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Events" sheetId="14" r:id="rId13"/>
  </sheets>
  <definedNames>
    <definedName name="_xlnm.Print_Area" localSheetId="0">Jan!$A$1:$N$58</definedName>
    <definedName name="startday">Jan!$Q$7</definedName>
    <definedName name="valuevx">42.314159</definedName>
    <definedName name="vertex42_copyright" hidden="1">"© 2016 Vertex42 LLC"</definedName>
    <definedName name="vertex42_id" hidden="1">"photo-calendar.xlsx"</definedName>
    <definedName name="vertex42_title" hidden="1">"Photo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J72" i="14"/>
  <c r="J86" i="14"/>
  <c r="B8" i="14"/>
  <c r="B60" i="14" s="1"/>
  <c r="G60" i="14" s="1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I86" i="14"/>
  <c r="H86" i="14"/>
  <c r="G83" i="14"/>
  <c r="G82" i="14"/>
  <c r="G81" i="14"/>
  <c r="G80" i="14"/>
  <c r="G79" i="14"/>
  <c r="G78" i="14"/>
  <c r="G77" i="14"/>
  <c r="G76" i="14"/>
  <c r="G75" i="14"/>
  <c r="G74" i="14"/>
  <c r="G73" i="14"/>
  <c r="I72" i="14"/>
  <c r="H72" i="14"/>
  <c r="I46" i="14"/>
  <c r="H46" i="14"/>
  <c r="B49" i="14" l="1"/>
  <c r="G49" i="14" s="1"/>
  <c r="B52" i="14"/>
  <c r="G52" i="14" s="1"/>
  <c r="B13" i="14"/>
  <c r="B17" i="14"/>
  <c r="B21" i="14"/>
  <c r="B27" i="14"/>
  <c r="B23" i="14"/>
  <c r="B54" i="14"/>
  <c r="G54" i="14" s="1"/>
  <c r="B57" i="14"/>
  <c r="G57" i="14" s="1"/>
  <c r="B55" i="14"/>
  <c r="G55" i="14" s="1"/>
  <c r="B43" i="14"/>
  <c r="B39" i="14"/>
  <c r="B26" i="14"/>
  <c r="B22" i="14"/>
  <c r="B64" i="14"/>
  <c r="G64" i="14" s="1"/>
  <c r="B61" i="14"/>
  <c r="G61" i="14" s="1"/>
  <c r="B58" i="14"/>
  <c r="G58" i="14" s="1"/>
  <c r="B48" i="14"/>
  <c r="G48" i="14" s="1"/>
  <c r="B67" i="14"/>
  <c r="G67" i="14" s="1"/>
  <c r="B63" i="14"/>
  <c r="G63" i="14" s="1"/>
  <c r="B41" i="14"/>
  <c r="B35" i="14"/>
  <c r="B28" i="14"/>
  <c r="B24" i="14"/>
  <c r="B69" i="14"/>
  <c r="G69" i="14" s="1"/>
  <c r="B66" i="14"/>
  <c r="G66" i="14" s="1"/>
  <c r="B56" i="14"/>
  <c r="G56" i="14" s="1"/>
  <c r="B53" i="14"/>
  <c r="G53" i="14" s="1"/>
  <c r="B50" i="14"/>
  <c r="G50" i="14" s="1"/>
  <c r="B47" i="14"/>
  <c r="G47" i="14" s="1"/>
  <c r="B12" i="14"/>
  <c r="B16" i="14"/>
  <c r="B20" i="14"/>
  <c r="B25" i="14"/>
  <c r="B42" i="14"/>
  <c r="B51" i="14"/>
  <c r="G51" i="14" s="1"/>
  <c r="B62" i="14"/>
  <c r="G62" i="14" s="1"/>
  <c r="B65" i="14"/>
  <c r="G65" i="14" s="1"/>
  <c r="B68" i="14"/>
  <c r="G68" i="14" s="1"/>
  <c r="B15" i="14"/>
  <c r="B19" i="14"/>
  <c r="B40" i="14"/>
  <c r="B59" i="14"/>
  <c r="G59" i="14" s="1"/>
  <c r="B14" i="14"/>
  <c r="B18" i="14"/>
  <c r="B33" i="14"/>
  <c r="B38" i="14"/>
  <c r="B32" i="1"/>
  <c r="B32" i="8" s="1"/>
  <c r="A31" i="8" l="1"/>
  <c r="A34" i="8"/>
  <c r="G35" i="14"/>
  <c r="G43" i="14"/>
  <c r="G13" i="14"/>
  <c r="G40" i="14"/>
  <c r="G38" i="14"/>
  <c r="G19" i="14"/>
  <c r="G41" i="14"/>
  <c r="G33" i="14"/>
  <c r="G15" i="14"/>
  <c r="G42" i="14"/>
  <c r="G23" i="14"/>
  <c r="G18" i="14"/>
  <c r="G14" i="14"/>
  <c r="G20" i="14"/>
  <c r="G22" i="14"/>
  <c r="G27" i="14"/>
  <c r="G16" i="14"/>
  <c r="G24" i="14"/>
  <c r="G26" i="14"/>
  <c r="G21" i="14"/>
  <c r="G12" i="14"/>
  <c r="G28" i="14"/>
  <c r="G39" i="14"/>
  <c r="G17" i="14"/>
  <c r="A31" i="1"/>
  <c r="B32" i="9"/>
  <c r="A34" i="9" s="1"/>
  <c r="B32" i="10"/>
  <c r="A34" i="10" s="1"/>
  <c r="B32" i="3"/>
  <c r="A34" i="3" s="1"/>
  <c r="B32" i="11"/>
  <c r="A34" i="11" s="1"/>
  <c r="B32" i="4"/>
  <c r="A34" i="4" s="1"/>
  <c r="B32" i="12"/>
  <c r="A34" i="12" s="1"/>
  <c r="B32" i="5"/>
  <c r="A34" i="5" s="1"/>
  <c r="A34" i="1"/>
  <c r="B32" i="6"/>
  <c r="A34" i="6" s="1"/>
  <c r="B32" i="7"/>
  <c r="A34" i="7" s="1"/>
  <c r="C34" i="3" l="1"/>
  <c r="C34" i="9"/>
  <c r="C34" i="1"/>
  <c r="C34" i="5"/>
  <c r="C34" i="11"/>
  <c r="C34" i="7"/>
  <c r="C34" i="6"/>
  <c r="C34" i="12"/>
  <c r="C34" i="10"/>
  <c r="C34" i="4"/>
  <c r="C34" i="8"/>
  <c r="J12" i="14"/>
  <c r="H17" i="14"/>
  <c r="H24" i="14"/>
  <c r="H22" i="14"/>
  <c r="H12" i="14"/>
  <c r="I13" i="14" s="1"/>
  <c r="I12" i="14"/>
  <c r="G25" i="14"/>
  <c r="H19" i="14"/>
  <c r="H14" i="14"/>
  <c r="G36" i="14"/>
  <c r="G37" i="14"/>
  <c r="H16" i="14"/>
  <c r="H15" i="14"/>
  <c r="H20" i="14"/>
  <c r="H13" i="14"/>
  <c r="G29" i="14"/>
  <c r="G30" i="14"/>
  <c r="G31" i="14"/>
  <c r="G32" i="14"/>
  <c r="H21" i="14"/>
  <c r="H23" i="14"/>
  <c r="G34" i="14"/>
  <c r="H18" i="14"/>
  <c r="A31" i="6"/>
  <c r="A31" i="12"/>
  <c r="A31" i="10"/>
  <c r="A31" i="9"/>
  <c r="A31" i="4"/>
  <c r="A31" i="7"/>
  <c r="A31" i="5"/>
  <c r="A31" i="11"/>
  <c r="A31" i="3"/>
  <c r="B34" i="7" l="1"/>
  <c r="B34" i="3"/>
  <c r="B34" i="4"/>
  <c r="B34" i="6"/>
  <c r="B34" i="8"/>
  <c r="B34" i="1"/>
  <c r="B34" i="9"/>
  <c r="B34" i="12"/>
  <c r="B34" i="11"/>
  <c r="B34" i="5"/>
  <c r="B34" i="10"/>
  <c r="D34" i="4"/>
  <c r="E34" i="4"/>
  <c r="E34" i="9"/>
  <c r="D34" i="9"/>
  <c r="E34" i="8"/>
  <c r="D34" i="8"/>
  <c r="D34" i="12"/>
  <c r="E34" i="12"/>
  <c r="D34" i="11"/>
  <c r="E34" i="11"/>
  <c r="E34" i="6"/>
  <c r="D34" i="6"/>
  <c r="D34" i="10"/>
  <c r="E34" i="10"/>
  <c r="E34" i="7"/>
  <c r="D34" i="7"/>
  <c r="E34" i="1"/>
  <c r="D34" i="1"/>
  <c r="E34" i="3"/>
  <c r="D34" i="3"/>
  <c r="E34" i="5"/>
  <c r="D34" i="5"/>
  <c r="J14" i="14"/>
  <c r="H28" i="14"/>
  <c r="J13" i="14"/>
  <c r="I18" i="14"/>
  <c r="H41" i="14"/>
  <c r="H56" i="14"/>
  <c r="H27" i="14"/>
  <c r="H65" i="14"/>
  <c r="I23" i="14"/>
  <c r="H53" i="14"/>
  <c r="I21" i="14"/>
  <c r="H39" i="14"/>
  <c r="H48" i="14"/>
  <c r="I17" i="14"/>
  <c r="H82" i="14"/>
  <c r="H31" i="14"/>
  <c r="H30" i="14"/>
  <c r="H38" i="14"/>
  <c r="I16" i="14"/>
  <c r="H62" i="14"/>
  <c r="H112" i="14"/>
  <c r="H135" i="14"/>
  <c r="H60" i="14"/>
  <c r="H102" i="14"/>
  <c r="H91" i="14"/>
  <c r="H100" i="14"/>
  <c r="H75" i="14"/>
  <c r="H55" i="14"/>
  <c r="I22" i="14"/>
  <c r="H50" i="14"/>
  <c r="H29" i="14"/>
  <c r="H42" i="14"/>
  <c r="H79" i="14"/>
  <c r="H126" i="14"/>
  <c r="H103" i="14"/>
  <c r="H127" i="14"/>
  <c r="H124" i="14"/>
  <c r="H110" i="14"/>
  <c r="H78" i="14"/>
  <c r="H54" i="14"/>
  <c r="H33" i="14"/>
  <c r="H107" i="14"/>
  <c r="H133" i="14"/>
  <c r="H131" i="14"/>
  <c r="H95" i="14"/>
  <c r="H92" i="14"/>
  <c r="H129" i="14"/>
  <c r="H80" i="14"/>
  <c r="H52" i="14"/>
  <c r="H68" i="14"/>
  <c r="I15" i="14"/>
  <c r="H43" i="14"/>
  <c r="H57" i="14"/>
  <c r="H63" i="14"/>
  <c r="H26" i="14"/>
  <c r="H123" i="14"/>
  <c r="H136" i="14"/>
  <c r="H125" i="14"/>
  <c r="H99" i="14"/>
  <c r="H96" i="14"/>
  <c r="H87" i="14"/>
  <c r="H121" i="14"/>
  <c r="H32" i="14"/>
  <c r="H58" i="14"/>
  <c r="H66" i="14"/>
  <c r="H40" i="14"/>
  <c r="H61" i="14"/>
  <c r="H25" i="14"/>
  <c r="I25" i="14"/>
  <c r="H88" i="14"/>
  <c r="H74" i="14"/>
  <c r="H117" i="14"/>
  <c r="H93" i="14"/>
  <c r="H118" i="14"/>
  <c r="H114" i="14"/>
  <c r="H113" i="14"/>
  <c r="H77" i="14"/>
  <c r="H34" i="14"/>
  <c r="H69" i="14"/>
  <c r="H47" i="14"/>
  <c r="H64" i="14"/>
  <c r="H59" i="14"/>
  <c r="H37" i="14"/>
  <c r="H51" i="14"/>
  <c r="H115" i="14"/>
  <c r="H130" i="14"/>
  <c r="H109" i="14"/>
  <c r="H122" i="14"/>
  <c r="H89" i="14"/>
  <c r="H120" i="14"/>
  <c r="H105" i="14"/>
  <c r="H76" i="14"/>
  <c r="H81" i="14"/>
  <c r="I24" i="14"/>
  <c r="I20" i="14"/>
  <c r="H36" i="14"/>
  <c r="H49" i="14"/>
  <c r="H90" i="14"/>
  <c r="H104" i="14"/>
  <c r="H101" i="14"/>
  <c r="H98" i="14"/>
  <c r="H94" i="14"/>
  <c r="H111" i="14"/>
  <c r="H97" i="14"/>
  <c r="H83" i="14"/>
  <c r="H67" i="14"/>
  <c r="H35" i="14"/>
  <c r="I14" i="14"/>
  <c r="I19" i="14"/>
  <c r="H106" i="14"/>
  <c r="H134" i="14"/>
  <c r="H116" i="14"/>
  <c r="H128" i="14"/>
  <c r="H108" i="14"/>
  <c r="H119" i="14"/>
  <c r="H132" i="14"/>
  <c r="H73" i="14"/>
  <c r="A35" i="7" l="1"/>
  <c r="C35" i="3"/>
  <c r="C35" i="1"/>
  <c r="C35" i="10"/>
  <c r="C35" i="4"/>
  <c r="A35" i="5"/>
  <c r="C35" i="12"/>
  <c r="A35" i="6"/>
  <c r="A35" i="3"/>
  <c r="A35" i="4"/>
  <c r="A35" i="8"/>
  <c r="C35" i="7"/>
  <c r="C35" i="6"/>
  <c r="C35" i="11"/>
  <c r="C35" i="9"/>
  <c r="A35" i="11"/>
  <c r="C35" i="5"/>
  <c r="A35" i="10"/>
  <c r="A35" i="9"/>
  <c r="C35" i="8"/>
  <c r="A35" i="1"/>
  <c r="A35" i="12"/>
  <c r="G34" i="11"/>
  <c r="F34" i="11"/>
  <c r="E35" i="11"/>
  <c r="G34" i="1"/>
  <c r="F34" i="1"/>
  <c r="E35" i="1"/>
  <c r="G34" i="7"/>
  <c r="F34" i="7"/>
  <c r="E35" i="7"/>
  <c r="G34" i="12"/>
  <c r="F34" i="12"/>
  <c r="E35" i="12"/>
  <c r="E35" i="3"/>
  <c r="G34" i="3"/>
  <c r="F34" i="3"/>
  <c r="E35" i="9"/>
  <c r="F34" i="9"/>
  <c r="G34" i="9"/>
  <c r="E35" i="5"/>
  <c r="G34" i="5"/>
  <c r="F34" i="5"/>
  <c r="G34" i="10"/>
  <c r="E35" i="10"/>
  <c r="F34" i="10"/>
  <c r="E35" i="8"/>
  <c r="G34" i="8"/>
  <c r="F34" i="8"/>
  <c r="G34" i="4"/>
  <c r="F34" i="4"/>
  <c r="E35" i="4"/>
  <c r="G34" i="6"/>
  <c r="E35" i="6"/>
  <c r="F34" i="6"/>
  <c r="J20" i="14"/>
  <c r="J19" i="14"/>
  <c r="J22" i="14"/>
  <c r="J24" i="14"/>
  <c r="J15" i="14"/>
  <c r="J25" i="14"/>
  <c r="J17" i="14"/>
  <c r="J26" i="14"/>
  <c r="J21" i="14"/>
  <c r="J16" i="14"/>
  <c r="J23" i="14"/>
  <c r="J18" i="14"/>
  <c r="I26" i="14"/>
  <c r="I42" i="14"/>
  <c r="I37" i="14"/>
  <c r="I54" i="14"/>
  <c r="I134" i="14"/>
  <c r="I43" i="14"/>
  <c r="I38" i="14"/>
  <c r="I36" i="14"/>
  <c r="I55" i="14"/>
  <c r="I61" i="14"/>
  <c r="I107" i="14"/>
  <c r="I98" i="14"/>
  <c r="I135" i="14"/>
  <c r="I89" i="14"/>
  <c r="I75" i="14"/>
  <c r="I113" i="14"/>
  <c r="I106" i="14"/>
  <c r="I95" i="14"/>
  <c r="I35" i="14"/>
  <c r="I56" i="14"/>
  <c r="I52" i="14"/>
  <c r="I53" i="14"/>
  <c r="I58" i="14"/>
  <c r="I83" i="14"/>
  <c r="I104" i="14"/>
  <c r="I131" i="14"/>
  <c r="I82" i="14"/>
  <c r="I79" i="14"/>
  <c r="I117" i="14"/>
  <c r="I110" i="14"/>
  <c r="I87" i="14"/>
  <c r="I41" i="14"/>
  <c r="I40" i="14"/>
  <c r="I59" i="14"/>
  <c r="I51" i="14"/>
  <c r="I49" i="14"/>
  <c r="I73" i="14"/>
  <c r="I136" i="14"/>
  <c r="I119" i="14"/>
  <c r="I108" i="14"/>
  <c r="I88" i="14"/>
  <c r="I121" i="14"/>
  <c r="I114" i="14"/>
  <c r="I90" i="14"/>
  <c r="I32" i="14"/>
  <c r="I34" i="14"/>
  <c r="I67" i="14"/>
  <c r="I69" i="14"/>
  <c r="I74" i="14"/>
  <c r="I112" i="14"/>
  <c r="I93" i="14"/>
  <c r="I94" i="14"/>
  <c r="I125" i="14"/>
  <c r="I118" i="14"/>
  <c r="I76" i="14"/>
  <c r="I62" i="14"/>
  <c r="I50" i="14"/>
  <c r="I63" i="14"/>
  <c r="I47" i="14"/>
  <c r="I132" i="14"/>
  <c r="I127" i="14"/>
  <c r="I128" i="14"/>
  <c r="I115" i="14"/>
  <c r="I97" i="14"/>
  <c r="I129" i="14"/>
  <c r="I122" i="14"/>
  <c r="I80" i="14"/>
  <c r="I100" i="14"/>
  <c r="I123" i="14"/>
  <c r="I103" i="14"/>
  <c r="I120" i="14"/>
  <c r="I101" i="14"/>
  <c r="I133" i="14"/>
  <c r="I126" i="14"/>
  <c r="I99" i="14"/>
  <c r="I29" i="14"/>
  <c r="I30" i="14"/>
  <c r="I31" i="14"/>
  <c r="I48" i="14"/>
  <c r="I65" i="14"/>
  <c r="I66" i="14"/>
  <c r="I64" i="14"/>
  <c r="I124" i="14"/>
  <c r="I116" i="14"/>
  <c r="I77" i="14"/>
  <c r="I78" i="14"/>
  <c r="I105" i="14"/>
  <c r="I92" i="14"/>
  <c r="I130" i="14"/>
  <c r="I57" i="14"/>
  <c r="I68" i="14"/>
  <c r="I111" i="14"/>
  <c r="I81" i="14"/>
  <c r="I91" i="14"/>
  <c r="I96" i="14"/>
  <c r="I60" i="14"/>
  <c r="I109" i="14"/>
  <c r="I102" i="14"/>
  <c r="I28" i="14"/>
  <c r="I27" i="14"/>
  <c r="J28" i="14" s="1"/>
  <c r="I33" i="14"/>
  <c r="I39" i="14"/>
  <c r="C36" i="4" l="1"/>
  <c r="E36" i="3"/>
  <c r="E36" i="1"/>
  <c r="E36" i="7"/>
  <c r="C36" i="6"/>
  <c r="C36" i="1"/>
  <c r="C36" i="5"/>
  <c r="A36" i="5"/>
  <c r="C36" i="9"/>
  <c r="E36" i="10"/>
  <c r="E36" i="9"/>
  <c r="E36" i="12"/>
  <c r="E36" i="11"/>
  <c r="A36" i="4"/>
  <c r="A36" i="9"/>
  <c r="C36" i="8"/>
  <c r="C36" i="12"/>
  <c r="C36" i="3"/>
  <c r="E36" i="6"/>
  <c r="A36" i="10"/>
  <c r="C36" i="11"/>
  <c r="E36" i="4"/>
  <c r="E36" i="8"/>
  <c r="A36" i="6"/>
  <c r="C36" i="7"/>
  <c r="C36" i="10"/>
  <c r="A36" i="7"/>
  <c r="A36" i="11"/>
  <c r="A36" i="8"/>
  <c r="E36" i="5"/>
  <c r="A36" i="3"/>
  <c r="A36" i="12"/>
  <c r="A36" i="1"/>
  <c r="H34" i="12"/>
  <c r="G35" i="12"/>
  <c r="G36" i="12"/>
  <c r="I34" i="12"/>
  <c r="G36" i="10"/>
  <c r="I34" i="10"/>
  <c r="H34" i="10"/>
  <c r="G35" i="10"/>
  <c r="G36" i="4"/>
  <c r="H34" i="4"/>
  <c r="G35" i="4"/>
  <c r="I34" i="4"/>
  <c r="G35" i="9"/>
  <c r="I34" i="9"/>
  <c r="G36" i="9"/>
  <c r="H34" i="9"/>
  <c r="G36" i="6"/>
  <c r="I34" i="6"/>
  <c r="H34" i="6"/>
  <c r="G35" i="6"/>
  <c r="G36" i="8"/>
  <c r="H34" i="8"/>
  <c r="I34" i="8"/>
  <c r="G35" i="8"/>
  <c r="I34" i="7"/>
  <c r="H34" i="7"/>
  <c r="G35" i="7"/>
  <c r="G36" i="7"/>
  <c r="I34" i="1"/>
  <c r="G36" i="1"/>
  <c r="G35" i="1"/>
  <c r="H34" i="1"/>
  <c r="G35" i="5"/>
  <c r="G36" i="5"/>
  <c r="H34" i="5"/>
  <c r="I34" i="5"/>
  <c r="G36" i="11"/>
  <c r="I34" i="11"/>
  <c r="H34" i="11"/>
  <c r="G35" i="11"/>
  <c r="G35" i="3"/>
  <c r="G36" i="3"/>
  <c r="I34" i="3"/>
  <c r="H34" i="3"/>
  <c r="J63" i="14"/>
  <c r="J108" i="14"/>
  <c r="J96" i="14"/>
  <c r="J29" i="14"/>
  <c r="J75" i="14"/>
  <c r="J113" i="14"/>
  <c r="J114" i="14"/>
  <c r="J73" i="14"/>
  <c r="J74" i="14"/>
  <c r="J66" i="14"/>
  <c r="J88" i="14"/>
  <c r="J92" i="14"/>
  <c r="J133" i="14"/>
  <c r="J31" i="14"/>
  <c r="J83" i="14"/>
  <c r="J121" i="14"/>
  <c r="J122" i="14"/>
  <c r="J40" i="14"/>
  <c r="J112" i="14"/>
  <c r="J104" i="14"/>
  <c r="J129" i="14"/>
  <c r="J102" i="14"/>
  <c r="J99" i="14"/>
  <c r="J47" i="14"/>
  <c r="J41" i="14"/>
  <c r="J101" i="14"/>
  <c r="J56" i="14"/>
  <c r="J103" i="14"/>
  <c r="J52" i="14"/>
  <c r="J123" i="14"/>
  <c r="J69" i="14"/>
  <c r="J87" i="14"/>
  <c r="J61" i="14"/>
  <c r="J82" i="14"/>
  <c r="J67" i="14"/>
  <c r="J130" i="14"/>
  <c r="J115" i="14"/>
  <c r="J37" i="14"/>
  <c r="J93" i="14"/>
  <c r="J39" i="14"/>
  <c r="J124" i="14"/>
  <c r="J49" i="14"/>
  <c r="J128" i="14"/>
  <c r="J57" i="14"/>
  <c r="J59" i="14"/>
  <c r="J95" i="14"/>
  <c r="J42" i="14"/>
  <c r="J117" i="14"/>
  <c r="J58" i="14"/>
  <c r="J36" i="14"/>
  <c r="J120" i="14"/>
  <c r="J51" i="14"/>
  <c r="J132" i="14"/>
  <c r="J68" i="14"/>
  <c r="J106" i="14"/>
  <c r="J30" i="14"/>
  <c r="J100" i="14"/>
  <c r="J111" i="14"/>
  <c r="J107" i="14"/>
  <c r="J109" i="14"/>
  <c r="J119" i="14"/>
  <c r="J34" i="14"/>
  <c r="J126" i="14"/>
  <c r="J91" i="14"/>
  <c r="J55" i="14"/>
  <c r="J134" i="14"/>
  <c r="J48" i="14"/>
  <c r="J94" i="14"/>
  <c r="J65" i="14"/>
  <c r="J32" i="14"/>
  <c r="J76" i="14"/>
  <c r="J90" i="14"/>
  <c r="J64" i="14"/>
  <c r="J135" i="14"/>
  <c r="J118" i="14"/>
  <c r="J81" i="14"/>
  <c r="J78" i="14"/>
  <c r="J136" i="14"/>
  <c r="J98" i="14"/>
  <c r="J131" i="14"/>
  <c r="J54" i="14"/>
  <c r="J105" i="14"/>
  <c r="J116" i="14"/>
  <c r="J62" i="14"/>
  <c r="J53" i="14"/>
  <c r="J79" i="14"/>
  <c r="J27" i="14"/>
  <c r="J89" i="14"/>
  <c r="J127" i="14"/>
  <c r="J33" i="14"/>
  <c r="J80" i="14"/>
  <c r="J35" i="14"/>
  <c r="J110" i="14"/>
  <c r="J43" i="14"/>
  <c r="J77" i="14"/>
  <c r="J97" i="14"/>
  <c r="J60" i="14"/>
  <c r="J50" i="14"/>
  <c r="J125" i="14"/>
  <c r="J38" i="14"/>
  <c r="E37" i="12" l="1"/>
  <c r="G37" i="6"/>
  <c r="A37" i="9"/>
  <c r="A37" i="7"/>
  <c r="G37" i="8"/>
  <c r="C37" i="5"/>
  <c r="C37" i="10"/>
  <c r="E37" i="6"/>
  <c r="E37" i="3"/>
  <c r="A37" i="10"/>
  <c r="G37" i="5"/>
  <c r="G37" i="1"/>
  <c r="A37" i="12"/>
  <c r="C37" i="3"/>
  <c r="A37" i="11"/>
  <c r="C37" i="1"/>
  <c r="C37" i="11"/>
  <c r="E37" i="9"/>
  <c r="C37" i="4"/>
  <c r="E37" i="1"/>
  <c r="A37" i="8"/>
  <c r="E37" i="10"/>
  <c r="C37" i="12"/>
  <c r="G37" i="3"/>
  <c r="G37" i="4"/>
  <c r="A37" i="1"/>
  <c r="A37" i="4"/>
  <c r="E37" i="7"/>
  <c r="C37" i="9"/>
  <c r="G37" i="7"/>
  <c r="G37" i="9"/>
  <c r="E37" i="4"/>
  <c r="A37" i="6"/>
  <c r="E37" i="8"/>
  <c r="C37" i="8"/>
  <c r="G37" i="12"/>
  <c r="A37" i="3"/>
  <c r="E37" i="11"/>
  <c r="C37" i="7"/>
  <c r="C37" i="6"/>
  <c r="A37" i="5"/>
  <c r="G37" i="11"/>
  <c r="G37" i="10"/>
  <c r="E37" i="5"/>
  <c r="K34" i="11"/>
  <c r="I37" i="11"/>
  <c r="I35" i="11"/>
  <c r="J34" i="11"/>
  <c r="I36" i="11"/>
  <c r="I35" i="4"/>
  <c r="K34" i="4"/>
  <c r="I36" i="4"/>
  <c r="J34" i="4"/>
  <c r="I37" i="4"/>
  <c r="J34" i="3"/>
  <c r="I37" i="3"/>
  <c r="I36" i="3"/>
  <c r="K34" i="3"/>
  <c r="I35" i="3"/>
  <c r="J34" i="6"/>
  <c r="I35" i="6"/>
  <c r="I36" i="6"/>
  <c r="I37" i="6"/>
  <c r="K34" i="6"/>
  <c r="I37" i="10"/>
  <c r="K34" i="10"/>
  <c r="I35" i="10"/>
  <c r="J34" i="10"/>
  <c r="I36" i="10"/>
  <c r="I35" i="12"/>
  <c r="K34" i="12"/>
  <c r="I36" i="12"/>
  <c r="J34" i="12"/>
  <c r="I37" i="12"/>
  <c r="I37" i="7"/>
  <c r="K34" i="7"/>
  <c r="I36" i="7"/>
  <c r="J34" i="7"/>
  <c r="I35" i="7"/>
  <c r="I35" i="5"/>
  <c r="J34" i="5"/>
  <c r="I37" i="5"/>
  <c r="I36" i="5"/>
  <c r="K34" i="5"/>
  <c r="K34" i="1"/>
  <c r="I35" i="1"/>
  <c r="I37" i="1"/>
  <c r="I36" i="1"/>
  <c r="J34" i="1"/>
  <c r="K34" i="8"/>
  <c r="I36" i="8"/>
  <c r="J34" i="8"/>
  <c r="I37" i="8"/>
  <c r="I35" i="8"/>
  <c r="I36" i="9"/>
  <c r="I35" i="9"/>
  <c r="J34" i="9"/>
  <c r="I37" i="9"/>
  <c r="K34" i="9"/>
  <c r="K35" i="5" l="1"/>
  <c r="K37" i="5"/>
  <c r="K36" i="5"/>
  <c r="M34" i="5"/>
  <c r="L34" i="5"/>
  <c r="M34" i="4"/>
  <c r="L34" i="4"/>
  <c r="K37" i="4"/>
  <c r="K36" i="4"/>
  <c r="K35" i="4"/>
  <c r="K35" i="3"/>
  <c r="K36" i="3"/>
  <c r="M34" i="3"/>
  <c r="L34" i="3"/>
  <c r="K37" i="3"/>
  <c r="K36" i="7"/>
  <c r="M34" i="7"/>
  <c r="K37" i="7"/>
  <c r="K35" i="7"/>
  <c r="L34" i="7"/>
  <c r="K36" i="6"/>
  <c r="K37" i="6"/>
  <c r="K35" i="6"/>
  <c r="M34" i="6"/>
  <c r="L34" i="6"/>
  <c r="L34" i="12"/>
  <c r="K37" i="12"/>
  <c r="K36" i="12"/>
  <c r="K35" i="12"/>
  <c r="M34" i="12"/>
  <c r="K36" i="8"/>
  <c r="L34" i="8"/>
  <c r="M34" i="8"/>
  <c r="K35" i="8"/>
  <c r="K37" i="8"/>
  <c r="M34" i="10"/>
  <c r="K35" i="10"/>
  <c r="L34" i="10"/>
  <c r="K37" i="10"/>
  <c r="K36" i="10"/>
  <c r="L34" i="9"/>
  <c r="K37" i="9"/>
  <c r="M34" i="9"/>
  <c r="K35" i="9"/>
  <c r="K36" i="9"/>
  <c r="M34" i="1"/>
  <c r="K35" i="1"/>
  <c r="L34" i="1"/>
  <c r="K37" i="1"/>
  <c r="K36" i="1"/>
  <c r="K37" i="11"/>
  <c r="K36" i="11"/>
  <c r="K35" i="11"/>
  <c r="M34" i="11"/>
  <c r="L34" i="11"/>
  <c r="N34" i="11" l="1"/>
  <c r="M36" i="11"/>
  <c r="M37" i="11"/>
  <c r="M35" i="11"/>
  <c r="A38" i="11"/>
  <c r="A38" i="1"/>
  <c r="M36" i="1"/>
  <c r="N34" i="1"/>
  <c r="M35" i="1"/>
  <c r="M37" i="1"/>
  <c r="M35" i="12"/>
  <c r="M37" i="12"/>
  <c r="N34" i="12"/>
  <c r="M36" i="12"/>
  <c r="A38" i="12"/>
  <c r="N34" i="4"/>
  <c r="M35" i="4"/>
  <c r="M37" i="4"/>
  <c r="A38" i="4"/>
  <c r="M36" i="4"/>
  <c r="M37" i="3"/>
  <c r="A38" i="3"/>
  <c r="N34" i="3"/>
  <c r="M36" i="3"/>
  <c r="M35" i="3"/>
  <c r="N34" i="10"/>
  <c r="A38" i="10"/>
  <c r="M36" i="10"/>
  <c r="M37" i="10"/>
  <c r="M35" i="10"/>
  <c r="M36" i="5"/>
  <c r="N34" i="5"/>
  <c r="A38" i="5"/>
  <c r="M35" i="5"/>
  <c r="M37" i="5"/>
  <c r="N34" i="9"/>
  <c r="M37" i="9"/>
  <c r="M35" i="9"/>
  <c r="A38" i="9"/>
  <c r="M36" i="9"/>
  <c r="N34" i="6"/>
  <c r="M37" i="6"/>
  <c r="M35" i="6"/>
  <c r="A38" i="6"/>
  <c r="M36" i="6"/>
  <c r="M37" i="8"/>
  <c r="M35" i="8"/>
  <c r="A38" i="8"/>
  <c r="M36" i="8"/>
  <c r="N34" i="8"/>
  <c r="N34" i="7"/>
  <c r="M37" i="7"/>
  <c r="M36" i="7"/>
  <c r="M35" i="7"/>
  <c r="A38" i="7"/>
  <c r="B32" i="2"/>
  <c r="A34" i="2" s="1"/>
  <c r="A41" i="12" l="1"/>
  <c r="C38" i="12"/>
  <c r="B38" i="12"/>
  <c r="A33" i="12"/>
  <c r="A39" i="12"/>
  <c r="A40" i="12"/>
  <c r="B38" i="3"/>
  <c r="A39" i="3"/>
  <c r="A33" i="3"/>
  <c r="A40" i="3"/>
  <c r="A41" i="3"/>
  <c r="C38" i="3"/>
  <c r="B38" i="1"/>
  <c r="A39" i="1"/>
  <c r="A40" i="1"/>
  <c r="A41" i="1"/>
  <c r="A33" i="1"/>
  <c r="C38" i="1"/>
  <c r="B38" i="7"/>
  <c r="A39" i="7"/>
  <c r="A33" i="7"/>
  <c r="A40" i="7"/>
  <c r="A41" i="7"/>
  <c r="C38" i="7"/>
  <c r="A39" i="11"/>
  <c r="A41" i="11"/>
  <c r="B38" i="11"/>
  <c r="A33" i="11"/>
  <c r="C38" i="11"/>
  <c r="A40" i="11"/>
  <c r="C38" i="6"/>
  <c r="A33" i="6"/>
  <c r="A41" i="6"/>
  <c r="B38" i="6"/>
  <c r="A40" i="6"/>
  <c r="A39" i="6"/>
  <c r="A41" i="8"/>
  <c r="C38" i="8"/>
  <c r="B38" i="8"/>
  <c r="A33" i="8"/>
  <c r="A39" i="8"/>
  <c r="A40" i="8"/>
  <c r="A33" i="10"/>
  <c r="A41" i="10"/>
  <c r="A40" i="10"/>
  <c r="C38" i="10"/>
  <c r="B38" i="10"/>
  <c r="A39" i="10"/>
  <c r="A41" i="4"/>
  <c r="C38" i="4"/>
  <c r="B38" i="4"/>
  <c r="A33" i="4"/>
  <c r="A39" i="4"/>
  <c r="A40" i="4"/>
  <c r="A41" i="9"/>
  <c r="B38" i="9"/>
  <c r="A40" i="9"/>
  <c r="C38" i="9"/>
  <c r="A39" i="9"/>
  <c r="A33" i="9"/>
  <c r="A35" i="2"/>
  <c r="C34" i="2"/>
  <c r="A37" i="2"/>
  <c r="A36" i="2"/>
  <c r="B34" i="2"/>
  <c r="A40" i="5"/>
  <c r="A41" i="5"/>
  <c r="B38" i="5"/>
  <c r="C38" i="5"/>
  <c r="A39" i="5"/>
  <c r="A33" i="5"/>
  <c r="A31" i="2"/>
  <c r="C39" i="7" l="1"/>
  <c r="C40" i="7"/>
  <c r="C33" i="7"/>
  <c r="E38" i="7"/>
  <c r="D38" i="7"/>
  <c r="C41" i="7"/>
  <c r="C37" i="2"/>
  <c r="D34" i="2"/>
  <c r="C35" i="2"/>
  <c r="C36" i="2"/>
  <c r="E34" i="2"/>
  <c r="C33" i="10"/>
  <c r="C40" i="10"/>
  <c r="C41" i="10"/>
  <c r="E38" i="10"/>
  <c r="C39" i="10"/>
  <c r="D38" i="10"/>
  <c r="E38" i="8"/>
  <c r="D38" i="8"/>
  <c r="C33" i="8"/>
  <c r="C41" i="8"/>
  <c r="C39" i="8"/>
  <c r="C40" i="8"/>
  <c r="C41" i="5"/>
  <c r="C33" i="5"/>
  <c r="E38" i="5"/>
  <c r="D38" i="5"/>
  <c r="C39" i="5"/>
  <c r="C40" i="5"/>
  <c r="C39" i="11"/>
  <c r="C40" i="11"/>
  <c r="C33" i="11"/>
  <c r="D38" i="11"/>
  <c r="C41" i="11"/>
  <c r="E38" i="11"/>
  <c r="C40" i="3"/>
  <c r="C39" i="3"/>
  <c r="D38" i="3"/>
  <c r="C33" i="3"/>
  <c r="E38" i="3"/>
  <c r="C41" i="3"/>
  <c r="C33" i="6"/>
  <c r="E38" i="6"/>
  <c r="C40" i="6"/>
  <c r="C41" i="6"/>
  <c r="C39" i="6"/>
  <c r="D38" i="6"/>
  <c r="E38" i="9"/>
  <c r="D38" i="9"/>
  <c r="C39" i="9"/>
  <c r="C40" i="9"/>
  <c r="C33" i="9"/>
  <c r="C41" i="9"/>
  <c r="E38" i="4"/>
  <c r="D38" i="4"/>
  <c r="C39" i="4"/>
  <c r="C41" i="4"/>
  <c r="C40" i="4"/>
  <c r="C33" i="4"/>
  <c r="C39" i="1"/>
  <c r="C40" i="1"/>
  <c r="C41" i="1"/>
  <c r="D38" i="1"/>
  <c r="C33" i="1"/>
  <c r="E38" i="1"/>
  <c r="E38" i="12"/>
  <c r="D38" i="12"/>
  <c r="C39" i="12"/>
  <c r="C40" i="12"/>
  <c r="C33" i="12"/>
  <c r="C41" i="12"/>
  <c r="E40" i="4" l="1"/>
  <c r="E39" i="4"/>
  <c r="E41" i="4"/>
  <c r="F38" i="4"/>
  <c r="G38" i="4"/>
  <c r="E33" i="4"/>
  <c r="E39" i="9"/>
  <c r="F38" i="9"/>
  <c r="E40" i="9"/>
  <c r="G38" i="9"/>
  <c r="E41" i="9"/>
  <c r="E33" i="9"/>
  <c r="E41" i="7"/>
  <c r="G38" i="7"/>
  <c r="E33" i="7"/>
  <c r="E40" i="7"/>
  <c r="F38" i="7"/>
  <c r="E39" i="7"/>
  <c r="E33" i="6"/>
  <c r="E40" i="6"/>
  <c r="F38" i="6"/>
  <c r="G38" i="6"/>
  <c r="E39" i="6"/>
  <c r="E41" i="6"/>
  <c r="E41" i="11"/>
  <c r="G38" i="11"/>
  <c r="E33" i="11"/>
  <c r="E39" i="11"/>
  <c r="F38" i="11"/>
  <c r="E40" i="11"/>
  <c r="E37" i="2"/>
  <c r="G34" i="2"/>
  <c r="F34" i="2"/>
  <c r="E36" i="2"/>
  <c r="E35" i="2"/>
  <c r="E41" i="3"/>
  <c r="G38" i="3"/>
  <c r="E33" i="3"/>
  <c r="F38" i="3"/>
  <c r="E39" i="3"/>
  <c r="E40" i="3"/>
  <c r="E33" i="10"/>
  <c r="G38" i="10"/>
  <c r="F38" i="10"/>
  <c r="E39" i="10"/>
  <c r="E40" i="10"/>
  <c r="E41" i="10"/>
  <c r="E39" i="12"/>
  <c r="E40" i="12"/>
  <c r="E41" i="12"/>
  <c r="F38" i="12"/>
  <c r="G38" i="12"/>
  <c r="E33" i="12"/>
  <c r="F38" i="5"/>
  <c r="E39" i="5"/>
  <c r="E40" i="5"/>
  <c r="G38" i="5"/>
  <c r="E41" i="5"/>
  <c r="E33" i="5"/>
  <c r="E39" i="8"/>
  <c r="E40" i="8"/>
  <c r="E41" i="8"/>
  <c r="G38" i="8"/>
  <c r="E33" i="8"/>
  <c r="F38" i="8"/>
  <c r="E40" i="1"/>
  <c r="E39" i="1"/>
  <c r="E41" i="1"/>
  <c r="F38" i="1"/>
  <c r="E33" i="1"/>
  <c r="G38" i="1"/>
  <c r="G39" i="8" l="1"/>
  <c r="H38" i="8"/>
  <c r="G33" i="8"/>
  <c r="G40" i="8"/>
  <c r="I38" i="8"/>
  <c r="G41" i="8"/>
  <c r="G36" i="2"/>
  <c r="I34" i="2"/>
  <c r="H34" i="2"/>
  <c r="G37" i="2"/>
  <c r="G35" i="2"/>
  <c r="G40" i="3"/>
  <c r="I38" i="3"/>
  <c r="G33" i="3"/>
  <c r="G39" i="3"/>
  <c r="H38" i="3"/>
  <c r="G41" i="3"/>
  <c r="G39" i="4"/>
  <c r="G40" i="4"/>
  <c r="I38" i="4"/>
  <c r="G41" i="4"/>
  <c r="G33" i="4"/>
  <c r="H38" i="4"/>
  <c r="G41" i="1"/>
  <c r="G40" i="1"/>
  <c r="H38" i="1"/>
  <c r="G39" i="1"/>
  <c r="I38" i="1"/>
  <c r="G33" i="1"/>
  <c r="G41" i="12"/>
  <c r="G39" i="12"/>
  <c r="G33" i="12"/>
  <c r="G40" i="12"/>
  <c r="H38" i="12"/>
  <c r="I38" i="12"/>
  <c r="G33" i="6"/>
  <c r="G41" i="6"/>
  <c r="H38" i="6"/>
  <c r="G40" i="6"/>
  <c r="G39" i="6"/>
  <c r="I38" i="6"/>
  <c r="G33" i="10"/>
  <c r="G41" i="10"/>
  <c r="H38" i="10"/>
  <c r="G40" i="10"/>
  <c r="G39" i="10"/>
  <c r="I38" i="10"/>
  <c r="G41" i="7"/>
  <c r="H38" i="7"/>
  <c r="G40" i="7"/>
  <c r="G33" i="7"/>
  <c r="G39" i="7"/>
  <c r="I38" i="7"/>
  <c r="G39" i="11"/>
  <c r="I38" i="11"/>
  <c r="G33" i="11"/>
  <c r="G40" i="11"/>
  <c r="H38" i="11"/>
  <c r="G41" i="11"/>
  <c r="H38" i="9"/>
  <c r="G33" i="9"/>
  <c r="G39" i="9"/>
  <c r="G40" i="9"/>
  <c r="G41" i="9"/>
  <c r="I38" i="9"/>
  <c r="G33" i="5"/>
  <c r="G41" i="5"/>
  <c r="G40" i="5"/>
  <c r="I38" i="5"/>
  <c r="G39" i="5"/>
  <c r="H38" i="5"/>
  <c r="J34" i="2" l="1"/>
  <c r="I37" i="2"/>
  <c r="K34" i="2"/>
  <c r="I36" i="2"/>
  <c r="I35" i="2"/>
  <c r="J38" i="11"/>
  <c r="I41" i="11"/>
  <c r="I40" i="11"/>
  <c r="I33" i="11"/>
  <c r="K38" i="11"/>
  <c r="I39" i="11"/>
  <c r="I33" i="10"/>
  <c r="I39" i="10"/>
  <c r="K38" i="10"/>
  <c r="J38" i="10"/>
  <c r="I41" i="10"/>
  <c r="I40" i="10"/>
  <c r="I41" i="3"/>
  <c r="I33" i="3"/>
  <c r="K38" i="3"/>
  <c r="I40" i="3"/>
  <c r="J38" i="3"/>
  <c r="I39" i="3"/>
  <c r="I41" i="1"/>
  <c r="J38" i="1"/>
  <c r="I40" i="1"/>
  <c r="I39" i="1"/>
  <c r="I33" i="1"/>
  <c r="K38" i="1"/>
  <c r="I40" i="4"/>
  <c r="J38" i="4"/>
  <c r="I41" i="4"/>
  <c r="I33" i="4"/>
  <c r="I39" i="4"/>
  <c r="K38" i="4"/>
  <c r="J38" i="5"/>
  <c r="I39" i="5"/>
  <c r="K38" i="5"/>
  <c r="I41" i="5"/>
  <c r="I40" i="5"/>
  <c r="I33" i="5"/>
  <c r="I39" i="7"/>
  <c r="I41" i="7"/>
  <c r="I33" i="7"/>
  <c r="K38" i="7"/>
  <c r="I40" i="7"/>
  <c r="J38" i="7"/>
  <c r="I40" i="8"/>
  <c r="J38" i="8"/>
  <c r="I41" i="8"/>
  <c r="I33" i="8"/>
  <c r="I39" i="8"/>
  <c r="K38" i="8"/>
  <c r="K38" i="12"/>
  <c r="I41" i="12"/>
  <c r="I40" i="12"/>
  <c r="J38" i="12"/>
  <c r="I33" i="12"/>
  <c r="I39" i="12"/>
  <c r="J38" i="9"/>
  <c r="I39" i="9"/>
  <c r="I33" i="9"/>
  <c r="K38" i="9"/>
  <c r="I40" i="9"/>
  <c r="I41" i="9"/>
  <c r="I33" i="6"/>
  <c r="K38" i="6"/>
  <c r="I40" i="6"/>
  <c r="J38" i="6"/>
  <c r="I39" i="6"/>
  <c r="I41" i="6"/>
  <c r="M38" i="9" l="1"/>
  <c r="K39" i="9"/>
  <c r="K41" i="9"/>
  <c r="L38" i="9"/>
  <c r="K40" i="9"/>
  <c r="K33" i="9"/>
  <c r="L38" i="12"/>
  <c r="K33" i="12"/>
  <c r="K40" i="12"/>
  <c r="M38" i="12"/>
  <c r="K41" i="12"/>
  <c r="K39" i="12"/>
  <c r="K33" i="10"/>
  <c r="K41" i="10"/>
  <c r="K39" i="10"/>
  <c r="M38" i="10"/>
  <c r="L38" i="10"/>
  <c r="K40" i="10"/>
  <c r="K39" i="8"/>
  <c r="K33" i="8"/>
  <c r="L38" i="8"/>
  <c r="M38" i="8"/>
  <c r="K40" i="8"/>
  <c r="K41" i="8"/>
  <c r="K40" i="7"/>
  <c r="K41" i="7"/>
  <c r="L38" i="7"/>
  <c r="K33" i="7"/>
  <c r="M38" i="7"/>
  <c r="K39" i="7"/>
  <c r="K39" i="1"/>
  <c r="L38" i="1"/>
  <c r="K40" i="1"/>
  <c r="K41" i="1"/>
  <c r="M38" i="1"/>
  <c r="K33" i="1"/>
  <c r="K40" i="3"/>
  <c r="K41" i="3"/>
  <c r="L38" i="3"/>
  <c r="K33" i="3"/>
  <c r="M38" i="3"/>
  <c r="K39" i="3"/>
  <c r="K40" i="6"/>
  <c r="M38" i="6"/>
  <c r="K39" i="6"/>
  <c r="K41" i="6"/>
  <c r="K33" i="6"/>
  <c r="L38" i="6"/>
  <c r="K39" i="4"/>
  <c r="L38" i="4"/>
  <c r="M38" i="4"/>
  <c r="K40" i="4"/>
  <c r="K41" i="4"/>
  <c r="K33" i="4"/>
  <c r="K37" i="2"/>
  <c r="L34" i="2"/>
  <c r="M34" i="2"/>
  <c r="K36" i="2"/>
  <c r="K35" i="2"/>
  <c r="M38" i="5"/>
  <c r="K40" i="5"/>
  <c r="K39" i="5"/>
  <c r="L38" i="5"/>
  <c r="K41" i="5"/>
  <c r="K33" i="5"/>
  <c r="K40" i="11"/>
  <c r="M38" i="11"/>
  <c r="K41" i="11"/>
  <c r="K33" i="11"/>
  <c r="K39" i="11"/>
  <c r="L38" i="11"/>
  <c r="A42" i="10" l="1"/>
  <c r="M41" i="10"/>
  <c r="N38" i="10"/>
  <c r="M39" i="10"/>
  <c r="M40" i="10"/>
  <c r="M33" i="10"/>
  <c r="A42" i="8"/>
  <c r="M40" i="8"/>
  <c r="M41" i="8"/>
  <c r="M33" i="8"/>
  <c r="N38" i="8"/>
  <c r="M39" i="8"/>
  <c r="M41" i="7"/>
  <c r="A42" i="7"/>
  <c r="M33" i="7"/>
  <c r="M39" i="7"/>
  <c r="N38" i="7"/>
  <c r="M40" i="7"/>
  <c r="M39" i="5"/>
  <c r="A42" i="5"/>
  <c r="M40" i="5"/>
  <c r="M33" i="5"/>
  <c r="M41" i="5"/>
  <c r="N38" i="5"/>
  <c r="M33" i="6"/>
  <c r="M41" i="6"/>
  <c r="M39" i="6"/>
  <c r="N38" i="6"/>
  <c r="A42" i="6"/>
  <c r="M40" i="6"/>
  <c r="M40" i="11"/>
  <c r="M41" i="11"/>
  <c r="A42" i="11"/>
  <c r="M33" i="11"/>
  <c r="N38" i="11"/>
  <c r="M39" i="11"/>
  <c r="M40" i="4"/>
  <c r="M41" i="4"/>
  <c r="M33" i="4"/>
  <c r="M39" i="4"/>
  <c r="N38" i="4"/>
  <c r="A42" i="4"/>
  <c r="N38" i="1"/>
  <c r="A42" i="1"/>
  <c r="M40" i="1"/>
  <c r="M41" i="1"/>
  <c r="M39" i="1"/>
  <c r="M33" i="1"/>
  <c r="M39" i="12"/>
  <c r="A42" i="12"/>
  <c r="M40" i="12"/>
  <c r="M33" i="12"/>
  <c r="M41" i="12"/>
  <c r="N38" i="12"/>
  <c r="A38" i="2"/>
  <c r="M36" i="2"/>
  <c r="M35" i="2"/>
  <c r="M37" i="2"/>
  <c r="N34" i="2"/>
  <c r="M33" i="3"/>
  <c r="A42" i="3"/>
  <c r="M39" i="3"/>
  <c r="M40" i="3"/>
  <c r="N38" i="3"/>
  <c r="M41" i="3"/>
  <c r="N38" i="9"/>
  <c r="M39" i="9"/>
  <c r="M41" i="9"/>
  <c r="M33" i="9"/>
  <c r="A42" i="9"/>
  <c r="M40" i="9"/>
  <c r="C42" i="7" l="1"/>
  <c r="B42" i="7"/>
  <c r="A45" i="7"/>
  <c r="A43" i="7"/>
  <c r="A44" i="7"/>
  <c r="C42" i="8"/>
  <c r="B42" i="8"/>
  <c r="A43" i="8"/>
  <c r="A45" i="8"/>
  <c r="A44" i="8"/>
  <c r="A44" i="3"/>
  <c r="C42" i="3"/>
  <c r="A45" i="3"/>
  <c r="B42" i="3"/>
  <c r="A43" i="3"/>
  <c r="A45" i="6"/>
  <c r="A44" i="6"/>
  <c r="C42" i="6"/>
  <c r="B42" i="6"/>
  <c r="A43" i="6"/>
  <c r="A44" i="9"/>
  <c r="C42" i="9"/>
  <c r="B42" i="9"/>
  <c r="A45" i="9"/>
  <c r="A43" i="9"/>
  <c r="C42" i="1"/>
  <c r="A43" i="1"/>
  <c r="B42" i="1"/>
  <c r="A45" i="1"/>
  <c r="A44" i="1"/>
  <c r="C42" i="5"/>
  <c r="A44" i="5"/>
  <c r="B42" i="5"/>
  <c r="A45" i="5"/>
  <c r="A43" i="5"/>
  <c r="C38" i="2"/>
  <c r="A40" i="2"/>
  <c r="A39" i="2"/>
  <c r="A41" i="2"/>
  <c r="B38" i="2"/>
  <c r="A33" i="2"/>
  <c r="B42" i="12"/>
  <c r="A45" i="12"/>
  <c r="A43" i="12"/>
  <c r="A44" i="12"/>
  <c r="C42" i="12"/>
  <c r="B42" i="4"/>
  <c r="A43" i="4"/>
  <c r="A45" i="4"/>
  <c r="A44" i="4"/>
  <c r="C42" i="4"/>
  <c r="A45" i="11"/>
  <c r="A43" i="11"/>
  <c r="C42" i="11"/>
  <c r="B42" i="11"/>
  <c r="A44" i="11"/>
  <c r="C42" i="10"/>
  <c r="B42" i="10"/>
  <c r="A43" i="10"/>
  <c r="A44" i="10"/>
  <c r="A45" i="10"/>
  <c r="D42" i="5" l="1"/>
  <c r="E42" i="5"/>
  <c r="C43" i="5"/>
  <c r="C44" i="5"/>
  <c r="C45" i="5"/>
  <c r="D42" i="11"/>
  <c r="E42" i="11"/>
  <c r="C44" i="11"/>
  <c r="C43" i="11"/>
  <c r="C45" i="11"/>
  <c r="C43" i="12"/>
  <c r="C44" i="12"/>
  <c r="C45" i="12"/>
  <c r="D42" i="12"/>
  <c r="E42" i="12"/>
  <c r="C44" i="9"/>
  <c r="E42" i="9"/>
  <c r="D42" i="9"/>
  <c r="C43" i="9"/>
  <c r="C45" i="9"/>
  <c r="C43" i="8"/>
  <c r="C45" i="8"/>
  <c r="C44" i="8"/>
  <c r="E42" i="8"/>
  <c r="D42" i="8"/>
  <c r="C41" i="2"/>
  <c r="D38" i="2"/>
  <c r="C39" i="2"/>
  <c r="E38" i="2"/>
  <c r="C40" i="2"/>
  <c r="C33" i="2"/>
  <c r="D42" i="3"/>
  <c r="C43" i="3"/>
  <c r="E42" i="3"/>
  <c r="C45" i="3"/>
  <c r="C44" i="3"/>
  <c r="C44" i="4"/>
  <c r="C45" i="4"/>
  <c r="D42" i="4"/>
  <c r="C43" i="4"/>
  <c r="E42" i="4"/>
  <c r="C44" i="1"/>
  <c r="C43" i="1"/>
  <c r="D42" i="1"/>
  <c r="C45" i="1"/>
  <c r="E42" i="1"/>
  <c r="C45" i="6"/>
  <c r="D42" i="6"/>
  <c r="E42" i="6"/>
  <c r="C43" i="6"/>
  <c r="C44" i="6"/>
  <c r="E42" i="10"/>
  <c r="C43" i="10"/>
  <c r="C44" i="10"/>
  <c r="C45" i="10"/>
  <c r="D42" i="10"/>
  <c r="E42" i="7"/>
  <c r="C43" i="7"/>
  <c r="C44" i="7"/>
  <c r="C45" i="7"/>
  <c r="D42" i="7"/>
  <c r="G42" i="11" l="1"/>
  <c r="E43" i="11"/>
  <c r="E44" i="11"/>
  <c r="E45" i="11"/>
  <c r="F42" i="11"/>
  <c r="E43" i="8"/>
  <c r="E44" i="8"/>
  <c r="E45" i="8"/>
  <c r="G42" i="8"/>
  <c r="F42" i="8"/>
  <c r="F38" i="2"/>
  <c r="E40" i="2"/>
  <c r="E39" i="2"/>
  <c r="E41" i="2"/>
  <c r="G38" i="2"/>
  <c r="E33" i="2"/>
  <c r="E44" i="10"/>
  <c r="E45" i="10"/>
  <c r="F42" i="10"/>
  <c r="G42" i="10"/>
  <c r="E43" i="10"/>
  <c r="E45" i="1"/>
  <c r="G42" i="1"/>
  <c r="F42" i="1"/>
  <c r="E43" i="1"/>
  <c r="E44" i="1"/>
  <c r="G42" i="12"/>
  <c r="F42" i="12"/>
  <c r="E43" i="12"/>
  <c r="E44" i="12"/>
  <c r="E45" i="12"/>
  <c r="E44" i="3"/>
  <c r="E45" i="3"/>
  <c r="G42" i="3"/>
  <c r="F42" i="3"/>
  <c r="E43" i="3"/>
  <c r="E43" i="5"/>
  <c r="F42" i="5"/>
  <c r="E45" i="5"/>
  <c r="G42" i="5"/>
  <c r="E44" i="5"/>
  <c r="E45" i="7"/>
  <c r="G42" i="7"/>
  <c r="E43" i="7"/>
  <c r="F42" i="7"/>
  <c r="E44" i="7"/>
  <c r="G42" i="6"/>
  <c r="F42" i="6"/>
  <c r="E43" i="6"/>
  <c r="E45" i="6"/>
  <c r="E44" i="6"/>
  <c r="G42" i="4"/>
  <c r="F42" i="4"/>
  <c r="E44" i="4"/>
  <c r="E43" i="4"/>
  <c r="E45" i="4"/>
  <c r="F42" i="9"/>
  <c r="G42" i="9"/>
  <c r="E43" i="9"/>
  <c r="E45" i="9"/>
  <c r="E44" i="9"/>
  <c r="G43" i="5" l="1"/>
  <c r="G44" i="5"/>
  <c r="I42" i="5"/>
  <c r="G45" i="5"/>
  <c r="H42" i="5"/>
  <c r="G43" i="6"/>
  <c r="G44" i="6"/>
  <c r="I42" i="6"/>
  <c r="G45" i="6"/>
  <c r="H42" i="6"/>
  <c r="G45" i="4"/>
  <c r="H42" i="4"/>
  <c r="G44" i="4"/>
  <c r="G43" i="4"/>
  <c r="I42" i="4"/>
  <c r="G44" i="10"/>
  <c r="I42" i="10"/>
  <c r="G45" i="10"/>
  <c r="H42" i="10"/>
  <c r="G43" i="10"/>
  <c r="G39" i="2"/>
  <c r="I38" i="2"/>
  <c r="G40" i="2"/>
  <c r="G41" i="2"/>
  <c r="H38" i="2"/>
  <c r="G33" i="2"/>
  <c r="I42" i="7"/>
  <c r="G45" i="7"/>
  <c r="G43" i="7"/>
  <c r="G44" i="7"/>
  <c r="H42" i="7"/>
  <c r="G45" i="12"/>
  <c r="H42" i="12"/>
  <c r="G43" i="12"/>
  <c r="G44" i="12"/>
  <c r="I42" i="12"/>
  <c r="I42" i="1"/>
  <c r="G45" i="1"/>
  <c r="H42" i="1"/>
  <c r="G43" i="1"/>
  <c r="G44" i="1"/>
  <c r="H42" i="9"/>
  <c r="I42" i="9"/>
  <c r="G43" i="9"/>
  <c r="G44" i="9"/>
  <c r="G45" i="9"/>
  <c r="G43" i="3"/>
  <c r="G44" i="3"/>
  <c r="H42" i="3"/>
  <c r="I42" i="3"/>
  <c r="G45" i="3"/>
  <c r="I42" i="8"/>
  <c r="G43" i="8"/>
  <c r="H42" i="8"/>
  <c r="G45" i="8"/>
  <c r="G44" i="8"/>
  <c r="G44" i="11"/>
  <c r="I42" i="11"/>
  <c r="G45" i="11"/>
  <c r="H42" i="11"/>
  <c r="G43" i="11"/>
  <c r="J42" i="6" l="1"/>
  <c r="K42" i="6"/>
  <c r="I45" i="6"/>
  <c r="I43" i="6"/>
  <c r="I44" i="6"/>
  <c r="K38" i="2"/>
  <c r="I40" i="2"/>
  <c r="I41" i="2"/>
  <c r="I39" i="2"/>
  <c r="J38" i="2"/>
  <c r="I33" i="2"/>
  <c r="K42" i="1"/>
  <c r="I44" i="1"/>
  <c r="I43" i="1"/>
  <c r="J42" i="1"/>
  <c r="I45" i="1"/>
  <c r="K42" i="4"/>
  <c r="I45" i="4"/>
  <c r="I43" i="4"/>
  <c r="I44" i="4"/>
  <c r="J42" i="4"/>
  <c r="I43" i="8"/>
  <c r="K42" i="8"/>
  <c r="I45" i="8"/>
  <c r="I44" i="8"/>
  <c r="J42" i="8"/>
  <c r="I45" i="12"/>
  <c r="I43" i="12"/>
  <c r="K42" i="12"/>
  <c r="I44" i="12"/>
  <c r="J42" i="12"/>
  <c r="J42" i="9"/>
  <c r="I44" i="9"/>
  <c r="I45" i="9"/>
  <c r="I43" i="9"/>
  <c r="K42" i="9"/>
  <c r="I43" i="7"/>
  <c r="J42" i="7"/>
  <c r="I45" i="7"/>
  <c r="K42" i="7"/>
  <c r="I44" i="7"/>
  <c r="K42" i="5"/>
  <c r="I44" i="5"/>
  <c r="J42" i="5"/>
  <c r="I45" i="5"/>
  <c r="I43" i="5"/>
  <c r="I43" i="11"/>
  <c r="I45" i="11"/>
  <c r="I44" i="11"/>
  <c r="K42" i="11"/>
  <c r="J42" i="11"/>
  <c r="I43" i="3"/>
  <c r="J42" i="3"/>
  <c r="K42" i="3"/>
  <c r="I44" i="3"/>
  <c r="I45" i="3"/>
  <c r="I44" i="10"/>
  <c r="J42" i="10"/>
  <c r="I45" i="10"/>
  <c r="I43" i="10"/>
  <c r="K42" i="10"/>
  <c r="M42" i="7" l="1"/>
  <c r="K43" i="7"/>
  <c r="L42" i="7"/>
  <c r="K45" i="7"/>
  <c r="K44" i="7"/>
  <c r="L42" i="3"/>
  <c r="K44" i="3"/>
  <c r="K43" i="3"/>
  <c r="K45" i="3"/>
  <c r="M42" i="3"/>
  <c r="L38" i="2"/>
  <c r="K41" i="2"/>
  <c r="K39" i="2"/>
  <c r="K40" i="2"/>
  <c r="M38" i="2"/>
  <c r="K33" i="2"/>
  <c r="K45" i="10"/>
  <c r="M42" i="10"/>
  <c r="K43" i="10"/>
  <c r="L42" i="10"/>
  <c r="K44" i="10"/>
  <c r="K43" i="12"/>
  <c r="L42" i="12"/>
  <c r="K44" i="12"/>
  <c r="K45" i="12"/>
  <c r="M42" i="12"/>
  <c r="M42" i="9"/>
  <c r="K43" i="9"/>
  <c r="K45" i="9"/>
  <c r="L42" i="9"/>
  <c r="K44" i="9"/>
  <c r="K44" i="1"/>
  <c r="L42" i="1"/>
  <c r="K45" i="1"/>
  <c r="K43" i="1"/>
  <c r="M42" i="1"/>
  <c r="K44" i="8"/>
  <c r="K45" i="8"/>
  <c r="M42" i="8"/>
  <c r="K43" i="8"/>
  <c r="L42" i="8"/>
  <c r="K44" i="11"/>
  <c r="K43" i="11"/>
  <c r="K45" i="11"/>
  <c r="M42" i="11"/>
  <c r="L42" i="11"/>
  <c r="K44" i="5"/>
  <c r="K45" i="5"/>
  <c r="L42" i="5"/>
  <c r="M42" i="5"/>
  <c r="K43" i="5"/>
  <c r="M42" i="6"/>
  <c r="K44" i="6"/>
  <c r="K45" i="6"/>
  <c r="K43" i="6"/>
  <c r="L42" i="6"/>
  <c r="M42" i="4"/>
  <c r="K44" i="4"/>
  <c r="K45" i="4"/>
  <c r="K43" i="4"/>
  <c r="L42" i="4"/>
  <c r="M45" i="11" l="1"/>
  <c r="N42" i="11"/>
  <c r="M43" i="11"/>
  <c r="A46" i="11"/>
  <c r="M44" i="11"/>
  <c r="N42" i="6"/>
  <c r="M45" i="6"/>
  <c r="M43" i="6"/>
  <c r="A46" i="6"/>
  <c r="M44" i="6"/>
  <c r="A46" i="1"/>
  <c r="M43" i="1"/>
  <c r="M45" i="1"/>
  <c r="N42" i="1"/>
  <c r="M44" i="1"/>
  <c r="M45" i="8"/>
  <c r="N42" i="8"/>
  <c r="A46" i="8"/>
  <c r="M44" i="8"/>
  <c r="M43" i="8"/>
  <c r="N38" i="2"/>
  <c r="M41" i="2"/>
  <c r="M39" i="2"/>
  <c r="M40" i="2"/>
  <c r="A42" i="2"/>
  <c r="M33" i="2"/>
  <c r="M44" i="9"/>
  <c r="M45" i="9"/>
  <c r="N42" i="9"/>
  <c r="A46" i="9"/>
  <c r="M43" i="9"/>
  <c r="M45" i="5"/>
  <c r="N42" i="5"/>
  <c r="M43" i="5"/>
  <c r="A46" i="5"/>
  <c r="M44" i="5"/>
  <c r="M44" i="12"/>
  <c r="A46" i="12"/>
  <c r="M43" i="12"/>
  <c r="N42" i="12"/>
  <c r="M45" i="12"/>
  <c r="M43" i="10"/>
  <c r="N42" i="10"/>
  <c r="A46" i="10"/>
  <c r="M44" i="10"/>
  <c r="M45" i="10"/>
  <c r="M45" i="3"/>
  <c r="M43" i="3"/>
  <c r="N42" i="3"/>
  <c r="A46" i="3"/>
  <c r="M44" i="3"/>
  <c r="A46" i="4"/>
  <c r="M44" i="4"/>
  <c r="N42" i="4"/>
  <c r="M43" i="4"/>
  <c r="M45" i="4"/>
  <c r="N42" i="7"/>
  <c r="A46" i="7"/>
  <c r="M44" i="7"/>
  <c r="M43" i="7"/>
  <c r="M45" i="7"/>
  <c r="B46" i="12" l="1"/>
  <c r="A47" i="12"/>
  <c r="C46" i="12"/>
  <c r="A49" i="12"/>
  <c r="A48" i="12"/>
  <c r="B46" i="9"/>
  <c r="A47" i="9"/>
  <c r="A48" i="9"/>
  <c r="A49" i="9"/>
  <c r="C46" i="9"/>
  <c r="A49" i="4"/>
  <c r="A47" i="4"/>
  <c r="C46" i="4"/>
  <c r="A48" i="4"/>
  <c r="B46" i="4"/>
  <c r="B46" i="10"/>
  <c r="A48" i="10"/>
  <c r="A49" i="10"/>
  <c r="C46" i="10"/>
  <c r="A47" i="10"/>
  <c r="A47" i="11"/>
  <c r="B46" i="11"/>
  <c r="A48" i="11"/>
  <c r="A49" i="11"/>
  <c r="C46" i="11"/>
  <c r="A47" i="5"/>
  <c r="C46" i="5"/>
  <c r="A48" i="5"/>
  <c r="B46" i="5"/>
  <c r="A49" i="5"/>
  <c r="A47" i="1"/>
  <c r="A48" i="1"/>
  <c r="B46" i="1"/>
  <c r="A49" i="1"/>
  <c r="C46" i="1"/>
  <c r="A49" i="7"/>
  <c r="C46" i="7"/>
  <c r="B46" i="7"/>
  <c r="A48" i="7"/>
  <c r="A47" i="7"/>
  <c r="A48" i="3"/>
  <c r="C46" i="3"/>
  <c r="A47" i="3"/>
  <c r="A49" i="3"/>
  <c r="B46" i="3"/>
  <c r="A49" i="8"/>
  <c r="A47" i="8"/>
  <c r="C46" i="8"/>
  <c r="A48" i="8"/>
  <c r="B46" i="8"/>
  <c r="C42" i="2"/>
  <c r="A44" i="2"/>
  <c r="A43" i="2"/>
  <c r="A45" i="2"/>
  <c r="B42" i="2"/>
  <c r="B46" i="6"/>
  <c r="C46" i="6"/>
  <c r="A47" i="6"/>
  <c r="A48" i="6"/>
  <c r="A49" i="6"/>
  <c r="C49" i="7" l="1"/>
  <c r="E46" i="7"/>
  <c r="D46" i="7"/>
  <c r="C48" i="7"/>
  <c r="C47" i="7"/>
  <c r="E46" i="4"/>
  <c r="D46" i="4"/>
  <c r="C47" i="4"/>
  <c r="C49" i="4"/>
  <c r="C48" i="4"/>
  <c r="C45" i="2"/>
  <c r="C43" i="2"/>
  <c r="C44" i="2"/>
  <c r="D42" i="2"/>
  <c r="E42" i="2"/>
  <c r="D46" i="1"/>
  <c r="C47" i="1"/>
  <c r="C48" i="1"/>
  <c r="E46" i="1"/>
  <c r="C49" i="1"/>
  <c r="C47" i="5"/>
  <c r="C49" i="5"/>
  <c r="E46" i="5"/>
  <c r="C48" i="5"/>
  <c r="D46" i="5"/>
  <c r="C48" i="10"/>
  <c r="C49" i="10"/>
  <c r="E46" i="10"/>
  <c r="D46" i="10"/>
  <c r="C47" i="10"/>
  <c r="E46" i="12"/>
  <c r="D46" i="12"/>
  <c r="C47" i="12"/>
  <c r="C49" i="12"/>
  <c r="C48" i="12"/>
  <c r="C49" i="3"/>
  <c r="D46" i="3"/>
  <c r="C47" i="3"/>
  <c r="C48" i="3"/>
  <c r="E46" i="3"/>
  <c r="C47" i="9"/>
  <c r="C48" i="9"/>
  <c r="D46" i="9"/>
  <c r="E46" i="9"/>
  <c r="C49" i="9"/>
  <c r="C47" i="8"/>
  <c r="E46" i="8"/>
  <c r="C48" i="8"/>
  <c r="C49" i="8"/>
  <c r="D46" i="8"/>
  <c r="E46" i="6"/>
  <c r="C47" i="6"/>
  <c r="C49" i="6"/>
  <c r="D46" i="6"/>
  <c r="C48" i="6"/>
  <c r="D46" i="11"/>
  <c r="C48" i="11"/>
  <c r="C47" i="11"/>
  <c r="C49" i="11"/>
  <c r="E46" i="11"/>
  <c r="E48" i="3" l="1"/>
  <c r="E49" i="3"/>
  <c r="G46" i="3"/>
  <c r="F46" i="3"/>
  <c r="E47" i="3"/>
  <c r="E48" i="8"/>
  <c r="E49" i="8"/>
  <c r="G46" i="8"/>
  <c r="F46" i="8"/>
  <c r="E47" i="8"/>
  <c r="E47" i="12"/>
  <c r="F46" i="12"/>
  <c r="E48" i="12"/>
  <c r="E49" i="12"/>
  <c r="G46" i="12"/>
  <c r="E49" i="5"/>
  <c r="G46" i="5"/>
  <c r="E48" i="5"/>
  <c r="F46" i="5"/>
  <c r="E47" i="5"/>
  <c r="E44" i="2"/>
  <c r="F42" i="2"/>
  <c r="G42" i="2"/>
  <c r="E45" i="2"/>
  <c r="E43" i="2"/>
  <c r="E47" i="4"/>
  <c r="E48" i="4"/>
  <c r="E49" i="4"/>
  <c r="G46" i="4"/>
  <c r="F46" i="4"/>
  <c r="E48" i="9"/>
  <c r="E49" i="9"/>
  <c r="G46" i="9"/>
  <c r="F46" i="9"/>
  <c r="E47" i="9"/>
  <c r="G46" i="10"/>
  <c r="F46" i="10"/>
  <c r="E49" i="10"/>
  <c r="E47" i="10"/>
  <c r="E48" i="10"/>
  <c r="G46" i="11"/>
  <c r="E48" i="11"/>
  <c r="E49" i="11"/>
  <c r="F46" i="11"/>
  <c r="E47" i="11"/>
  <c r="E49" i="6"/>
  <c r="F46" i="6"/>
  <c r="E48" i="6"/>
  <c r="G46" i="6"/>
  <c r="E47" i="6"/>
  <c r="E48" i="1"/>
  <c r="E49" i="1"/>
  <c r="G46" i="1"/>
  <c r="F46" i="1"/>
  <c r="E47" i="1"/>
  <c r="F46" i="7"/>
  <c r="G46" i="7"/>
  <c r="E47" i="7"/>
  <c r="E48" i="7"/>
  <c r="E49" i="7"/>
  <c r="I42" i="2" l="1"/>
  <c r="G45" i="2"/>
  <c r="G44" i="2"/>
  <c r="H42" i="2"/>
  <c r="G43" i="2"/>
  <c r="G47" i="8"/>
  <c r="G48" i="8"/>
  <c r="H46" i="8"/>
  <c r="G49" i="8"/>
  <c r="I46" i="8"/>
  <c r="H46" i="12"/>
  <c r="G49" i="12"/>
  <c r="G47" i="12"/>
  <c r="G48" i="12"/>
  <c r="I46" i="12"/>
  <c r="G48" i="1"/>
  <c r="I46" i="1"/>
  <c r="G47" i="1"/>
  <c r="G49" i="1"/>
  <c r="H46" i="1"/>
  <c r="G49" i="4"/>
  <c r="H46" i="4"/>
  <c r="I46" i="4"/>
  <c r="G47" i="4"/>
  <c r="G48" i="4"/>
  <c r="I46" i="10"/>
  <c r="G47" i="10"/>
  <c r="G49" i="10"/>
  <c r="H46" i="10"/>
  <c r="G48" i="10"/>
  <c r="I46" i="3"/>
  <c r="H46" i="3"/>
  <c r="G47" i="3"/>
  <c r="G49" i="3"/>
  <c r="G48" i="3"/>
  <c r="I46" i="7"/>
  <c r="G49" i="7"/>
  <c r="H46" i="7"/>
  <c r="G48" i="7"/>
  <c r="G47" i="7"/>
  <c r="G49" i="6"/>
  <c r="H46" i="6"/>
  <c r="G47" i="6"/>
  <c r="G48" i="6"/>
  <c r="I46" i="6"/>
  <c r="G49" i="11"/>
  <c r="H46" i="11"/>
  <c r="G47" i="11"/>
  <c r="G48" i="11"/>
  <c r="I46" i="11"/>
  <c r="G49" i="9"/>
  <c r="H46" i="9"/>
  <c r="G47" i="9"/>
  <c r="G48" i="9"/>
  <c r="I46" i="9"/>
  <c r="G48" i="5"/>
  <c r="I46" i="5"/>
  <c r="G49" i="5"/>
  <c r="H46" i="5"/>
  <c r="G47" i="5"/>
  <c r="I47" i="9" l="1"/>
  <c r="K46" i="9"/>
  <c r="I48" i="9"/>
  <c r="I49" i="9"/>
  <c r="J46" i="9"/>
  <c r="I48" i="3"/>
  <c r="J46" i="3"/>
  <c r="I47" i="3"/>
  <c r="K46" i="3"/>
  <c r="I49" i="3"/>
  <c r="I48" i="6"/>
  <c r="J46" i="6"/>
  <c r="K46" i="6"/>
  <c r="I47" i="6"/>
  <c r="I49" i="6"/>
  <c r="K46" i="7"/>
  <c r="I49" i="7"/>
  <c r="I48" i="7"/>
  <c r="J46" i="7"/>
  <c r="I47" i="7"/>
  <c r="I49" i="4"/>
  <c r="J46" i="4"/>
  <c r="I47" i="4"/>
  <c r="I48" i="4"/>
  <c r="K46" i="4"/>
  <c r="I49" i="12"/>
  <c r="J46" i="12"/>
  <c r="I47" i="12"/>
  <c r="I48" i="12"/>
  <c r="K46" i="12"/>
  <c r="I49" i="11"/>
  <c r="I48" i="11"/>
  <c r="J46" i="11"/>
  <c r="K46" i="11"/>
  <c r="I47" i="11"/>
  <c r="I47" i="10"/>
  <c r="K46" i="10"/>
  <c r="I49" i="10"/>
  <c r="J46" i="10"/>
  <c r="I48" i="10"/>
  <c r="I48" i="8"/>
  <c r="J46" i="8"/>
  <c r="K46" i="8"/>
  <c r="I49" i="8"/>
  <c r="I47" i="8"/>
  <c r="I47" i="5"/>
  <c r="K46" i="5"/>
  <c r="I48" i="5"/>
  <c r="I49" i="5"/>
  <c r="J46" i="5"/>
  <c r="I48" i="1"/>
  <c r="K46" i="1"/>
  <c r="I47" i="1"/>
  <c r="I49" i="1"/>
  <c r="J46" i="1"/>
  <c r="I44" i="2"/>
  <c r="I45" i="2"/>
  <c r="J42" i="2"/>
  <c r="I43" i="2"/>
  <c r="K42" i="2"/>
  <c r="K49" i="7" l="1"/>
  <c r="K47" i="7"/>
  <c r="M46" i="7"/>
  <c r="L46" i="7"/>
  <c r="K48" i="7"/>
  <c r="K47" i="5"/>
  <c r="L46" i="5"/>
  <c r="K48" i="5"/>
  <c r="K49" i="5"/>
  <c r="M46" i="5"/>
  <c r="L46" i="12"/>
  <c r="M46" i="12"/>
  <c r="K47" i="12"/>
  <c r="K49" i="12"/>
  <c r="K48" i="12"/>
  <c r="L46" i="10"/>
  <c r="K48" i="10"/>
  <c r="K49" i="10"/>
  <c r="M46" i="10"/>
  <c r="K47" i="10"/>
  <c r="M46" i="6"/>
  <c r="L46" i="6"/>
  <c r="K49" i="6"/>
  <c r="K47" i="6"/>
  <c r="K48" i="6"/>
  <c r="K48" i="1"/>
  <c r="K47" i="1"/>
  <c r="M46" i="1"/>
  <c r="L46" i="1"/>
  <c r="K49" i="1"/>
  <c r="K47" i="8"/>
  <c r="K48" i="8"/>
  <c r="L46" i="8"/>
  <c r="K49" i="8"/>
  <c r="M46" i="8"/>
  <c r="M42" i="2"/>
  <c r="K43" i="2"/>
  <c r="L42" i="2"/>
  <c r="K45" i="2"/>
  <c r="K44" i="2"/>
  <c r="M46" i="11"/>
  <c r="K49" i="11"/>
  <c r="L46" i="11"/>
  <c r="K48" i="11"/>
  <c r="K47" i="11"/>
  <c r="K48" i="9"/>
  <c r="K47" i="9"/>
  <c r="L46" i="9"/>
  <c r="M46" i="9"/>
  <c r="K49" i="9"/>
  <c r="L46" i="4"/>
  <c r="M46" i="4"/>
  <c r="K47" i="4"/>
  <c r="K49" i="4"/>
  <c r="K48" i="4"/>
  <c r="M46" i="3"/>
  <c r="K49" i="3"/>
  <c r="K47" i="3"/>
  <c r="L46" i="3"/>
  <c r="K48" i="3"/>
  <c r="N46" i="3" l="1"/>
  <c r="M47" i="3"/>
  <c r="A50" i="3"/>
  <c r="M48" i="3"/>
  <c r="M49" i="3"/>
  <c r="M47" i="6"/>
  <c r="M49" i="6"/>
  <c r="N46" i="6"/>
  <c r="A50" i="6"/>
  <c r="M48" i="6"/>
  <c r="M49" i="4"/>
  <c r="N46" i="4"/>
  <c r="M47" i="4"/>
  <c r="A50" i="4"/>
  <c r="M48" i="4"/>
  <c r="N42" i="2"/>
  <c r="M43" i="2"/>
  <c r="A46" i="2"/>
  <c r="M44" i="2"/>
  <c r="M45" i="2"/>
  <c r="A50" i="1"/>
  <c r="M49" i="1"/>
  <c r="N46" i="1"/>
  <c r="M48" i="1"/>
  <c r="M47" i="1"/>
  <c r="M49" i="12"/>
  <c r="N46" i="12"/>
  <c r="M47" i="12"/>
  <c r="M48" i="12"/>
  <c r="A50" i="12"/>
  <c r="N46" i="8"/>
  <c r="M47" i="8"/>
  <c r="A50" i="8"/>
  <c r="M48" i="8"/>
  <c r="M49" i="8"/>
  <c r="A50" i="10"/>
  <c r="M48" i="10"/>
  <c r="M49" i="10"/>
  <c r="N46" i="10"/>
  <c r="M47" i="10"/>
  <c r="M48" i="7"/>
  <c r="M49" i="7"/>
  <c r="N46" i="7"/>
  <c r="M47" i="7"/>
  <c r="A50" i="7"/>
  <c r="A50" i="5"/>
  <c r="M48" i="5"/>
  <c r="M49" i="5"/>
  <c r="M47" i="5"/>
  <c r="N46" i="5"/>
  <c r="A50" i="9"/>
  <c r="N46" i="9"/>
  <c r="M48" i="9"/>
  <c r="M47" i="9"/>
  <c r="M49" i="9"/>
  <c r="N46" i="11"/>
  <c r="M49" i="11"/>
  <c r="M47" i="11"/>
  <c r="A50" i="11"/>
  <c r="M48" i="11"/>
  <c r="A49" i="2" l="1"/>
  <c r="C46" i="2"/>
  <c r="A47" i="2"/>
  <c r="B46" i="2"/>
  <c r="A48" i="2"/>
  <c r="C50" i="5"/>
  <c r="B50" i="5"/>
  <c r="A51" i="5"/>
  <c r="A52" i="5"/>
  <c r="A53" i="5"/>
  <c r="A51" i="12"/>
  <c r="C50" i="12"/>
  <c r="A53" i="12"/>
  <c r="B50" i="12"/>
  <c r="A52" i="12"/>
  <c r="A52" i="4"/>
  <c r="A53" i="4"/>
  <c r="C50" i="4"/>
  <c r="B50" i="4"/>
  <c r="A51" i="4"/>
  <c r="A51" i="7"/>
  <c r="A52" i="7"/>
  <c r="A53" i="7"/>
  <c r="C50" i="7"/>
  <c r="B50" i="7"/>
  <c r="C50" i="1"/>
  <c r="A52" i="1"/>
  <c r="A51" i="1"/>
  <c r="B50" i="1"/>
  <c r="A53" i="1"/>
  <c r="C50" i="10"/>
  <c r="B50" i="10"/>
  <c r="A53" i="10"/>
  <c r="A51" i="10"/>
  <c r="A52" i="10"/>
  <c r="A53" i="11"/>
  <c r="A51" i="11"/>
  <c r="C50" i="11"/>
  <c r="B50" i="11"/>
  <c r="A52" i="11"/>
  <c r="C50" i="9"/>
  <c r="A53" i="9"/>
  <c r="B50" i="9"/>
  <c r="A51" i="9"/>
  <c r="A52" i="9"/>
  <c r="A53" i="3"/>
  <c r="C50" i="3"/>
  <c r="A52" i="3"/>
  <c r="B50" i="3"/>
  <c r="A51" i="3"/>
  <c r="A53" i="8"/>
  <c r="A51" i="8"/>
  <c r="C50" i="8"/>
  <c r="B50" i="8"/>
  <c r="A52" i="8"/>
  <c r="A53" i="6"/>
  <c r="A51" i="6"/>
  <c r="C50" i="6"/>
  <c r="B50" i="6"/>
  <c r="A52" i="6"/>
  <c r="E50" i="7" l="1"/>
  <c r="D50" i="7"/>
  <c r="C51" i="7"/>
  <c r="C53" i="7"/>
  <c r="C52" i="7"/>
  <c r="D50" i="3"/>
  <c r="C52" i="3"/>
  <c r="C51" i="3"/>
  <c r="C53" i="3"/>
  <c r="E50" i="3"/>
  <c r="C52" i="10"/>
  <c r="C53" i="10"/>
  <c r="E50" i="10"/>
  <c r="C51" i="10"/>
  <c r="D50" i="10"/>
  <c r="E50" i="11"/>
  <c r="D50" i="11"/>
  <c r="C51" i="11"/>
  <c r="C52" i="11"/>
  <c r="C53" i="11"/>
  <c r="D50" i="5"/>
  <c r="C51" i="5"/>
  <c r="C53" i="5"/>
  <c r="C52" i="5"/>
  <c r="E50" i="5"/>
  <c r="C52" i="8"/>
  <c r="C51" i="8"/>
  <c r="C53" i="8"/>
  <c r="E50" i="8"/>
  <c r="D50" i="8"/>
  <c r="E50" i="12"/>
  <c r="D50" i="12"/>
  <c r="C52" i="12"/>
  <c r="C53" i="12"/>
  <c r="C51" i="12"/>
  <c r="C51" i="1"/>
  <c r="C52" i="1"/>
  <c r="D50" i="1"/>
  <c r="C53" i="1"/>
  <c r="E50" i="1"/>
  <c r="E50" i="4"/>
  <c r="D50" i="4"/>
  <c r="C52" i="4"/>
  <c r="C51" i="4"/>
  <c r="C53" i="4"/>
  <c r="C49" i="2"/>
  <c r="E46" i="2"/>
  <c r="D46" i="2"/>
  <c r="C48" i="2"/>
  <c r="C47" i="2"/>
  <c r="D50" i="6"/>
  <c r="C51" i="6"/>
  <c r="C52" i="6"/>
  <c r="C53" i="6"/>
  <c r="E50" i="6"/>
  <c r="D50" i="9"/>
  <c r="C51" i="9"/>
  <c r="C52" i="9"/>
  <c r="E50" i="9"/>
  <c r="C53" i="9"/>
  <c r="F50" i="1" l="1"/>
  <c r="E52" i="1"/>
  <c r="E51" i="1"/>
  <c r="E53" i="1"/>
  <c r="G50" i="1"/>
  <c r="E51" i="11"/>
  <c r="G50" i="11"/>
  <c r="E53" i="11"/>
  <c r="F50" i="11"/>
  <c r="E52" i="11"/>
  <c r="G50" i="6"/>
  <c r="E51" i="6"/>
  <c r="E53" i="6"/>
  <c r="E52" i="6"/>
  <c r="F50" i="6"/>
  <c r="G46" i="2"/>
  <c r="E49" i="2"/>
  <c r="E47" i="2"/>
  <c r="F46" i="2"/>
  <c r="E48" i="2"/>
  <c r="F50" i="12"/>
  <c r="E52" i="12"/>
  <c r="E53" i="12"/>
  <c r="G50" i="12"/>
  <c r="E51" i="12"/>
  <c r="E51" i="8"/>
  <c r="G50" i="8"/>
  <c r="E52" i="8"/>
  <c r="E53" i="8"/>
  <c r="F50" i="8"/>
  <c r="E52" i="10"/>
  <c r="G50" i="10"/>
  <c r="F50" i="10"/>
  <c r="E51" i="10"/>
  <c r="E53" i="10"/>
  <c r="E51" i="9"/>
  <c r="F50" i="9"/>
  <c r="E52" i="9"/>
  <c r="E53" i="9"/>
  <c r="G50" i="9"/>
  <c r="G50" i="3"/>
  <c r="E53" i="3"/>
  <c r="E51" i="3"/>
  <c r="E52" i="3"/>
  <c r="F50" i="3"/>
  <c r="F50" i="4"/>
  <c r="E52" i="4"/>
  <c r="G50" i="4"/>
  <c r="E51" i="4"/>
  <c r="E53" i="4"/>
  <c r="E53" i="5"/>
  <c r="G50" i="5"/>
  <c r="E51" i="5"/>
  <c r="F50" i="5"/>
  <c r="E52" i="5"/>
  <c r="E52" i="7"/>
  <c r="F50" i="7"/>
  <c r="G50" i="7"/>
  <c r="E51" i="7"/>
  <c r="E53" i="7"/>
  <c r="G51" i="4" l="1"/>
  <c r="G52" i="4"/>
  <c r="H50" i="4"/>
  <c r="I50" i="4"/>
  <c r="G53" i="4"/>
  <c r="G52" i="9"/>
  <c r="I50" i="9"/>
  <c r="G51" i="9"/>
  <c r="G53" i="9"/>
  <c r="H50" i="9"/>
  <c r="G53" i="10"/>
  <c r="H50" i="10"/>
  <c r="I50" i="10"/>
  <c r="G51" i="10"/>
  <c r="G52" i="10"/>
  <c r="H50" i="12"/>
  <c r="G51" i="12"/>
  <c r="G52" i="12"/>
  <c r="I50" i="12"/>
  <c r="G53" i="12"/>
  <c r="G47" i="2"/>
  <c r="G48" i="2"/>
  <c r="I46" i="2"/>
  <c r="G49" i="2"/>
  <c r="H46" i="2"/>
  <c r="G51" i="11"/>
  <c r="G52" i="11"/>
  <c r="H50" i="11"/>
  <c r="I50" i="11"/>
  <c r="G53" i="11"/>
  <c r="G52" i="5"/>
  <c r="I50" i="5"/>
  <c r="G53" i="5"/>
  <c r="H50" i="5"/>
  <c r="G51" i="5"/>
  <c r="H50" i="1"/>
  <c r="G53" i="1"/>
  <c r="G51" i="1"/>
  <c r="G52" i="1"/>
  <c r="I50" i="1"/>
  <c r="G51" i="8"/>
  <c r="G52" i="8"/>
  <c r="I50" i="8"/>
  <c r="G53" i="8"/>
  <c r="H50" i="8"/>
  <c r="G51" i="6"/>
  <c r="G52" i="6"/>
  <c r="I50" i="6"/>
  <c r="G53" i="6"/>
  <c r="H50" i="6"/>
  <c r="H50" i="7"/>
  <c r="G51" i="7"/>
  <c r="G53" i="7"/>
  <c r="G52" i="7"/>
  <c r="I50" i="7"/>
  <c r="G51" i="3"/>
  <c r="I50" i="3"/>
  <c r="G52" i="3"/>
  <c r="H50" i="3"/>
  <c r="G53" i="3"/>
  <c r="I51" i="3" l="1"/>
  <c r="I52" i="3"/>
  <c r="J50" i="3"/>
  <c r="K50" i="3"/>
  <c r="I53" i="3"/>
  <c r="I52" i="6"/>
  <c r="K50" i="6"/>
  <c r="I51" i="6"/>
  <c r="J50" i="6"/>
  <c r="I53" i="6"/>
  <c r="I53" i="1"/>
  <c r="K50" i="1"/>
  <c r="I51" i="1"/>
  <c r="J50" i="1"/>
  <c r="I52" i="1"/>
  <c r="I52" i="5"/>
  <c r="J50" i="5"/>
  <c r="I53" i="5"/>
  <c r="K50" i="5"/>
  <c r="I51" i="5"/>
  <c r="I48" i="2"/>
  <c r="I47" i="2"/>
  <c r="J46" i="2"/>
  <c r="I49" i="2"/>
  <c r="K46" i="2"/>
  <c r="K50" i="9"/>
  <c r="I51" i="9"/>
  <c r="I53" i="9"/>
  <c r="I52" i="9"/>
  <c r="J50" i="9"/>
  <c r="I51" i="11"/>
  <c r="K50" i="11"/>
  <c r="I52" i="11"/>
  <c r="I53" i="11"/>
  <c r="J50" i="11"/>
  <c r="J50" i="10"/>
  <c r="I53" i="10"/>
  <c r="I52" i="10"/>
  <c r="I51" i="10"/>
  <c r="K50" i="10"/>
  <c r="I53" i="4"/>
  <c r="K50" i="4"/>
  <c r="I51" i="4"/>
  <c r="I52" i="4"/>
  <c r="J50" i="4"/>
  <c r="I53" i="7"/>
  <c r="I51" i="7"/>
  <c r="J50" i="7"/>
  <c r="K50" i="7"/>
  <c r="I52" i="7"/>
  <c r="I51" i="8"/>
  <c r="K50" i="8"/>
  <c r="J50" i="8"/>
  <c r="I52" i="8"/>
  <c r="I53" i="8"/>
  <c r="I53" i="12"/>
  <c r="I51" i="12"/>
  <c r="K50" i="12"/>
  <c r="I52" i="12"/>
  <c r="J50" i="12"/>
  <c r="L50" i="6" l="1"/>
  <c r="M50" i="6"/>
  <c r="K51" i="6"/>
  <c r="K52" i="6"/>
  <c r="K53" i="6"/>
  <c r="M50" i="10"/>
  <c r="K53" i="10"/>
  <c r="K51" i="10"/>
  <c r="L50" i="10"/>
  <c r="K52" i="10"/>
  <c r="K52" i="8"/>
  <c r="L50" i="8"/>
  <c r="K53" i="8"/>
  <c r="M50" i="8"/>
  <c r="K51" i="8"/>
  <c r="M50" i="1"/>
  <c r="K52" i="1"/>
  <c r="K51" i="1"/>
  <c r="L50" i="1"/>
  <c r="K53" i="1"/>
  <c r="L50" i="3"/>
  <c r="K51" i="3"/>
  <c r="K52" i="3"/>
  <c r="K53" i="3"/>
  <c r="M50" i="3"/>
  <c r="K53" i="5"/>
  <c r="K52" i="5"/>
  <c r="M50" i="5"/>
  <c r="K51" i="5"/>
  <c r="L50" i="5"/>
  <c r="M50" i="4"/>
  <c r="K51" i="4"/>
  <c r="L50" i="4"/>
  <c r="K52" i="4"/>
  <c r="K53" i="4"/>
  <c r="K51" i="9"/>
  <c r="K53" i="9"/>
  <c r="L50" i="9"/>
  <c r="K52" i="9"/>
  <c r="M50" i="9"/>
  <c r="M50" i="11"/>
  <c r="K51" i="11"/>
  <c r="L50" i="11"/>
  <c r="K53" i="11"/>
  <c r="K52" i="11"/>
  <c r="L50" i="12"/>
  <c r="M50" i="12"/>
  <c r="K51" i="12"/>
  <c r="K52" i="12"/>
  <c r="K53" i="12"/>
  <c r="K53" i="7"/>
  <c r="K51" i="7"/>
  <c r="M50" i="7"/>
  <c r="L50" i="7"/>
  <c r="K52" i="7"/>
  <c r="L46" i="2"/>
  <c r="K48" i="2"/>
  <c r="K49" i="2"/>
  <c r="M46" i="2"/>
  <c r="K47" i="2"/>
  <c r="M53" i="7" l="1"/>
  <c r="N50" i="7"/>
  <c r="A54" i="7"/>
  <c r="M52" i="7"/>
  <c r="M51" i="7"/>
  <c r="M51" i="9"/>
  <c r="A54" i="9"/>
  <c r="M52" i="9"/>
  <c r="M53" i="9"/>
  <c r="N50" i="9"/>
  <c r="A54" i="1"/>
  <c r="N50" i="1"/>
  <c r="M53" i="1"/>
  <c r="M51" i="1"/>
  <c r="M52" i="1"/>
  <c r="N50" i="12"/>
  <c r="M52" i="12"/>
  <c r="M53" i="12"/>
  <c r="M51" i="12"/>
  <c r="A54" i="12"/>
  <c r="N50" i="4"/>
  <c r="M52" i="4"/>
  <c r="M53" i="4"/>
  <c r="M51" i="4"/>
  <c r="A54" i="4"/>
  <c r="M52" i="11"/>
  <c r="M51" i="11"/>
  <c r="A54" i="11"/>
  <c r="M53" i="11"/>
  <c r="N50" i="11"/>
  <c r="M51" i="8"/>
  <c r="A54" i="8"/>
  <c r="M52" i="8"/>
  <c r="M53" i="8"/>
  <c r="N50" i="8"/>
  <c r="M52" i="10"/>
  <c r="M53" i="10"/>
  <c r="N50" i="10"/>
  <c r="M51" i="10"/>
  <c r="A54" i="10"/>
  <c r="A54" i="5"/>
  <c r="M52" i="5"/>
  <c r="M53" i="5"/>
  <c r="N50" i="5"/>
  <c r="M51" i="5"/>
  <c r="A50" i="2"/>
  <c r="M48" i="2"/>
  <c r="M49" i="2"/>
  <c r="M47" i="2"/>
  <c r="N46" i="2"/>
  <c r="N50" i="6"/>
  <c r="M51" i="6"/>
  <c r="A54" i="6"/>
  <c r="M52" i="6"/>
  <c r="M53" i="6"/>
  <c r="M51" i="3"/>
  <c r="M52" i="3"/>
  <c r="A54" i="3"/>
  <c r="M53" i="3"/>
  <c r="N50" i="3"/>
  <c r="C54" i="10" l="1"/>
  <c r="B54" i="10"/>
  <c r="A57" i="10"/>
  <c r="A56" i="10"/>
  <c r="A55" i="10"/>
  <c r="A56" i="8"/>
  <c r="A55" i="8"/>
  <c r="C54" i="8"/>
  <c r="B54" i="8"/>
  <c r="A57" i="8"/>
  <c r="A56" i="3"/>
  <c r="A55" i="3"/>
  <c r="C54" i="3"/>
  <c r="B54" i="3"/>
  <c r="A57" i="3"/>
  <c r="A57" i="9"/>
  <c r="A56" i="9"/>
  <c r="A55" i="9"/>
  <c r="B54" i="9"/>
  <c r="C54" i="9"/>
  <c r="B50" i="2"/>
  <c r="A51" i="2"/>
  <c r="A52" i="2"/>
  <c r="A53" i="2"/>
  <c r="C50" i="2"/>
  <c r="B54" i="6"/>
  <c r="A57" i="6"/>
  <c r="C54" i="6"/>
  <c r="A56" i="6"/>
  <c r="A55" i="6"/>
  <c r="B54" i="11"/>
  <c r="A57" i="11"/>
  <c r="A56" i="11"/>
  <c r="A55" i="11"/>
  <c r="C54" i="11"/>
  <c r="A57" i="12"/>
  <c r="A55" i="12"/>
  <c r="A56" i="12"/>
  <c r="B54" i="12"/>
  <c r="C54" i="12"/>
  <c r="B54" i="1"/>
  <c r="A56" i="1"/>
  <c r="A57" i="1"/>
  <c r="A55" i="1"/>
  <c r="C54" i="1"/>
  <c r="A57" i="7"/>
  <c r="B54" i="7"/>
  <c r="A56" i="7"/>
  <c r="A55" i="7"/>
  <c r="C54" i="7"/>
  <c r="C54" i="5"/>
  <c r="B54" i="5"/>
  <c r="A57" i="5"/>
  <c r="A56" i="5"/>
  <c r="A55" i="5"/>
  <c r="B54" i="4"/>
  <c r="A57" i="4"/>
  <c r="A55" i="4"/>
  <c r="C54" i="4"/>
  <c r="A56" i="4"/>
  <c r="C57" i="8" l="1"/>
  <c r="C55" i="8"/>
  <c r="D54" i="8"/>
  <c r="C56" i="8"/>
  <c r="C57" i="12"/>
  <c r="C56" i="12"/>
  <c r="C55" i="12"/>
  <c r="D54" i="12"/>
  <c r="C57" i="1"/>
  <c r="C56" i="1"/>
  <c r="C55" i="1"/>
  <c r="D54" i="1"/>
  <c r="C55" i="3"/>
  <c r="D54" i="3"/>
  <c r="C57" i="3"/>
  <c r="C56" i="3"/>
  <c r="D54" i="6"/>
  <c r="C57" i="6"/>
  <c r="C56" i="6"/>
  <c r="C55" i="6"/>
  <c r="C55" i="9"/>
  <c r="C56" i="9"/>
  <c r="D54" i="9"/>
  <c r="C57" i="9"/>
  <c r="C57" i="4"/>
  <c r="C56" i="4"/>
  <c r="D54" i="4"/>
  <c r="C55" i="4"/>
  <c r="C57" i="5"/>
  <c r="D54" i="5"/>
  <c r="C55" i="5"/>
  <c r="C56" i="5"/>
  <c r="C57" i="11"/>
  <c r="C56" i="11"/>
  <c r="D54" i="11"/>
  <c r="C55" i="11"/>
  <c r="C57" i="7"/>
  <c r="C56" i="7"/>
  <c r="D54" i="7"/>
  <c r="C55" i="7"/>
  <c r="C53" i="2"/>
  <c r="E50" i="2"/>
  <c r="C51" i="2"/>
  <c r="C52" i="2"/>
  <c r="D50" i="2"/>
  <c r="C57" i="10"/>
  <c r="C55" i="10"/>
  <c r="D54" i="10"/>
  <c r="C56" i="10"/>
  <c r="E53" i="2" l="1"/>
  <c r="G50" i="2"/>
  <c r="F50" i="2"/>
  <c r="E51" i="2"/>
  <c r="E52" i="2"/>
  <c r="G52" i="2" l="1"/>
  <c r="I50" i="2"/>
  <c r="G51" i="2"/>
  <c r="G53" i="2"/>
  <c r="H50" i="2"/>
  <c r="J50" i="2" l="1"/>
  <c r="I53" i="2"/>
  <c r="I52" i="2"/>
  <c r="I51" i="2"/>
  <c r="K50" i="2"/>
  <c r="L50" i="2" l="1"/>
  <c r="K52" i="2"/>
  <c r="K53" i="2"/>
  <c r="M50" i="2"/>
  <c r="K51" i="2"/>
  <c r="M52" i="2" l="1"/>
  <c r="A54" i="2"/>
  <c r="M53" i="2"/>
  <c r="M51" i="2"/>
  <c r="N50" i="2"/>
  <c r="A57" i="2" l="1"/>
  <c r="A56" i="2"/>
  <c r="A55" i="2"/>
  <c r="B54" i="2"/>
  <c r="C54" i="2"/>
  <c r="C57" i="2" l="1"/>
  <c r="C56" i="2"/>
  <c r="D54" i="2"/>
  <c r="C55" i="2"/>
</calcChain>
</file>

<file path=xl/comments1.xml><?xml version="1.0" encoding="utf-8"?>
<comments xmlns="http://schemas.openxmlformats.org/spreadsheetml/2006/main">
  <authors>
    <author>Vertex42</author>
    <author>Jon</author>
  </authors>
  <commentList>
    <comment ref="G12" authorId="0" shapeId="0">
      <text>
        <r>
          <rPr>
            <sz val="8"/>
            <color indexed="81"/>
            <rFont val="Tahoma"/>
            <family val="2"/>
          </rPr>
          <t>3rd Monday in January</t>
        </r>
      </text>
    </comment>
    <comment ref="G13" authorId="0" shapeId="0">
      <text>
        <r>
          <rPr>
            <sz val="8"/>
            <color indexed="81"/>
            <rFont val="Tahoma"/>
            <family val="2"/>
          </rPr>
          <t>3rd Monday of February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2nd Sunday of May</t>
        </r>
      </text>
    </comment>
    <comment ref="G15" authorId="1" shapeId="0">
      <text>
        <r>
          <rPr>
            <sz val="8"/>
            <color indexed="81"/>
            <rFont val="Tahoma"/>
            <family val="2"/>
          </rPr>
          <t>3rd Saturday in May</t>
        </r>
      </text>
    </comment>
    <comment ref="G16" authorId="0" shapeId="0">
      <text>
        <r>
          <rPr>
            <sz val="8"/>
            <color indexed="81"/>
            <rFont val="Tahoma"/>
            <family val="2"/>
          </rPr>
          <t>3rd Sunday of June</t>
        </r>
      </text>
    </comment>
    <comment ref="G17" authorId="0" shapeId="0">
      <text>
        <r>
          <rPr>
            <sz val="8"/>
            <color indexed="81"/>
            <rFont val="Tahoma"/>
            <family val="2"/>
          </rPr>
          <t>Last Monday of May</t>
        </r>
      </text>
    </comment>
    <comment ref="G18" authorId="0" shapeId="0">
      <text>
        <r>
          <rPr>
            <sz val="8"/>
            <color indexed="81"/>
            <rFont val="Tahoma"/>
            <family val="2"/>
          </rPr>
          <t>4th Sunday in July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1st Monday of September</t>
        </r>
      </text>
    </comment>
    <comment ref="G20" authorId="0" shapeId="0">
      <text>
        <r>
          <rPr>
            <sz val="8"/>
            <color indexed="81"/>
            <rFont val="Tahoma"/>
            <family val="2"/>
          </rPr>
          <t>2nd Monday of October</t>
        </r>
      </text>
    </comment>
    <comment ref="G21" authorId="0" shapeId="0">
      <text>
        <r>
          <rPr>
            <sz val="8"/>
            <color indexed="81"/>
            <rFont val="Tahoma"/>
            <family val="2"/>
          </rPr>
          <t>4th Thursday in November</t>
        </r>
      </text>
    </comment>
    <comment ref="G22" authorId="0" shapeId="0">
      <text>
        <r>
          <rPr>
            <sz val="8"/>
            <color indexed="81"/>
            <rFont val="Tahoma"/>
            <family val="2"/>
          </rPr>
          <t>If the 15th is a Sunday or Saturday, then taxes are due the following Monday</t>
        </r>
      </text>
    </comment>
    <comment ref="G23" authorId="0" shapeId="0">
      <text>
        <r>
          <rPr>
            <sz val="8"/>
            <color indexed="81"/>
            <rFont val="Tahoma"/>
            <family val="2"/>
          </rPr>
          <t>2nd Sunday in March (starting in 2007), 1st Sunday in April (prior to 2007)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1st Sunday of November (starting in 2007), Last Sunday in October (prior to 2007)</t>
        </r>
      </text>
    </comment>
    <comment ref="G25" authorId="0" shapeId="0">
      <text>
        <r>
          <rPr>
            <sz val="8"/>
            <color indexed="81"/>
            <rFont val="Tahoma"/>
            <family val="2"/>
          </rPr>
          <t>1st Sunday after Labor Day</t>
        </r>
      </text>
    </comment>
    <comment ref="G26" authorId="0" shapeId="0">
      <text>
        <r>
          <rPr>
            <sz val="8"/>
            <color indexed="81"/>
            <rFont val="Tahoma"/>
            <family val="2"/>
          </rPr>
          <t>Wednesday of last full week in April</t>
        </r>
      </text>
    </comment>
    <comment ref="G27" authorId="0" shapeId="0">
      <text>
        <r>
          <rPr>
            <sz val="8"/>
            <color indexed="81"/>
            <rFont val="Tahoma"/>
            <family val="2"/>
          </rPr>
          <t>For 2013 to 2020, using a table-lookup method.</t>
        </r>
      </text>
    </comment>
    <comment ref="G28" authorId="0" shapeId="0">
      <text>
        <r>
          <rPr>
            <sz val="8"/>
            <color indexed="81"/>
            <rFont val="Tahoma"/>
            <family val="2"/>
          </rPr>
          <t>Simplified formula for the years between 1900 and 2199. See the following reference:
http://www.smart.net/~mmontes/ec-cal.html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The Friday before Easter Sunday</t>
        </r>
      </text>
    </comment>
    <comment ref="G30" authorId="1" shapeId="0">
      <text>
        <r>
          <rPr>
            <sz val="8"/>
            <color indexed="81"/>
            <rFont val="Tahoma"/>
            <family val="2"/>
          </rPr>
          <t>7 weeks after Easter Sunday</t>
        </r>
      </text>
    </comment>
    <comment ref="G31" authorId="1" shapeId="0">
      <text>
        <r>
          <rPr>
            <sz val="8"/>
            <color indexed="81"/>
            <rFont val="Tahoma"/>
            <family val="2"/>
          </rPr>
          <t>46 days before Easter</t>
        </r>
      </text>
    </comment>
    <comment ref="G32" authorId="1" shapeId="0">
      <text>
        <r>
          <rPr>
            <sz val="8"/>
            <color indexed="81"/>
            <rFont val="Tahoma"/>
            <family val="2"/>
          </rPr>
          <t>47 days before Easter. Day before Ash Wednesday.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For 2013 to 2020, using a table-lookup method.</t>
        </r>
      </text>
    </comment>
    <comment ref="G35" authorId="0" shapeId="0">
      <text>
        <r>
          <rPr>
            <sz val="8"/>
            <color indexed="81"/>
            <rFont val="Tahoma"/>
            <family val="2"/>
          </rPr>
          <t>For 2013 to 2020, using a table-lookup method.
Jewish New Year begins the evening before this date</t>
        </r>
      </text>
    </comment>
    <comment ref="G38" authorId="0" shapeId="0">
      <text>
        <r>
          <rPr>
            <sz val="8"/>
            <color indexed="81"/>
            <rFont val="Tahoma"/>
            <family val="2"/>
          </rPr>
          <t>For 2013 to 2020, using a table-lookup method.</t>
        </r>
      </text>
    </comment>
    <comment ref="G39" authorId="1" shapeId="0">
      <text>
        <r>
          <rPr>
            <sz val="8"/>
            <color indexed="81"/>
            <rFont val="Tahoma"/>
            <family val="2"/>
          </rPr>
          <t>Monday on or before May 24</t>
        </r>
      </text>
    </comment>
    <comment ref="G40" authorId="1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G41" authorId="1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G42" authorId="1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G43" authorId="1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E72" authorId="1" shapeId="0">
      <text>
        <r>
          <rPr>
            <b/>
            <sz val="8"/>
            <color indexed="81"/>
            <rFont val="Tahoma"/>
            <family val="2"/>
          </rPr>
          <t>Week:</t>
        </r>
        <r>
          <rPr>
            <sz val="8"/>
            <color indexed="81"/>
            <rFont val="Tahoma"/>
            <family val="2"/>
          </rPr>
          <t xml:space="preserve">
For the "First Monday of September" you would enter week = 1 and month = 9.
For the "Last Monday of September" you would enter week = 0 and month = 10.</t>
        </r>
      </text>
    </comment>
    <comment ref="F72" authorId="1" shapeId="0">
      <text>
        <r>
          <rPr>
            <b/>
            <sz val="8"/>
            <color indexed="81"/>
            <rFont val="Tahoma"/>
            <family val="2"/>
          </rPr>
          <t>Weekday:</t>
        </r>
        <r>
          <rPr>
            <sz val="8"/>
            <color indexed="81"/>
            <rFont val="Tahoma"/>
            <family val="2"/>
          </rPr>
          <t xml:space="preserve">
1 = Sunday, 2 = Monday, etc.</t>
        </r>
      </text>
    </comment>
  </commentList>
</comments>
</file>

<file path=xl/sharedStrings.xml><?xml version="1.0" encoding="utf-8"?>
<sst xmlns="http://schemas.openxmlformats.org/spreadsheetml/2006/main" count="126" uniqueCount="83">
  <si>
    <t>[42]</t>
  </si>
  <si>
    <t>YEAR</t>
  </si>
  <si>
    <t>Date</t>
  </si>
  <si>
    <t>Start Day</t>
  </si>
  <si>
    <t>1:Sun,2:Mon</t>
  </si>
  <si>
    <t>Holidays and Events</t>
  </si>
  <si>
    <t xml:space="preserve">This worksheet uses formulas to calculate the dates for various holidays and observances. If you want to enter dates for events </t>
  </si>
  <si>
    <t xml:space="preserve">without using formulas or cell references, just enter the description in column A and the date in column G. When adding new </t>
  </si>
  <si>
    <t>Year:</t>
  </si>
  <si>
    <r>
      <t>Dates</t>
    </r>
    <r>
      <rPr>
        <sz val="11"/>
        <rFont val="Arial"/>
        <family val="2"/>
      </rPr>
      <t xml:space="preserve"> that use special formulas</t>
    </r>
  </si>
  <si>
    <t>Holiday</t>
  </si>
  <si>
    <t>Year</t>
  </si>
  <si>
    <t>Month</t>
  </si>
  <si>
    <t>Day</t>
  </si>
  <si>
    <t>Week</t>
  </si>
  <si>
    <t>Weekday</t>
  </si>
  <si>
    <t>2nd Event</t>
  </si>
  <si>
    <t>3rd Event</t>
  </si>
  <si>
    <t>4th Event</t>
  </si>
  <si>
    <t>ML King Day</t>
  </si>
  <si>
    <t>Presidents' Day</t>
  </si>
  <si>
    <t>Mother's Day</t>
  </si>
  <si>
    <t>Armed Forces Day</t>
  </si>
  <si>
    <t>Father's Day</t>
  </si>
  <si>
    <t>Memorial Day</t>
  </si>
  <si>
    <t>Parents' Day</t>
  </si>
  <si>
    <t>Labor Day</t>
  </si>
  <si>
    <t>Columbus Day</t>
  </si>
  <si>
    <t>Thanksgiving</t>
  </si>
  <si>
    <t>Taxes Due</t>
  </si>
  <si>
    <t>Daylight Saving</t>
  </si>
  <si>
    <t>Grandparents Day</t>
  </si>
  <si>
    <t>Admin Assist Day</t>
  </si>
  <si>
    <t>Chinese New  Year</t>
  </si>
  <si>
    <t>Easter</t>
  </si>
  <si>
    <t>Good Friday</t>
  </si>
  <si>
    <t>relative to Easter</t>
  </si>
  <si>
    <t>Pentecost</t>
  </si>
  <si>
    <t>Ash Wednesday</t>
  </si>
  <si>
    <t>Mardi Gras</t>
  </si>
  <si>
    <t>Ramadan begins</t>
  </si>
  <si>
    <t>End of Ramadan</t>
  </si>
  <si>
    <t>relative to Ramadan begins</t>
  </si>
  <si>
    <t>Rosh Hashanah</t>
  </si>
  <si>
    <t>Yom Kippur</t>
  </si>
  <si>
    <t>relative to Rosh Hashanah</t>
  </si>
  <si>
    <t>Passover</t>
  </si>
  <si>
    <t>Hanukkah begins</t>
  </si>
  <si>
    <t>Victoria Day (Canada)</t>
  </si>
  <si>
    <r>
      <t>Holidays and Observances</t>
    </r>
    <r>
      <rPr>
        <sz val="11"/>
        <rFont val="Arial"/>
        <family val="2"/>
      </rPr>
      <t xml:space="preserve"> on a </t>
    </r>
    <r>
      <rPr>
        <b/>
        <sz val="11"/>
        <rFont val="Arial"/>
        <family val="2"/>
      </rPr>
      <t>Specific Day of the Year</t>
    </r>
  </si>
  <si>
    <t>New Year's Day</t>
  </si>
  <si>
    <t>Groundhog Day</t>
  </si>
  <si>
    <t>Lincoln's B-Day</t>
  </si>
  <si>
    <t>Valentine's Day</t>
  </si>
  <si>
    <t>St. Patrick's Day</t>
  </si>
  <si>
    <t>April Fool's Day</t>
  </si>
  <si>
    <t>Earth Day</t>
  </si>
  <si>
    <t>Cinco de Mayo</t>
  </si>
  <si>
    <t>Flag Day</t>
  </si>
  <si>
    <t>Independence Day</t>
  </si>
  <si>
    <t>Aviation Day</t>
  </si>
  <si>
    <t>Patriot Day</t>
  </si>
  <si>
    <t>Constitution Day</t>
  </si>
  <si>
    <t>Boss's Day</t>
  </si>
  <si>
    <t>United Nations Day</t>
  </si>
  <si>
    <t>Halloween</t>
  </si>
  <si>
    <t>Veterans Day</t>
  </si>
  <si>
    <t>Pearl Harbor</t>
  </si>
  <si>
    <t>Christmas Eve</t>
  </si>
  <si>
    <t>Christmas Day</t>
  </si>
  <si>
    <t>Kwanzaa begins</t>
  </si>
  <si>
    <t>Boxing Day (UK)</t>
  </si>
  <si>
    <t>New Year's Eve</t>
  </si>
  <si>
    <r>
      <t>Other Events</t>
    </r>
    <r>
      <rPr>
        <sz val="11"/>
        <rFont val="Arial"/>
        <family val="2"/>
      </rPr>
      <t xml:space="preserve"> on a </t>
    </r>
    <r>
      <rPr>
        <b/>
        <sz val="11"/>
        <rFont val="Arial"/>
        <family val="2"/>
      </rPr>
      <t>Specific Day of the Week</t>
    </r>
  </si>
  <si>
    <t>For Dates such as "First Monday in September"</t>
  </si>
  <si>
    <t>Event</t>
  </si>
  <si>
    <r>
      <t>Other Events</t>
    </r>
    <r>
      <rPr>
        <sz val="11"/>
        <rFont val="Arial"/>
        <family val="2"/>
      </rPr>
      <t xml:space="preserve"> on a </t>
    </r>
    <r>
      <rPr>
        <b/>
        <sz val="11"/>
        <rFont val="Arial"/>
        <family val="2"/>
      </rPr>
      <t>Specific Day of the Year</t>
    </r>
  </si>
  <si>
    <t>(Useful for birthdays and anniversaries)</t>
  </si>
  <si>
    <t>rows, copy the formulas down in columns G through J.</t>
  </si>
  <si>
    <t>Vernal equinox (GMT)</t>
  </si>
  <si>
    <t>June Solstice (GMT)</t>
  </si>
  <si>
    <t>Autumnal equinox (GMT)</t>
  </si>
  <si>
    <t>Dec. Solstice (GMT)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</si>
</sst>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dddd"/>
    <numFmt numFmtId="166" formatCode="m/d/yy"/>
  </numFmts>
  <fonts count="21" x14ac:knownFonts="1">
    <font>
      <sz val="10"/>
      <name val="Arial"/>
    </font>
    <font>
      <sz val="2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color indexed="9"/>
      <name val="Arial"/>
      <family val="2"/>
    </font>
    <font>
      <u/>
      <sz val="8"/>
      <color indexed="53"/>
      <name val="Arial"/>
      <family val="2"/>
    </font>
    <font>
      <u/>
      <sz val="10"/>
      <color indexed="12"/>
      <name val="Verdana"/>
      <family val="2"/>
    </font>
    <font>
      <sz val="7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8"/>
      <color theme="0" tint="-0.34998626667073579"/>
      <name val="Arial"/>
      <family val="2"/>
    </font>
    <font>
      <sz val="9"/>
      <name val="Arial"/>
      <family val="2"/>
    </font>
    <font>
      <sz val="9"/>
      <color theme="4"/>
      <name val="Arial"/>
      <family val="2"/>
    </font>
    <font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2" fillId="0" borderId="3" xfId="0" applyNumberFormat="1" applyFont="1" applyBorder="1" applyAlignment="1">
      <alignment horizontal="left" vertical="top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/>
    </xf>
    <xf numFmtId="0" fontId="3" fillId="0" borderId="0" xfId="0" applyFont="1"/>
    <xf numFmtId="0" fontId="6" fillId="0" borderId="0" xfId="0" applyFont="1"/>
    <xf numFmtId="0" fontId="7" fillId="0" borderId="0" xfId="1" applyFont="1" applyAlignment="1" applyProtection="1">
      <alignment horizontal="right"/>
    </xf>
    <xf numFmtId="0" fontId="9" fillId="0" borderId="0" xfId="0" applyFont="1" applyAlignment="1">
      <alignment horizontal="left"/>
    </xf>
    <xf numFmtId="14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right"/>
    </xf>
    <xf numFmtId="0" fontId="12" fillId="4" borderId="0" xfId="0" applyFont="1" applyFill="1" applyAlignment="1">
      <alignment horizontal="left" vertical="center"/>
    </xf>
    <xf numFmtId="0" fontId="13" fillId="4" borderId="0" xfId="0" applyFont="1" applyFill="1"/>
    <xf numFmtId="0" fontId="14" fillId="4" borderId="0" xfId="0" applyFont="1" applyFill="1" applyAlignment="1">
      <alignment horizontal="right"/>
    </xf>
    <xf numFmtId="0" fontId="15" fillId="4" borderId="0" xfId="0" applyFont="1" applyFill="1" applyAlignment="1">
      <alignment horizontal="right" vertical="center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0" fontId="16" fillId="5" borderId="0" xfId="0" applyFont="1" applyFill="1" applyAlignment="1">
      <alignment vertical="top"/>
    </xf>
    <xf numFmtId="0" fontId="16" fillId="5" borderId="0" xfId="0" applyFont="1" applyFill="1" applyAlignment="1">
      <alignment vertical="top" wrapText="1"/>
    </xf>
    <xf numFmtId="0" fontId="16" fillId="5" borderId="0" xfId="0" applyFont="1" applyFill="1" applyAlignment="1">
      <alignment horizontal="left" vertical="top" wrapText="1" indent="1"/>
    </xf>
    <xf numFmtId="0" fontId="5" fillId="0" borderId="0" xfId="0" applyFont="1" applyAlignment="1">
      <alignment horizontal="right"/>
    </xf>
    <xf numFmtId="0" fontId="5" fillId="0" borderId="11" xfId="0" applyFont="1" applyBorder="1" applyAlignment="1">
      <alignment horizontal="center"/>
    </xf>
    <xf numFmtId="0" fontId="17" fillId="0" borderId="0" xfId="0" applyFont="1"/>
    <xf numFmtId="0" fontId="11" fillId="6" borderId="0" xfId="0" applyFont="1" applyFill="1" applyAlignment="1">
      <alignment horizontal="left"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166" fontId="16" fillId="6" borderId="0" xfId="0" applyNumberFormat="1" applyFont="1" applyFill="1" applyAlignment="1">
      <alignment horizontal="righ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shrinkToFit="1"/>
    </xf>
    <xf numFmtId="166" fontId="16" fillId="7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6" fontId="16" fillId="5" borderId="0" xfId="0" applyNumberFormat="1" applyFont="1" applyFill="1" applyAlignment="1">
      <alignment horizontal="right"/>
    </xf>
    <xf numFmtId="14" fontId="16" fillId="5" borderId="0" xfId="0" applyNumberFormat="1" applyFont="1" applyFill="1" applyAlignment="1">
      <alignment horizontal="right"/>
    </xf>
    <xf numFmtId="0" fontId="16" fillId="0" borderId="0" xfId="0" applyFont="1" applyAlignment="1">
      <alignment horizontal="right"/>
    </xf>
    <xf numFmtId="166" fontId="16" fillId="6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1" fillId="0" borderId="0" xfId="0" applyFont="1" applyAlignment="1">
      <alignment horizontal="center"/>
    </xf>
    <xf numFmtId="165" fontId="11" fillId="2" borderId="4" xfId="0" applyNumberFormat="1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</xdr:row>
      <xdr:rowOff>76200</xdr:rowOff>
    </xdr:from>
    <xdr:to>
      <xdr:col>13</xdr:col>
      <xdr:colOff>325758</xdr:colOff>
      <xdr:row>27</xdr:row>
      <xdr:rowOff>81924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381000" y="411480"/>
          <a:ext cx="5821680" cy="420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1400"/>
            </a:lnSpc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Photo Here</a:t>
          </a:r>
        </a:p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(after deleting this box)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58"/>
  <sheetViews>
    <sheetView showGridLines="0" topLeftCell="A3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" spans="17:18" x14ac:dyDescent="0.2">
      <c r="Q3" s="13" t="s">
        <v>1</v>
      </c>
    </row>
    <row r="4" spans="17:18" x14ac:dyDescent="0.2">
      <c r="Q4" s="14">
        <v>2019</v>
      </c>
    </row>
    <row r="6" spans="17:18" x14ac:dyDescent="0.2">
      <c r="Q6" s="4" t="s">
        <v>3</v>
      </c>
    </row>
    <row r="7" spans="17:18" x14ac:dyDescent="0.2">
      <c r="Q7" s="14">
        <v>1</v>
      </c>
      <c r="R7" s="12" t="s">
        <v>4</v>
      </c>
    </row>
    <row r="31" spans="1:14" s="1" customFormat="1" ht="38.1" customHeight="1" x14ac:dyDescent="0.45">
      <c r="A31" s="49" t="str">
        <f>UPPER(TEXT(B32,"mmmm yyyy"))</f>
        <v>JANUARY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hidden="1" x14ac:dyDescent="0.2">
      <c r="A32" s="10" t="s">
        <v>2</v>
      </c>
      <c r="B32" s="11">
        <f>DATE(Q4,1,1)</f>
        <v>43466</v>
      </c>
    </row>
    <row r="33" spans="1:14" s="1" customFormat="1" ht="15" x14ac:dyDescent="0.2">
      <c r="A33" s="50">
        <f>A38</f>
        <v>43471</v>
      </c>
      <c r="B33" s="51"/>
      <c r="C33" s="51">
        <f>C38</f>
        <v>43472</v>
      </c>
      <c r="D33" s="51"/>
      <c r="E33" s="51">
        <f t="shared" ref="E33" si="0">E38</f>
        <v>43473</v>
      </c>
      <c r="F33" s="51"/>
      <c r="G33" s="51">
        <f t="shared" ref="G33" si="1">G38</f>
        <v>43474</v>
      </c>
      <c r="H33" s="51"/>
      <c r="I33" s="51">
        <f t="shared" ref="I33" si="2">I38</f>
        <v>43475</v>
      </c>
      <c r="J33" s="51"/>
      <c r="K33" s="51">
        <f t="shared" ref="K33" si="3">K38</f>
        <v>43476</v>
      </c>
      <c r="L33" s="51"/>
      <c r="M33" s="51">
        <f>M38</f>
        <v>43477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>
        <f>IF(C34="",IF(WEEKDAY($B$32,1)=MOD(startday+1,7)+1,$B$32,""),C34+1)</f>
        <v>43466</v>
      </c>
      <c r="F34" s="43" t="str">
        <f>IF(ISERROR(MATCH(E34,Events!$G:$G,0)),"",INDEX(Events!$A:$A,MATCH(E34,Events!$G:$G,0)))</f>
        <v>New Year's Day</v>
      </c>
      <c r="G34" s="42">
        <f>IF(E34="",IF(WEEKDAY($B$32,1)=MOD(startday+2,7)+1,$B$32,""),E34+1)</f>
        <v>43467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43468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43469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43470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43471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43472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43473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43474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43475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43476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43477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43478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43479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43480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43481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43482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43483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43484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43485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43486</v>
      </c>
      <c r="D46" s="43" t="str">
        <f>IF(ISERROR(MATCH(C46,Events!$G:$G,0)),"",INDEX(Events!$A:$A,MATCH(C46,Events!$G:$G,0)))</f>
        <v>ML King Day</v>
      </c>
      <c r="E46" s="3">
        <f>IF(C46="","",IF(MONTH(C46+1)&lt;&gt;MONTH(C46),"",C46+1))</f>
        <v>43487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43488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43489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43490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43491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43492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43493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43494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43495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43496</v>
      </c>
      <c r="J50" s="43" t="str">
        <f>IF(ISERROR(MATCH(I50,Events!$G:$G,0)),"",INDEX(Events!$A:$A,MATCH(I50,Events!$G:$G,0)))</f>
        <v/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C34 E34:N53 C38:D57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3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OCTOBER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DATE(YEAR(Jan!B32),10,1)</f>
        <v>43739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43744</v>
      </c>
      <c r="B33" s="51"/>
      <c r="C33" s="51">
        <f>C38</f>
        <v>43745</v>
      </c>
      <c r="D33" s="51"/>
      <c r="E33" s="51">
        <f t="shared" ref="E33" si="0">E38</f>
        <v>43746</v>
      </c>
      <c r="F33" s="51"/>
      <c r="G33" s="51">
        <f t="shared" ref="G33" si="1">G38</f>
        <v>43747</v>
      </c>
      <c r="H33" s="51"/>
      <c r="I33" s="51">
        <f t="shared" ref="I33" si="2">I38</f>
        <v>43748</v>
      </c>
      <c r="J33" s="51"/>
      <c r="K33" s="51">
        <f t="shared" ref="K33" si="3">K38</f>
        <v>43749</v>
      </c>
      <c r="L33" s="51"/>
      <c r="M33" s="51">
        <f>M38</f>
        <v>43750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>
        <f>IF(C34="",IF(WEEKDAY($B$32,1)=MOD(startday+1,7)+1,$B$32,""),C34+1)</f>
        <v>43739</v>
      </c>
      <c r="F34" s="43" t="str">
        <f>IF(ISERROR(MATCH(E34,Events!$G:$G,0)),"",INDEX(Events!$A:$A,MATCH(E34,Events!$G:$G,0)))</f>
        <v/>
      </c>
      <c r="G34" s="42">
        <f>IF(E34="",IF(WEEKDAY($B$32,1)=MOD(startday+2,7)+1,$B$32,""),E34+1)</f>
        <v>43740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43741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43742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43743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43744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43745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43746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43747</v>
      </c>
      <c r="H38" s="43" t="str">
        <f>IF(ISERROR(MATCH(G38,Events!$G:$G,0)),"",INDEX(Events!$A:$A,MATCH(G38,Events!$G:$G,0)))</f>
        <v>Yom Kippur</v>
      </c>
      <c r="I38" s="3">
        <f>IF(G38="","",IF(MONTH(G38+1)&lt;&gt;MONTH(G38),"",G38+1))</f>
        <v>43748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43749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43750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43751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43752</v>
      </c>
      <c r="D42" s="43" t="str">
        <f>IF(ISERROR(MATCH(C42,Events!$G:$G,0)),"",INDEX(Events!$A:$A,MATCH(C42,Events!$G:$G,0)))</f>
        <v>Columbus Day</v>
      </c>
      <c r="E42" s="3">
        <f>IF(C42="","",IF(MONTH(C42+1)&lt;&gt;MONTH(C42),"",C42+1))</f>
        <v>43753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43754</v>
      </c>
      <c r="H42" s="43" t="str">
        <f>IF(ISERROR(MATCH(G42,Events!$G:$G,0)),"",INDEX(Events!$A:$A,MATCH(G42,Events!$G:$G,0)))</f>
        <v>Boss's Day</v>
      </c>
      <c r="I42" s="3">
        <f>IF(G42="","",IF(MONTH(G42+1)&lt;&gt;MONTH(G42),"",G42+1))</f>
        <v>43755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43756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43757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43758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43759</v>
      </c>
      <c r="D46" s="43" t="str">
        <f>IF(ISERROR(MATCH(C46,Events!$G:$G,0)),"",INDEX(Events!$A:$A,MATCH(C46,Events!$G:$G,0)))</f>
        <v/>
      </c>
      <c r="E46" s="3">
        <f>IF(C46="","",IF(MONTH(C46+1)&lt;&gt;MONTH(C46),"",C46+1))</f>
        <v>43760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43761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43762</v>
      </c>
      <c r="J46" s="43" t="str">
        <f>IF(ISERROR(MATCH(I46,Events!$G:$G,0)),"",INDEX(Events!$A:$A,MATCH(I46,Events!$G:$G,0)))</f>
        <v>United Nations Day</v>
      </c>
      <c r="K46" s="3">
        <f>IF(I46="","",IF(MONTH(I46+1)&lt;&gt;MONTH(I46),"",I46+1))</f>
        <v>43763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43764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43765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43766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43767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43768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43769</v>
      </c>
      <c r="J50" s="43" t="str">
        <f>IF(ISERROR(MATCH(I50,Events!$G:$G,0)),"",INDEX(Events!$A:$A,MATCH(I50,Events!$G:$G,0)))</f>
        <v>Halloween</v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3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NOVEMBER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DATE(YEAR(Jan!B32),11,1)</f>
        <v>43770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43772</v>
      </c>
      <c r="B33" s="51"/>
      <c r="C33" s="51">
        <f>C38</f>
        <v>43773</v>
      </c>
      <c r="D33" s="51"/>
      <c r="E33" s="51">
        <f t="shared" ref="E33" si="0">E38</f>
        <v>43774</v>
      </c>
      <c r="F33" s="51"/>
      <c r="G33" s="51">
        <f t="shared" ref="G33" si="1">G38</f>
        <v>43775</v>
      </c>
      <c r="H33" s="51"/>
      <c r="I33" s="51">
        <f t="shared" ref="I33" si="2">I38</f>
        <v>43776</v>
      </c>
      <c r="J33" s="51"/>
      <c r="K33" s="51">
        <f t="shared" ref="K33" si="3">K38</f>
        <v>43777</v>
      </c>
      <c r="L33" s="51"/>
      <c r="M33" s="51">
        <f>M38</f>
        <v>43778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 t="str">
        <f>IF(C34="",IF(WEEKDAY($B$32,1)=MOD(startday+1,7)+1,$B$32,""),C34+1)</f>
        <v/>
      </c>
      <c r="F34" s="43" t="str">
        <f>IF(ISERROR(MATCH(E34,Events!$G:$G,0)),"",INDEX(Events!$A:$A,MATCH(E34,Events!$G:$G,0)))</f>
        <v/>
      </c>
      <c r="G34" s="42" t="str">
        <f>IF(E34="",IF(WEEKDAY($B$32,1)=MOD(startday+2,7)+1,$B$32,""),E34+1)</f>
        <v/>
      </c>
      <c r="H34" s="43" t="str">
        <f>IF(ISERROR(MATCH(G34,Events!$G:$G,0)),"",INDEX(Events!$A:$A,MATCH(G34,Events!$G:$G,0)))</f>
        <v/>
      </c>
      <c r="I34" s="42" t="str">
        <f>IF(G34="",IF(WEEKDAY($B$32,1)=MOD(startday+3,7)+1,$B$32,""),G34+1)</f>
        <v/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43770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43771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43772</v>
      </c>
      <c r="B38" s="43" t="str">
        <f>IF(ISERROR(MATCH(A38,Events!$G:$G,0)),"",INDEX(Events!$A:$A,MATCH(A38,Events!$G:$G,0)))</f>
        <v>Daylight Saving</v>
      </c>
      <c r="C38" s="3">
        <f>IF(A38="","",IF(MONTH(A38+1)&lt;&gt;MONTH(A38),"",A38+1))</f>
        <v>43773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43774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43775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43776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43777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43778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43779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43780</v>
      </c>
      <c r="D42" s="43" t="str">
        <f>IF(ISERROR(MATCH(C42,Events!$G:$G,0)),"",INDEX(Events!$A:$A,MATCH(C42,Events!$G:$G,0)))</f>
        <v>Veterans Day</v>
      </c>
      <c r="E42" s="3">
        <f>IF(C42="","",IF(MONTH(C42+1)&lt;&gt;MONTH(C42),"",C42+1))</f>
        <v>43781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43782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43783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43784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43785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43786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43787</v>
      </c>
      <c r="D46" s="43" t="str">
        <f>IF(ISERROR(MATCH(C46,Events!$G:$G,0)),"",INDEX(Events!$A:$A,MATCH(C46,Events!$G:$G,0)))</f>
        <v/>
      </c>
      <c r="E46" s="3">
        <f>IF(C46="","",IF(MONTH(C46+1)&lt;&gt;MONTH(C46),"",C46+1))</f>
        <v>43788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43789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43790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43791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43792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43793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43794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43795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43796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43797</v>
      </c>
      <c r="J50" s="43" t="str">
        <f>IF(ISERROR(MATCH(I50,Events!$G:$G,0)),"",INDEX(Events!$A:$A,MATCH(I50,Events!$G:$G,0)))</f>
        <v>Thanksgiving</v>
      </c>
      <c r="K50" s="3">
        <f>IF(I50="","",IF(MONTH(I50+1)&lt;&gt;MONTH(I50),"",I50+1))</f>
        <v>43798</v>
      </c>
      <c r="L50" s="43" t="str">
        <f>IF(ISERROR(MATCH(K50,Events!$G:$G,0)),"",INDEX(Events!$A:$A,MATCH(K50,Events!$G:$G,0)))</f>
        <v/>
      </c>
      <c r="M50" s="3">
        <f>IF(K50="","",IF(MONTH(K50+1)&lt;&gt;MONTH(K50),"",K50+1))</f>
        <v>43799</v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3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DECEMBER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DATE(YEAR(Jan!B32),12,1)</f>
        <v>43800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43807</v>
      </c>
      <c r="B33" s="51"/>
      <c r="C33" s="51">
        <f>C38</f>
        <v>43808</v>
      </c>
      <c r="D33" s="51"/>
      <c r="E33" s="51">
        <f t="shared" ref="E33" si="0">E38</f>
        <v>43809</v>
      </c>
      <c r="F33" s="51"/>
      <c r="G33" s="51">
        <f t="shared" ref="G33" si="1">G38</f>
        <v>43810</v>
      </c>
      <c r="H33" s="51"/>
      <c r="I33" s="51">
        <f t="shared" ref="I33" si="2">I38</f>
        <v>43811</v>
      </c>
      <c r="J33" s="51"/>
      <c r="K33" s="51">
        <f t="shared" ref="K33" si="3">K38</f>
        <v>43812</v>
      </c>
      <c r="L33" s="51"/>
      <c r="M33" s="51">
        <f>M38</f>
        <v>43813</v>
      </c>
      <c r="N33" s="52"/>
    </row>
    <row r="34" spans="1:14" s="1" customFormat="1" ht="15.75" x14ac:dyDescent="0.2">
      <c r="A34" s="42">
        <f>IF(WEEKDAY($B$32,1)=startday,$B$32,"")</f>
        <v>43800</v>
      </c>
      <c r="B34" s="43" t="str">
        <f>IF(ISERROR(MATCH(A34,Events!$G:$G,0)),"",INDEX(Events!$A:$A,MATCH(A34,Events!$G:$G,0)))</f>
        <v/>
      </c>
      <c r="C34" s="42">
        <f>IF(A34="",IF(WEEKDAY($B$32,1)=MOD(startday,7)+1,$B$32,""),A34+1)</f>
        <v>43801</v>
      </c>
      <c r="D34" s="43" t="str">
        <f>IF(ISERROR(MATCH(C34,Events!$G:$G,0)),"",INDEX(Events!$A:$A,MATCH(C34,Events!$G:$G,0)))</f>
        <v/>
      </c>
      <c r="E34" s="42">
        <f>IF(C34="",IF(WEEKDAY($B$32,1)=MOD(startday+1,7)+1,$B$32,""),C34+1)</f>
        <v>43802</v>
      </c>
      <c r="F34" s="43" t="str">
        <f>IF(ISERROR(MATCH(E34,Events!$G:$G,0)),"",INDEX(Events!$A:$A,MATCH(E34,Events!$G:$G,0)))</f>
        <v/>
      </c>
      <c r="G34" s="42">
        <f>IF(E34="",IF(WEEKDAY($B$32,1)=MOD(startday+2,7)+1,$B$32,""),E34+1)</f>
        <v>43803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43804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43805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43806</v>
      </c>
      <c r="N34" s="43" t="str">
        <f>IF(ISERROR(MATCH(M34,Events!$G:$G,0)),"",INDEX(Events!$A:$A,MATCH(M34,Events!$G:$G,0)))</f>
        <v>Pearl Harbor</v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43807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43808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43809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43810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43811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43812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43813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43814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43815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43816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43817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43818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43819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43820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43821</v>
      </c>
      <c r="B46" s="43" t="str">
        <f>IF(ISERROR(MATCH(A46,Events!$G:$G,0)),"",INDEX(Events!$A:$A,MATCH(A46,Events!$G:$G,0)))</f>
        <v>Hanukkah begins</v>
      </c>
      <c r="C46" s="3">
        <f>IF(A46="","",IF(MONTH(A46+1)&lt;&gt;MONTH(A46),"",A46+1))</f>
        <v>43822</v>
      </c>
      <c r="D46" s="43" t="str">
        <f>IF(ISERROR(MATCH(C46,Events!$G:$G,0)),"",INDEX(Events!$A:$A,MATCH(C46,Events!$G:$G,0)))</f>
        <v/>
      </c>
      <c r="E46" s="3">
        <f>IF(C46="","",IF(MONTH(C46+1)&lt;&gt;MONTH(C46),"",C46+1))</f>
        <v>43823</v>
      </c>
      <c r="F46" s="43" t="str">
        <f>IF(ISERROR(MATCH(E46,Events!$G:$G,0)),"",INDEX(Events!$A:$A,MATCH(E46,Events!$G:$G,0)))</f>
        <v>Christmas Eve</v>
      </c>
      <c r="G46" s="3">
        <f>IF(E46="","",IF(MONTH(E46+1)&lt;&gt;MONTH(E46),"",E46+1))</f>
        <v>43824</v>
      </c>
      <c r="H46" s="43" t="str">
        <f>IF(ISERROR(MATCH(G46,Events!$G:$G,0)),"",INDEX(Events!$A:$A,MATCH(G46,Events!$G:$G,0)))</f>
        <v>Christmas Day</v>
      </c>
      <c r="I46" s="3">
        <f>IF(G46="","",IF(MONTH(G46+1)&lt;&gt;MONTH(G46),"",G46+1))</f>
        <v>43825</v>
      </c>
      <c r="J46" s="43" t="str">
        <f>IF(ISERROR(MATCH(I46,Events!$G:$G,0)),"",INDEX(Events!$A:$A,MATCH(I46,Events!$G:$G,0)))</f>
        <v>Kwanzaa begins</v>
      </c>
      <c r="K46" s="3">
        <f>IF(I46="","",IF(MONTH(I46+1)&lt;&gt;MONTH(I46),"",I46+1))</f>
        <v>43826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43827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>Dec. Solstice (GMT)</v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>Boxing Day (UK)</v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43828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43829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43830</v>
      </c>
      <c r="F50" s="43" t="str">
        <f>IF(ISERROR(MATCH(E50,Events!$G:$G,0)),"",INDEX(Events!$A:$A,MATCH(E50,Events!$G:$G,0)))</f>
        <v>New Year's Eve</v>
      </c>
      <c r="G50" s="3" t="str">
        <f>IF(E50="","",IF(MONTH(E50+1)&lt;&gt;MONTH(E50),"",E50+1))</f>
        <v/>
      </c>
      <c r="H50" s="43" t="str">
        <f>IF(ISERROR(MATCH(G50,Events!$G:$G,0)),"",INDEX(Events!$A:$A,MATCH(G50,Events!$G:$G,0)))</f>
        <v/>
      </c>
      <c r="I50" s="3" t="str">
        <f>IF(G50="","",IF(MONTH(G50+1)&lt;&gt;MONTH(G50),"",G50+1))</f>
        <v/>
      </c>
      <c r="J50" s="43" t="str">
        <f>IF(ISERROR(MATCH(I50,Events!$G:$G,0)),"",INDEX(Events!$A:$A,MATCH(I50,Events!$G:$G,0)))</f>
        <v/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"/>
  <sheetViews>
    <sheetView showGridLines="0" workbookViewId="0"/>
  </sheetViews>
  <sheetFormatPr defaultRowHeight="12.75" x14ac:dyDescent="0.2"/>
  <cols>
    <col min="1" max="1" width="21.5703125" customWidth="1"/>
    <col min="2" max="6" width="8.28515625" customWidth="1"/>
    <col min="7" max="10" width="9.85546875" style="15" customWidth="1"/>
  </cols>
  <sheetData>
    <row r="1" spans="1:10" ht="25.5" customHeight="1" x14ac:dyDescent="0.2">
      <c r="A1" s="16" t="s">
        <v>5</v>
      </c>
      <c r="B1" s="16"/>
      <c r="C1" s="17"/>
      <c r="D1" s="17"/>
      <c r="E1" s="17"/>
      <c r="F1" s="17"/>
      <c r="G1" s="18"/>
      <c r="H1" s="18"/>
      <c r="I1" s="18"/>
      <c r="J1" s="19"/>
    </row>
    <row r="2" spans="1:10" x14ac:dyDescent="0.2">
      <c r="A2" s="20"/>
      <c r="B2" s="20"/>
      <c r="C2" s="20"/>
      <c r="D2" s="20"/>
      <c r="E2" s="20"/>
      <c r="F2" s="20"/>
      <c r="G2" s="21"/>
      <c r="H2" s="21"/>
      <c r="I2" s="21"/>
      <c r="J2" s="21"/>
    </row>
    <row r="3" spans="1:10" x14ac:dyDescent="0.2">
      <c r="A3" s="22" t="s">
        <v>6</v>
      </c>
      <c r="B3" s="23"/>
      <c r="C3" s="23"/>
      <c r="D3" s="23"/>
      <c r="E3" s="23"/>
      <c r="F3" s="23"/>
      <c r="G3" s="23"/>
      <c r="H3" s="23"/>
      <c r="I3" s="24"/>
      <c r="J3" s="24"/>
    </row>
    <row r="4" spans="1:10" x14ac:dyDescent="0.2">
      <c r="A4" s="22" t="s">
        <v>7</v>
      </c>
      <c r="B4" s="23"/>
      <c r="C4" s="23"/>
      <c r="D4" s="23"/>
      <c r="E4" s="23"/>
      <c r="F4" s="23"/>
      <c r="G4" s="23"/>
      <c r="H4" s="23"/>
      <c r="I4" s="24"/>
      <c r="J4" s="24"/>
    </row>
    <row r="5" spans="1:10" x14ac:dyDescent="0.2">
      <c r="A5" s="22" t="s">
        <v>78</v>
      </c>
      <c r="B5" s="23"/>
      <c r="C5" s="23"/>
      <c r="D5" s="23"/>
      <c r="E5" s="23"/>
      <c r="F5" s="23"/>
      <c r="G5" s="23"/>
      <c r="H5" s="23"/>
      <c r="I5" s="24"/>
      <c r="J5" s="24"/>
    </row>
    <row r="6" spans="1:10" x14ac:dyDescent="0.2">
      <c r="A6" s="24"/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">
      <c r="A7" s="5"/>
      <c r="B7" s="5"/>
      <c r="C7" s="5"/>
      <c r="D7" s="5"/>
      <c r="E7" s="5"/>
      <c r="F7" s="5"/>
      <c r="G7" s="25"/>
      <c r="H7" s="25"/>
      <c r="I7" s="25"/>
      <c r="J7" s="25"/>
    </row>
    <row r="8" spans="1:10" x14ac:dyDescent="0.2">
      <c r="A8" s="15" t="s">
        <v>8</v>
      </c>
      <c r="B8" s="26">
        <f>Jan!Q4</f>
        <v>2019</v>
      </c>
      <c r="C8" s="5"/>
      <c r="D8" s="27"/>
      <c r="E8" s="5"/>
      <c r="F8" s="5"/>
      <c r="G8" s="25"/>
      <c r="H8" s="25"/>
      <c r="I8" s="25"/>
      <c r="J8" s="25"/>
    </row>
    <row r="9" spans="1:10" x14ac:dyDescent="0.2">
      <c r="A9" s="5"/>
      <c r="B9" s="5"/>
      <c r="C9" s="5"/>
      <c r="D9" s="5"/>
      <c r="E9" s="5"/>
      <c r="F9" s="5"/>
      <c r="G9" s="25"/>
      <c r="H9" s="25"/>
      <c r="I9" s="25"/>
      <c r="J9" s="25"/>
    </row>
    <row r="10" spans="1:10" ht="15" x14ac:dyDescent="0.2">
      <c r="A10" s="28" t="s">
        <v>9</v>
      </c>
      <c r="B10" s="29"/>
      <c r="C10" s="29"/>
      <c r="D10" s="29"/>
      <c r="E10" s="30"/>
      <c r="F10" s="30"/>
      <c r="G10" s="31"/>
      <c r="H10" s="31"/>
      <c r="I10" s="31"/>
      <c r="J10" s="31"/>
    </row>
    <row r="11" spans="1:10" x14ac:dyDescent="0.2">
      <c r="A11" s="32" t="s">
        <v>10</v>
      </c>
      <c r="B11" s="33" t="s">
        <v>11</v>
      </c>
      <c r="C11" s="33" t="s">
        <v>12</v>
      </c>
      <c r="D11" s="33" t="s">
        <v>13</v>
      </c>
      <c r="E11" s="33" t="s">
        <v>14</v>
      </c>
      <c r="F11" s="34" t="s">
        <v>15</v>
      </c>
      <c r="G11" s="35" t="s">
        <v>2</v>
      </c>
      <c r="H11" s="35" t="s">
        <v>16</v>
      </c>
      <c r="I11" s="35" t="s">
        <v>17</v>
      </c>
      <c r="J11" s="35" t="s">
        <v>18</v>
      </c>
    </row>
    <row r="12" spans="1:10" x14ac:dyDescent="0.2">
      <c r="A12" s="5" t="s">
        <v>19</v>
      </c>
      <c r="B12" s="36">
        <f t="shared" ref="B12:B28" si="0">$B$8</f>
        <v>2019</v>
      </c>
      <c r="C12" s="36">
        <v>1</v>
      </c>
      <c r="D12" s="36"/>
      <c r="E12" s="36">
        <v>3</v>
      </c>
      <c r="F12" s="36">
        <v>2</v>
      </c>
      <c r="G12" s="37">
        <f t="shared" ref="G12:G21" si="1">IF(OR(OR(C12="",E12=""),F12=""),"",(DATE(B12,C12,1)+(E12-1)*7)+F12-WEEKDAY(DATE(B12,C12,1))+IF(F12&lt;WEEKDAY(DATE(B12,C12,1)),7,0))</f>
        <v>43486</v>
      </c>
      <c r="H12" s="37" t="str">
        <f>IF(COUNTIF(G$11:G11,$G12)&gt;=1,$G12," - ")</f>
        <v xml:space="preserve"> - </v>
      </c>
      <c r="I12" s="37" t="str">
        <f>IF(COUNTIF(H$11:H11,$G12)&gt;=1,$G12," - ")</f>
        <v xml:space="preserve"> - </v>
      </c>
      <c r="J12" s="37" t="str">
        <f>IF(COUNTIF(I$11:I11,$G12)&gt;=1,$G12," - ")</f>
        <v xml:space="preserve"> - </v>
      </c>
    </row>
    <row r="13" spans="1:10" x14ac:dyDescent="0.2">
      <c r="A13" s="5" t="s">
        <v>20</v>
      </c>
      <c r="B13" s="36">
        <f t="shared" si="0"/>
        <v>2019</v>
      </c>
      <c r="C13" s="36">
        <v>2</v>
      </c>
      <c r="D13" s="5"/>
      <c r="E13" s="36">
        <v>3</v>
      </c>
      <c r="F13" s="36">
        <v>2</v>
      </c>
      <c r="G13" s="37">
        <f t="shared" si="1"/>
        <v>43514</v>
      </c>
      <c r="H13" s="37" t="str">
        <f>IF(COUNTIF(G$11:G12,$G13)&gt;=1,$G13," - ")</f>
        <v xml:space="preserve"> - </v>
      </c>
      <c r="I13" s="37" t="str">
        <f>IF(COUNTIF(H$11:H12,$G13)&gt;=1,$G13," - ")</f>
        <v xml:space="preserve"> - </v>
      </c>
      <c r="J13" s="37" t="str">
        <f>IF(COUNTIF(I$11:I12,$G13)&gt;=1,$G13," - ")</f>
        <v xml:space="preserve"> - </v>
      </c>
    </row>
    <row r="14" spans="1:10" x14ac:dyDescent="0.2">
      <c r="A14" s="5" t="s">
        <v>21</v>
      </c>
      <c r="B14" s="36">
        <f t="shared" si="0"/>
        <v>2019</v>
      </c>
      <c r="C14" s="36">
        <v>5</v>
      </c>
      <c r="D14" s="5"/>
      <c r="E14" s="36">
        <v>2</v>
      </c>
      <c r="F14" s="36">
        <v>1</v>
      </c>
      <c r="G14" s="37">
        <f t="shared" si="1"/>
        <v>43597</v>
      </c>
      <c r="H14" s="37" t="str">
        <f>IF(COUNTIF(G$11:G13,$G14)&gt;=1,$G14," - ")</f>
        <v xml:space="preserve"> - </v>
      </c>
      <c r="I14" s="37" t="str">
        <f>IF(COUNTIF(H$11:H13,$G14)&gt;=1,$G14," - ")</f>
        <v xml:space="preserve"> - </v>
      </c>
      <c r="J14" s="37" t="str">
        <f>IF(COUNTIF(I$11:I13,$G14)&gt;=1,$G14," - ")</f>
        <v xml:space="preserve"> - </v>
      </c>
    </row>
    <row r="15" spans="1:10" x14ac:dyDescent="0.2">
      <c r="A15" s="5" t="s">
        <v>22</v>
      </c>
      <c r="B15" s="36">
        <f t="shared" si="0"/>
        <v>2019</v>
      </c>
      <c r="C15" s="36">
        <v>5</v>
      </c>
      <c r="D15" s="5"/>
      <c r="E15" s="36">
        <v>3</v>
      </c>
      <c r="F15" s="36">
        <v>7</v>
      </c>
      <c r="G15" s="37">
        <f t="shared" si="1"/>
        <v>43603</v>
      </c>
      <c r="H15" s="37" t="str">
        <f>IF(COUNTIF(G$11:G14,$G15)&gt;=1,$G15," - ")</f>
        <v xml:space="preserve"> - </v>
      </c>
      <c r="I15" s="37" t="str">
        <f>IF(COUNTIF(H$11:H14,$G15)&gt;=1,$G15," - ")</f>
        <v xml:space="preserve"> - </v>
      </c>
      <c r="J15" s="37" t="str">
        <f>IF(COUNTIF(I$11:I14,$G15)&gt;=1,$G15," - ")</f>
        <v xml:space="preserve"> - </v>
      </c>
    </row>
    <row r="16" spans="1:10" x14ac:dyDescent="0.2">
      <c r="A16" s="5" t="s">
        <v>23</v>
      </c>
      <c r="B16" s="36">
        <f t="shared" si="0"/>
        <v>2019</v>
      </c>
      <c r="C16" s="36">
        <v>6</v>
      </c>
      <c r="D16" s="5"/>
      <c r="E16" s="36">
        <v>3</v>
      </c>
      <c r="F16" s="36">
        <v>1</v>
      </c>
      <c r="G16" s="37">
        <f t="shared" si="1"/>
        <v>43632</v>
      </c>
      <c r="H16" s="37" t="str">
        <f>IF(COUNTIF(G$11:G15,$G16)&gt;=1,$G16," - ")</f>
        <v xml:space="preserve"> - </v>
      </c>
      <c r="I16" s="37" t="str">
        <f>IF(COUNTIF(H$11:H15,$G16)&gt;=1,$G16," - ")</f>
        <v xml:space="preserve"> - </v>
      </c>
      <c r="J16" s="37" t="str">
        <f>IF(COUNTIF(I$11:I15,$G16)&gt;=1,$G16," - ")</f>
        <v xml:space="preserve"> - </v>
      </c>
    </row>
    <row r="17" spans="1:10" x14ac:dyDescent="0.2">
      <c r="A17" s="5" t="s">
        <v>24</v>
      </c>
      <c r="B17" s="36">
        <f t="shared" si="0"/>
        <v>2019</v>
      </c>
      <c r="C17" s="36">
        <v>6</v>
      </c>
      <c r="D17" s="5"/>
      <c r="E17" s="36">
        <v>0</v>
      </c>
      <c r="F17" s="36">
        <v>2</v>
      </c>
      <c r="G17" s="37">
        <f t="shared" si="1"/>
        <v>43612</v>
      </c>
      <c r="H17" s="37" t="str">
        <f>IF(COUNTIF(G$11:G16,$G17)&gt;=1,$G17," - ")</f>
        <v xml:space="preserve"> - </v>
      </c>
      <c r="I17" s="37" t="str">
        <f>IF(COUNTIF(H$11:H16,$G17)&gt;=1,$G17," - ")</f>
        <v xml:space="preserve"> - </v>
      </c>
      <c r="J17" s="37" t="str">
        <f>IF(COUNTIF(I$11:I16,$G17)&gt;=1,$G17," - ")</f>
        <v xml:space="preserve"> - </v>
      </c>
    </row>
    <row r="18" spans="1:10" x14ac:dyDescent="0.2">
      <c r="A18" s="5" t="s">
        <v>25</v>
      </c>
      <c r="B18" s="36">
        <f t="shared" si="0"/>
        <v>2019</v>
      </c>
      <c r="C18" s="36">
        <v>7</v>
      </c>
      <c r="D18" s="36"/>
      <c r="E18" s="36">
        <v>4</v>
      </c>
      <c r="F18" s="36">
        <v>1</v>
      </c>
      <c r="G18" s="37">
        <f t="shared" si="1"/>
        <v>43674</v>
      </c>
      <c r="H18" s="37" t="str">
        <f>IF(COUNTIF(G$11:G17,$G18)&gt;=1,$G18," - ")</f>
        <v xml:space="preserve"> - </v>
      </c>
      <c r="I18" s="37" t="str">
        <f>IF(COUNTIF(H$11:H17,$G18)&gt;=1,$G18," - ")</f>
        <v xml:space="preserve"> - </v>
      </c>
      <c r="J18" s="37" t="str">
        <f>IF(COUNTIF(I$11:I17,$G18)&gt;=1,$G18," - ")</f>
        <v xml:space="preserve"> - </v>
      </c>
    </row>
    <row r="19" spans="1:10" x14ac:dyDescent="0.2">
      <c r="A19" s="5" t="s">
        <v>26</v>
      </c>
      <c r="B19" s="36">
        <f t="shared" si="0"/>
        <v>2019</v>
      </c>
      <c r="C19" s="36">
        <v>9</v>
      </c>
      <c r="D19" s="5"/>
      <c r="E19" s="36">
        <v>1</v>
      </c>
      <c r="F19" s="36">
        <v>2</v>
      </c>
      <c r="G19" s="37">
        <f t="shared" si="1"/>
        <v>43710</v>
      </c>
      <c r="H19" s="37" t="str">
        <f>IF(COUNTIF(G$11:G18,$G19)&gt;=1,$G19," - ")</f>
        <v xml:space="preserve"> - </v>
      </c>
      <c r="I19" s="37" t="str">
        <f>IF(COUNTIF(H$11:H18,$G19)&gt;=1,$G19," - ")</f>
        <v xml:space="preserve"> - </v>
      </c>
      <c r="J19" s="37" t="str">
        <f>IF(COUNTIF(I$11:I18,$G19)&gt;=1,$G19," - ")</f>
        <v xml:space="preserve"> - </v>
      </c>
    </row>
    <row r="20" spans="1:10" x14ac:dyDescent="0.2">
      <c r="A20" s="5" t="s">
        <v>27</v>
      </c>
      <c r="B20" s="36">
        <f t="shared" si="0"/>
        <v>2019</v>
      </c>
      <c r="C20" s="36">
        <v>10</v>
      </c>
      <c r="D20" s="36"/>
      <c r="E20" s="36">
        <v>2</v>
      </c>
      <c r="F20" s="36">
        <v>2</v>
      </c>
      <c r="G20" s="37">
        <f t="shared" si="1"/>
        <v>43752</v>
      </c>
      <c r="H20" s="37" t="str">
        <f>IF(COUNTIF(G$11:G19,$G20)&gt;=1,$G20," - ")</f>
        <v xml:space="preserve"> - </v>
      </c>
      <c r="I20" s="37" t="str">
        <f>IF(COUNTIF(H$11:H19,$G20)&gt;=1,$G20," - ")</f>
        <v xml:space="preserve"> - </v>
      </c>
      <c r="J20" s="37" t="str">
        <f>IF(COUNTIF(I$11:I19,$G20)&gt;=1,$G20," - ")</f>
        <v xml:space="preserve"> - </v>
      </c>
    </row>
    <row r="21" spans="1:10" x14ac:dyDescent="0.2">
      <c r="A21" s="5" t="s">
        <v>28</v>
      </c>
      <c r="B21" s="36">
        <f t="shared" si="0"/>
        <v>2019</v>
      </c>
      <c r="C21" s="36">
        <v>11</v>
      </c>
      <c r="D21" s="5"/>
      <c r="E21" s="36">
        <v>4</v>
      </c>
      <c r="F21" s="36">
        <v>5</v>
      </c>
      <c r="G21" s="37">
        <f t="shared" si="1"/>
        <v>43797</v>
      </c>
      <c r="H21" s="37" t="str">
        <f>IF(COUNTIF(G$11:G20,$G21)&gt;=1,$G21," - ")</f>
        <v xml:space="preserve"> - </v>
      </c>
      <c r="I21" s="37" t="str">
        <f>IF(COUNTIF(H$11:H20,$G21)&gt;=1,$G21," - ")</f>
        <v xml:space="preserve"> - </v>
      </c>
      <c r="J21" s="37" t="str">
        <f>IF(COUNTIF(I$11:I20,$G21)&gt;=1,$G21," - ")</f>
        <v xml:space="preserve"> - </v>
      </c>
    </row>
    <row r="22" spans="1:10" x14ac:dyDescent="0.2">
      <c r="A22" s="5" t="s">
        <v>29</v>
      </c>
      <c r="B22" s="36">
        <f t="shared" si="0"/>
        <v>2019</v>
      </c>
      <c r="C22" s="36">
        <v>4</v>
      </c>
      <c r="D22" s="36">
        <v>15</v>
      </c>
      <c r="E22" s="36"/>
      <c r="F22" s="36"/>
      <c r="G22" s="38">
        <f>IF(WEEKDAY(DATE(B22,C22,D22))=1,DATE(B22,C22,D22)+1,IF(WEEKDAY(DATE(B22,C22,D22))=7,DATE(B22,C22,D22)+2,DATE(B22,C22,D22)))</f>
        <v>43570</v>
      </c>
      <c r="H22" s="37" t="str">
        <f>IF(COUNTIF(G$11:G21,$G22)&gt;=1,$G22," - ")</f>
        <v xml:space="preserve"> - </v>
      </c>
      <c r="I22" s="37" t="str">
        <f>IF(COUNTIF(H$11:H21,$G22)&gt;=1,$G22," - ")</f>
        <v xml:space="preserve"> - </v>
      </c>
      <c r="J22" s="37" t="str">
        <f>IF(COUNTIF(I$11:I21,$G22)&gt;=1,$G22," - ")</f>
        <v xml:space="preserve"> - </v>
      </c>
    </row>
    <row r="23" spans="1:10" x14ac:dyDescent="0.2">
      <c r="A23" s="5" t="s">
        <v>30</v>
      </c>
      <c r="B23" s="36">
        <f t="shared" si="0"/>
        <v>2019</v>
      </c>
      <c r="C23" s="36">
        <v>4</v>
      </c>
      <c r="D23" s="5"/>
      <c r="E23" s="36"/>
      <c r="F23" s="36">
        <v>1</v>
      </c>
      <c r="G23" s="37">
        <f>IF(B23&lt;2007,(DATE(B23,C23,1)+(1-1)*7)+IF(F23&lt;WEEKDAY(DATE(B23,C23,1)),F23+7-WEEKDAY(DATE(B23,C23,1)),F23-WEEKDAY(DATE(B23,C23,1))),(DATE(B23,C23-1,1)+(2-1)*7)+IF(F23&lt;WEEKDAY(DATE(B23,C23-1,1)),F23+7-WEEKDAY(DATE(B23,C23-1,1)),F23-WEEKDAY(DATE(B23,C23-1,1))))</f>
        <v>43534</v>
      </c>
      <c r="H23" s="37" t="str">
        <f>IF(COUNTIF(G$11:G22,$G23)&gt;=1,$G23," - ")</f>
        <v xml:space="preserve"> - </v>
      </c>
      <c r="I23" s="37" t="str">
        <f>IF(COUNTIF(H$11:H22,$G23)&gt;=1,$G23," - ")</f>
        <v xml:space="preserve"> - </v>
      </c>
      <c r="J23" s="37" t="str">
        <f>IF(COUNTIF(I$11:I22,$G23)&gt;=1,$G23," - ")</f>
        <v xml:space="preserve"> - </v>
      </c>
    </row>
    <row r="24" spans="1:10" x14ac:dyDescent="0.2">
      <c r="A24" s="5" t="s">
        <v>30</v>
      </c>
      <c r="B24" s="36">
        <f t="shared" si="0"/>
        <v>2019</v>
      </c>
      <c r="C24" s="36">
        <v>11</v>
      </c>
      <c r="D24" s="5"/>
      <c r="E24" s="36"/>
      <c r="F24" s="36">
        <v>1</v>
      </c>
      <c r="G24" s="37">
        <f>IF(B24&lt;2007,(DATE(B24,C24,1)+(-1)*7)+IF(F24&lt;WEEKDAY(DATE(B24,C24,1)),F24+7-WEEKDAY(DATE(B24,C24,1)),F24-WEEKDAY(DATE(B24,C24,1))),(DATE(B24,C24,1)+(1-1)*7)+IF(F24&lt;WEEKDAY(DATE(B24,C24,1)),F24+7-WEEKDAY(DATE(B24,C24,1)),F24-WEEKDAY(DATE(B24,C24,1))))</f>
        <v>43772</v>
      </c>
      <c r="H24" s="37" t="str">
        <f>IF(COUNTIF(G$11:G23,$G24)&gt;=1,$G24," - ")</f>
        <v xml:space="preserve"> - </v>
      </c>
      <c r="I24" s="37" t="str">
        <f>IF(COUNTIF(H$11:H23,$G24)&gt;=1,$G24," - ")</f>
        <v xml:space="preserve"> - </v>
      </c>
      <c r="J24" s="37" t="str">
        <f>IF(COUNTIF(I$11:I23,$G24)&gt;=1,$G24," - ")</f>
        <v xml:space="preserve"> - </v>
      </c>
    </row>
    <row r="25" spans="1:10" x14ac:dyDescent="0.2">
      <c r="A25" s="5" t="s">
        <v>31</v>
      </c>
      <c r="B25" s="36">
        <f t="shared" si="0"/>
        <v>2019</v>
      </c>
      <c r="C25" s="36"/>
      <c r="D25" s="36"/>
      <c r="E25" s="36"/>
      <c r="F25" s="36"/>
      <c r="G25" s="38">
        <f>G19+6</f>
        <v>43716</v>
      </c>
      <c r="H25" s="37" t="str">
        <f>IF(COUNTIF(G$11:G24,$G25)&gt;=1,$G25," - ")</f>
        <v xml:space="preserve"> - </v>
      </c>
      <c r="I25" s="37" t="str">
        <f>IF(COUNTIF(H$11:H24,$G25)&gt;=1,$G25," - ")</f>
        <v xml:space="preserve"> - </v>
      </c>
      <c r="J25" s="37" t="str">
        <f>IF(COUNTIF(I$11:I24,$G25)&gt;=1,$G25," - ")</f>
        <v xml:space="preserve"> - </v>
      </c>
    </row>
    <row r="26" spans="1:10" x14ac:dyDescent="0.2">
      <c r="A26" s="5" t="s">
        <v>32</v>
      </c>
      <c r="B26" s="36">
        <f t="shared" si="0"/>
        <v>2019</v>
      </c>
      <c r="C26" s="36">
        <v>4</v>
      </c>
      <c r="D26" s="36"/>
      <c r="E26" s="36"/>
      <c r="F26" s="36">
        <v>4</v>
      </c>
      <c r="G26" s="38">
        <f>IF(WEEKDAY(DATE(B26,C26+1,0),1)=7,DATE(B26,C26+1,0)-(7-F26),(DATE(B26,C26+1,0)-WEEKDAY(DATE(B26,C26+1,0),1))-(7-F26))</f>
        <v>43579</v>
      </c>
      <c r="H26" s="37" t="str">
        <f>IF(COUNTIF(G$11:G25,$G26)&gt;=1,$G26," - ")</f>
        <v xml:space="preserve"> - </v>
      </c>
      <c r="I26" s="37" t="str">
        <f>IF(COUNTIF(H$11:H25,$G26)&gt;=1,$G26," - ")</f>
        <v xml:space="preserve"> - </v>
      </c>
      <c r="J26" s="37" t="str">
        <f>IF(COUNTIF(I$11:I25,$G26)&gt;=1,$G26," - ")</f>
        <v xml:space="preserve"> - </v>
      </c>
    </row>
    <row r="27" spans="1:10" x14ac:dyDescent="0.2">
      <c r="A27" s="5" t="s">
        <v>33</v>
      </c>
      <c r="B27" s="36">
        <f t="shared" si="0"/>
        <v>2019</v>
      </c>
      <c r="C27" s="36"/>
      <c r="D27" s="36"/>
      <c r="E27" s="36"/>
      <c r="F27" s="36"/>
      <c r="G27" s="37">
        <f>IF(AND(B27&gt;=2013,B27&lt;=2020),DATEVALUE(INDEX({"2013-02-10";"2014-01-31";"2015-02-19";"2016-02-08";"2017-01-28";"2018-02-16";"2019-02-05";"2020-01-25"},B27-2012)),"")</f>
        <v>43501</v>
      </c>
      <c r="H27" s="37" t="str">
        <f>IF(COUNTIF(G$11:G26,$G27)&gt;=1,$G27," - ")</f>
        <v xml:space="preserve"> - </v>
      </c>
      <c r="I27" s="37" t="str">
        <f>IF(COUNTIF(H$11:H26,$G27)&gt;=1,$G27," - ")</f>
        <v xml:space="preserve"> - </v>
      </c>
      <c r="J27" s="37" t="str">
        <f>IF(COUNTIF(I$11:I26,$G27)&gt;=1,$G27," - ")</f>
        <v xml:space="preserve"> - </v>
      </c>
    </row>
    <row r="28" spans="1:10" x14ac:dyDescent="0.2">
      <c r="A28" s="5" t="s">
        <v>34</v>
      </c>
      <c r="B28" s="36">
        <f t="shared" si="0"/>
        <v>2019</v>
      </c>
      <c r="C28" s="36"/>
      <c r="D28" s="36"/>
      <c r="E28" s="36"/>
      <c r="F28" s="36"/>
      <c r="G28" s="37">
        <f>IF(AND(B28&gt;1900,B28&lt;2199),ROUND(DATE(B28,4,1)/7+MOD(19*MOD(B28,19)-7,30)*0.14,0)*7-6,"")</f>
        <v>43576</v>
      </c>
      <c r="H28" s="37" t="str">
        <f>IF(COUNTIF(G$11:G27,$G28)&gt;=1,$G28," - ")</f>
        <v xml:space="preserve"> - </v>
      </c>
      <c r="I28" s="37" t="str">
        <f>IF(COUNTIF(H$11:H27,$G28)&gt;=1,$G28," - ")</f>
        <v xml:space="preserve"> - </v>
      </c>
      <c r="J28" s="37" t="str">
        <f>IF(COUNTIF(I$11:I27,$G28)&gt;=1,$G28," - ")</f>
        <v xml:space="preserve"> - </v>
      </c>
    </row>
    <row r="29" spans="1:10" x14ac:dyDescent="0.2">
      <c r="A29" s="5" t="s">
        <v>35</v>
      </c>
      <c r="B29" s="12" t="s">
        <v>36</v>
      </c>
      <c r="C29" s="36"/>
      <c r="D29" s="36"/>
      <c r="E29" s="36"/>
      <c r="F29" s="36"/>
      <c r="G29" s="37">
        <f>G28-2</f>
        <v>43574</v>
      </c>
      <c r="H29" s="37" t="str">
        <f>IF(COUNTIF(G$11:G28,$G29)&gt;=1,$G29," - ")</f>
        <v xml:space="preserve"> - </v>
      </c>
      <c r="I29" s="37" t="str">
        <f>IF(COUNTIF(H$11:H28,$G29)&gt;=1,$G29," - ")</f>
        <v xml:space="preserve"> - </v>
      </c>
      <c r="J29" s="37" t="str">
        <f>IF(COUNTIF(I$11:I28,$G29)&gt;=1,$G29," - ")</f>
        <v xml:space="preserve"> - </v>
      </c>
    </row>
    <row r="30" spans="1:10" x14ac:dyDescent="0.2">
      <c r="A30" t="s">
        <v>37</v>
      </c>
      <c r="B30" s="12" t="s">
        <v>36</v>
      </c>
      <c r="C30" s="36"/>
      <c r="D30" s="36"/>
      <c r="E30" s="36"/>
      <c r="F30" s="36"/>
      <c r="G30" s="37">
        <f>G28+49</f>
        <v>43625</v>
      </c>
      <c r="H30" s="37" t="str">
        <f>IF(COUNTIF(G$11:G29,$G30)&gt;=1,$G30," - ")</f>
        <v xml:space="preserve"> - </v>
      </c>
      <c r="I30" s="37" t="str">
        <f>IF(COUNTIF(H$11:H29,$G30)&gt;=1,$G30," - ")</f>
        <v xml:space="preserve"> - </v>
      </c>
      <c r="J30" s="37" t="str">
        <f>IF(COUNTIF(I$11:I29,$G30)&gt;=1,$G30," - ")</f>
        <v xml:space="preserve"> - </v>
      </c>
    </row>
    <row r="31" spans="1:10" x14ac:dyDescent="0.2">
      <c r="A31" t="s">
        <v>38</v>
      </c>
      <c r="B31" s="12" t="s">
        <v>36</v>
      </c>
      <c r="C31" s="36"/>
      <c r="D31" s="36"/>
      <c r="E31" s="36"/>
      <c r="F31" s="36"/>
      <c r="G31" s="37">
        <f>G28-46</f>
        <v>43530</v>
      </c>
      <c r="H31" s="37" t="str">
        <f>IF(COUNTIF(G$11:G30,$G31)&gt;=1,$G31," - ")</f>
        <v xml:space="preserve"> - </v>
      </c>
      <c r="I31" s="37" t="str">
        <f>IF(COUNTIF(H$11:H30,$G31)&gt;=1,$G31," - ")</f>
        <v xml:space="preserve"> - </v>
      </c>
      <c r="J31" s="37" t="str">
        <f>IF(COUNTIF(I$11:I30,$G31)&gt;=1,$G31," - ")</f>
        <v xml:space="preserve"> - </v>
      </c>
    </row>
    <row r="32" spans="1:10" x14ac:dyDescent="0.2">
      <c r="A32" t="s">
        <v>39</v>
      </c>
      <c r="B32" s="12" t="s">
        <v>36</v>
      </c>
      <c r="C32" s="36"/>
      <c r="D32" s="36"/>
      <c r="E32" s="36"/>
      <c r="F32" s="36"/>
      <c r="G32" s="37">
        <f>G28-47</f>
        <v>43529</v>
      </c>
      <c r="H32" s="37" t="str">
        <f>IF(COUNTIF(G$11:G31,$G32)&gt;=1,$G32," - ")</f>
        <v xml:space="preserve"> - </v>
      </c>
      <c r="I32" s="37" t="str">
        <f>IF(COUNTIF(H$11:H31,$G32)&gt;=1,$G32," - ")</f>
        <v xml:space="preserve"> - </v>
      </c>
      <c r="J32" s="37" t="str">
        <f>IF(COUNTIF(I$11:I31,$G32)&gt;=1,$G32," - ")</f>
        <v xml:space="preserve"> - </v>
      </c>
    </row>
    <row r="33" spans="1:10" x14ac:dyDescent="0.2">
      <c r="A33" s="5" t="s">
        <v>40</v>
      </c>
      <c r="B33" s="36">
        <f>$B$8</f>
        <v>2019</v>
      </c>
      <c r="C33" s="36"/>
      <c r="D33" s="5"/>
      <c r="E33" s="36"/>
      <c r="F33" s="36"/>
      <c r="G33" s="37">
        <f>IF(AND(B33&gt;=2013,B33&lt;=2021),DATEVALUE(INDEX({"2013-07-09";"2014-06-28";"2015-06-18";"2016-06-06";"2017-05-27";"2018-05-16";"2019-05-06";"2020-04-24";"2021-04-13"},B33-2012)),"")</f>
        <v>43591</v>
      </c>
      <c r="H33" s="37" t="str">
        <f>IF(COUNTIF(G$11:G32,$G33)&gt;=1,$G33," - ")</f>
        <v xml:space="preserve"> - </v>
      </c>
      <c r="I33" s="37" t="str">
        <f>IF(COUNTIF(H$11:H32,$G33)&gt;=1,$G33," - ")</f>
        <v xml:space="preserve"> - </v>
      </c>
      <c r="J33" s="37" t="str">
        <f>IF(COUNTIF(I$11:I32,$G33)&gt;=1,$G33," - ")</f>
        <v xml:space="preserve"> - </v>
      </c>
    </row>
    <row r="34" spans="1:10" x14ac:dyDescent="0.2">
      <c r="A34" s="5" t="s">
        <v>41</v>
      </c>
      <c r="B34" s="12" t="s">
        <v>42</v>
      </c>
      <c r="C34" s="36"/>
      <c r="D34" s="5"/>
      <c r="E34" s="36"/>
      <c r="F34" s="36"/>
      <c r="G34" s="37">
        <f>IF(ISERROR(G33+30),"",G33+30)</f>
        <v>43621</v>
      </c>
      <c r="H34" s="37" t="str">
        <f>IF(COUNTIF(G$11:G33,$G34)&gt;=1,$G34," - ")</f>
        <v xml:space="preserve"> - </v>
      </c>
      <c r="I34" s="37" t="str">
        <f>IF(COUNTIF(H$11:H33,$G34)&gt;=1,$G34," - ")</f>
        <v xml:space="preserve"> - </v>
      </c>
      <c r="J34" s="37" t="str">
        <f>IF(COUNTIF(I$11:I33,$G34)&gt;=1,$G34," - ")</f>
        <v xml:space="preserve"> - </v>
      </c>
    </row>
    <row r="35" spans="1:10" x14ac:dyDescent="0.2">
      <c r="A35" s="5" t="s">
        <v>43</v>
      </c>
      <c r="B35" s="36">
        <f>$B$8</f>
        <v>2019</v>
      </c>
      <c r="C35" s="36"/>
      <c r="D35" s="5"/>
      <c r="E35" s="36"/>
      <c r="F35" s="36"/>
      <c r="G35" s="37">
        <f>IF(AND(B35&gt;=2013,B35&lt;=2020),DATEVALUE(INDEX({"2013-09-05";"2014-09-25";"2015-09-14";"2016-10-03";"2017-09-21";"2018-09-10";"2019-09-30";"2020-09-19"},B35-2012)),"")</f>
        <v>43738</v>
      </c>
      <c r="H35" s="37" t="str">
        <f>IF(COUNTIF(G$11:G34,$G35)&gt;=1,$G35," - ")</f>
        <v xml:space="preserve"> - </v>
      </c>
      <c r="I35" s="37" t="str">
        <f>IF(COUNTIF(H$11:H34,$G35)&gt;=1,$G35," - ")</f>
        <v xml:space="preserve"> - </v>
      </c>
      <c r="J35" s="37" t="str">
        <f>IF(COUNTIF(I$11:I34,$G35)&gt;=1,$G35," - ")</f>
        <v xml:space="preserve"> - </v>
      </c>
    </row>
    <row r="36" spans="1:10" x14ac:dyDescent="0.2">
      <c r="A36" s="5" t="s">
        <v>44</v>
      </c>
      <c r="B36" s="12" t="s">
        <v>45</v>
      </c>
      <c r="C36" s="36"/>
      <c r="D36" s="5"/>
      <c r="E36" s="36"/>
      <c r="F36" s="36"/>
      <c r="G36" s="37">
        <f>IF(ISERROR(G35+9),"",G35+9)</f>
        <v>43747</v>
      </c>
      <c r="H36" s="37" t="str">
        <f>IF(COUNTIF(G$11:G35,$G36)&gt;=1,$G36," - ")</f>
        <v xml:space="preserve"> - </v>
      </c>
      <c r="I36" s="37" t="str">
        <f>IF(COUNTIF(H$11:H35,$G36)&gt;=1,$G36," - ")</f>
        <v xml:space="preserve"> - </v>
      </c>
      <c r="J36" s="37" t="str">
        <f>IF(COUNTIF(I$11:I35,$G36)&gt;=1,$G36," - ")</f>
        <v xml:space="preserve"> - </v>
      </c>
    </row>
    <row r="37" spans="1:10" x14ac:dyDescent="0.2">
      <c r="A37" s="5" t="s">
        <v>46</v>
      </c>
      <c r="B37" s="12" t="s">
        <v>45</v>
      </c>
      <c r="C37" s="36"/>
      <c r="D37" s="5"/>
      <c r="E37" s="36"/>
      <c r="F37" s="36"/>
      <c r="G37" s="37">
        <f>IF(ISERROR(G35-163),"",G35-163)</f>
        <v>43575</v>
      </c>
      <c r="H37" s="37" t="str">
        <f>IF(COUNTIF(G$11:G36,$G37)&gt;=1,$G37," - ")</f>
        <v xml:space="preserve"> - </v>
      </c>
      <c r="I37" s="37" t="str">
        <f>IF(COUNTIF(H$11:H36,$G37)&gt;=1,$G37," - ")</f>
        <v xml:space="preserve"> - </v>
      </c>
      <c r="J37" s="37" t="str">
        <f>IF(COUNTIF(I$11:I36,$G37)&gt;=1,$G37," - ")</f>
        <v xml:space="preserve"> - </v>
      </c>
    </row>
    <row r="38" spans="1:10" x14ac:dyDescent="0.2">
      <c r="A38" s="5" t="s">
        <v>47</v>
      </c>
      <c r="B38" s="36">
        <f t="shared" ref="B38:B43" si="2">$B$8</f>
        <v>2019</v>
      </c>
      <c r="C38" s="36"/>
      <c r="D38" s="5"/>
      <c r="E38" s="36"/>
      <c r="F38" s="36"/>
      <c r="G38" s="37">
        <f>IF(AND(B38&gt;=2013,B38&lt;=2020),DATEVALUE(INDEX({"2013-11-27";"2014-12-16";"2015-12-06";"2016-12-24";"2017-12-12";"2018-12-02";"2019-12-22";"2020-12-10"},B38-2012)),"")</f>
        <v>43821</v>
      </c>
      <c r="H38" s="37" t="str">
        <f>IF(COUNTIF(G$11:G37,$G38)&gt;=1,$G38," - ")</f>
        <v xml:space="preserve"> - </v>
      </c>
      <c r="I38" s="37" t="str">
        <f>IF(COUNTIF(H$11:H37,$G38)&gt;=1,$G38," - ")</f>
        <v xml:space="preserve"> - </v>
      </c>
      <c r="J38" s="37" t="str">
        <f>IF(COUNTIF(I$11:I37,$G38)&gt;=1,$G38," - ")</f>
        <v xml:space="preserve"> - </v>
      </c>
    </row>
    <row r="39" spans="1:10" x14ac:dyDescent="0.2">
      <c r="A39" s="5" t="s">
        <v>48</v>
      </c>
      <c r="B39" s="36">
        <f t="shared" si="2"/>
        <v>2019</v>
      </c>
      <c r="C39" s="36"/>
      <c r="D39" s="5"/>
      <c r="E39" s="36"/>
      <c r="F39" s="36"/>
      <c r="G39" s="37">
        <f>DATE(B39,5,24)-MOD(WEEKDAY(DATE(B39,5,24),1)-2,7)</f>
        <v>43605</v>
      </c>
      <c r="H39" s="37" t="str">
        <f>IF(COUNTIF(G$11:G38,$G39)&gt;=1,$G39," - ")</f>
        <v xml:space="preserve"> - </v>
      </c>
      <c r="I39" s="37" t="str">
        <f>IF(COUNTIF(H$11:H38,$G39)&gt;=1,$G39," - ")</f>
        <v xml:space="preserve"> - </v>
      </c>
      <c r="J39" s="37" t="str">
        <f>IF(COUNTIF(I$11:I38,$G39)&gt;=1,$G39," - ")</f>
        <v xml:space="preserve"> - </v>
      </c>
    </row>
    <row r="40" spans="1:10" x14ac:dyDescent="0.2">
      <c r="A40" s="5" t="s">
        <v>79</v>
      </c>
      <c r="B40" s="36">
        <f t="shared" si="2"/>
        <v>2019</v>
      </c>
      <c r="C40" s="36"/>
      <c r="D40" s="36"/>
      <c r="E40" s="36"/>
      <c r="F40" s="36"/>
      <c r="G40" s="37">
        <f>ROUNDDOWN((DATE(2000,3,20)+TIME(7,29,0))+(B40-2000)*365.24238,0)</f>
        <v>43544</v>
      </c>
      <c r="H40" s="37" t="str">
        <f>IF(COUNTIF(G$11:G39,$G40)&gt;=1,$G40," - ")</f>
        <v xml:space="preserve"> - </v>
      </c>
      <c r="I40" s="37" t="str">
        <f>IF(COUNTIF(H$11:H39,$G40)&gt;=1,$G40," - ")</f>
        <v xml:space="preserve"> - </v>
      </c>
      <c r="J40" s="37" t="str">
        <f>IF(COUNTIF(I$11:I39,$G40)&gt;=1,$G40," - ")</f>
        <v xml:space="preserve"> - </v>
      </c>
    </row>
    <row r="41" spans="1:10" x14ac:dyDescent="0.2">
      <c r="A41" s="5" t="s">
        <v>80</v>
      </c>
      <c r="B41" s="36">
        <f t="shared" si="2"/>
        <v>2019</v>
      </c>
      <c r="C41" s="36"/>
      <c r="D41" s="36"/>
      <c r="E41" s="36"/>
      <c r="F41" s="36"/>
      <c r="G41" s="37">
        <f>ROUNDDOWN((DATE(2000,6,21)+TIME(1,36,0))+(B41-2000)*365.24163,0)</f>
        <v>43637</v>
      </c>
      <c r="H41" s="37" t="str">
        <f>IF(COUNTIF(G$11:G40,$G41)&gt;=1,$G41," - ")</f>
        <v xml:space="preserve"> - </v>
      </c>
      <c r="I41" s="37" t="str">
        <f>IF(COUNTIF(H$11:H40,$G41)&gt;=1,$G41," - ")</f>
        <v xml:space="preserve"> - </v>
      </c>
      <c r="J41" s="37" t="str">
        <f>IF(COUNTIF(I$11:I40,$G41)&gt;=1,$G41," - ")</f>
        <v xml:space="preserve"> - </v>
      </c>
    </row>
    <row r="42" spans="1:10" x14ac:dyDescent="0.2">
      <c r="A42" s="5" t="s">
        <v>81</v>
      </c>
      <c r="B42" s="36">
        <f t="shared" si="2"/>
        <v>2019</v>
      </c>
      <c r="C42" s="36"/>
      <c r="D42" s="36"/>
      <c r="E42" s="36"/>
      <c r="F42" s="36"/>
      <c r="G42" s="37">
        <f>ROUNDDOWN((DATE(2000,9,22)+TIME(17,17,0))+(B42-2000)*365.24205,0)</f>
        <v>43731</v>
      </c>
      <c r="H42" s="37" t="str">
        <f>IF(COUNTIF(G$11:G41,$G42)&gt;=1,$G42," - ")</f>
        <v xml:space="preserve"> - </v>
      </c>
      <c r="I42" s="37" t="str">
        <f>IF(COUNTIF(H$11:H41,$G42)&gt;=1,$G42," - ")</f>
        <v xml:space="preserve"> - </v>
      </c>
      <c r="J42" s="37" t="str">
        <f>IF(COUNTIF(I$11:I41,$G42)&gt;=1,$G42," - ")</f>
        <v xml:space="preserve"> - </v>
      </c>
    </row>
    <row r="43" spans="1:10" x14ac:dyDescent="0.2">
      <c r="A43" s="5" t="s">
        <v>82</v>
      </c>
      <c r="B43" s="36">
        <f t="shared" si="2"/>
        <v>2019</v>
      </c>
      <c r="C43" s="36"/>
      <c r="D43" s="36"/>
      <c r="E43" s="36"/>
      <c r="F43" s="36"/>
      <c r="G43" s="37">
        <f>ROUNDDOWN((DATE(2000,12,21)+TIME(13,30,0))+(B43-2000)*365.242743,0)</f>
        <v>43821</v>
      </c>
      <c r="H43" s="37">
        <f>IF(COUNTIF(G$11:G42,$G43)&gt;=1,$G43," - ")</f>
        <v>43821</v>
      </c>
      <c r="I43" s="37" t="str">
        <f>IF(COUNTIF(H$11:H42,$G43)&gt;=1,$G43," - ")</f>
        <v xml:space="preserve"> - </v>
      </c>
      <c r="J43" s="37" t="str">
        <f>IF(COUNTIF(I$11:I42,$G43)&gt;=1,$G43," - ")</f>
        <v xml:space="preserve"> - </v>
      </c>
    </row>
    <row r="44" spans="1:10" x14ac:dyDescent="0.2">
      <c r="A44" s="5"/>
      <c r="B44" s="5"/>
      <c r="C44" s="5"/>
      <c r="D44" s="5"/>
      <c r="E44" s="5"/>
      <c r="F44" s="5"/>
      <c r="G44" s="39"/>
      <c r="H44" s="39"/>
      <c r="I44" s="39"/>
      <c r="J44" s="39"/>
    </row>
    <row r="45" spans="1:10" ht="15" x14ac:dyDescent="0.2">
      <c r="A45" s="28" t="s">
        <v>49</v>
      </c>
      <c r="B45" s="29"/>
      <c r="C45" s="29"/>
      <c r="D45" s="29"/>
      <c r="E45" s="30"/>
      <c r="F45" s="30"/>
      <c r="G45" s="31"/>
      <c r="H45" s="31"/>
      <c r="I45" s="31"/>
      <c r="J45" s="31"/>
    </row>
    <row r="46" spans="1:10" x14ac:dyDescent="0.2">
      <c r="A46" s="32" t="s">
        <v>10</v>
      </c>
      <c r="B46" s="33" t="s">
        <v>11</v>
      </c>
      <c r="C46" s="33" t="s">
        <v>12</v>
      </c>
      <c r="D46" s="33" t="s">
        <v>13</v>
      </c>
      <c r="E46" s="33"/>
      <c r="F46" s="33"/>
      <c r="G46" s="35" t="s">
        <v>2</v>
      </c>
      <c r="H46" s="35" t="str">
        <f>H$11</f>
        <v>2nd Event</v>
      </c>
      <c r="I46" s="35" t="str">
        <f>I$11</f>
        <v>3rd Event</v>
      </c>
      <c r="J46" s="35" t="str">
        <f>J$11</f>
        <v>4th Event</v>
      </c>
    </row>
    <row r="47" spans="1:10" x14ac:dyDescent="0.2">
      <c r="A47" s="5" t="s">
        <v>50</v>
      </c>
      <c r="B47" s="36">
        <f t="shared" ref="B47:B69" si="3">$B$8</f>
        <v>2019</v>
      </c>
      <c r="C47" s="36">
        <v>1</v>
      </c>
      <c r="D47" s="36">
        <v>1</v>
      </c>
      <c r="E47" s="36"/>
      <c r="F47" s="36"/>
      <c r="G47" s="38">
        <f>DATE(B47,C47,D47)</f>
        <v>43466</v>
      </c>
      <c r="H47" s="37" t="str">
        <f>IF(COUNTIF(G$11:G46,$G47)&gt;=1,$G47," - ")</f>
        <v xml:space="preserve"> - </v>
      </c>
      <c r="I47" s="37" t="str">
        <f>IF(COUNTIF(H$11:H46,$G47)&gt;=1,$G47," - ")</f>
        <v xml:space="preserve"> - </v>
      </c>
      <c r="J47" s="37" t="str">
        <f>IF(COUNTIF(I$11:I46,$G47)&gt;=1,$G47," - ")</f>
        <v xml:space="preserve"> - </v>
      </c>
    </row>
    <row r="48" spans="1:10" x14ac:dyDescent="0.2">
      <c r="A48" s="5" t="s">
        <v>51</v>
      </c>
      <c r="B48" s="36">
        <f t="shared" si="3"/>
        <v>2019</v>
      </c>
      <c r="C48" s="36">
        <v>2</v>
      </c>
      <c r="D48" s="36">
        <v>2</v>
      </c>
      <c r="E48" s="36"/>
      <c r="F48" s="36"/>
      <c r="G48" s="38">
        <f t="shared" ref="G48:G69" si="4">DATE(B48,C48,D48)</f>
        <v>43498</v>
      </c>
      <c r="H48" s="37" t="str">
        <f>IF(COUNTIF(G$11:G47,$G48)&gt;=1,$G48," - ")</f>
        <v xml:space="preserve"> - </v>
      </c>
      <c r="I48" s="37" t="str">
        <f>IF(COUNTIF(H$11:H47,$G48)&gt;=1,$G48," - ")</f>
        <v xml:space="preserve"> - </v>
      </c>
      <c r="J48" s="37" t="str">
        <f>IF(COUNTIF(I$11:I47,$G48)&gt;=1,$G48," - ")</f>
        <v xml:space="preserve"> - </v>
      </c>
    </row>
    <row r="49" spans="1:10" x14ac:dyDescent="0.2">
      <c r="A49" s="5" t="s">
        <v>52</v>
      </c>
      <c r="B49" s="36">
        <f t="shared" si="3"/>
        <v>2019</v>
      </c>
      <c r="C49" s="36">
        <v>2</v>
      </c>
      <c r="D49" s="36">
        <v>12</v>
      </c>
      <c r="E49" s="36"/>
      <c r="F49" s="36"/>
      <c r="G49" s="38">
        <f t="shared" si="4"/>
        <v>43508</v>
      </c>
      <c r="H49" s="37" t="str">
        <f>IF(COUNTIF(G$11:G48,$G49)&gt;=1,$G49," - ")</f>
        <v xml:space="preserve"> - </v>
      </c>
      <c r="I49" s="37" t="str">
        <f>IF(COUNTIF(H$11:H48,$G49)&gt;=1,$G49," - ")</f>
        <v xml:space="preserve"> - </v>
      </c>
      <c r="J49" s="37" t="str">
        <f>IF(COUNTIF(I$11:I48,$G49)&gt;=1,$G49," - ")</f>
        <v xml:space="preserve"> - </v>
      </c>
    </row>
    <row r="50" spans="1:10" x14ac:dyDescent="0.2">
      <c r="A50" t="s">
        <v>53</v>
      </c>
      <c r="B50" s="36">
        <f t="shared" si="3"/>
        <v>2019</v>
      </c>
      <c r="C50" s="36">
        <v>2</v>
      </c>
      <c r="D50" s="36">
        <v>14</v>
      </c>
      <c r="E50" s="36"/>
      <c r="F50" s="36"/>
      <c r="G50" s="38">
        <f t="shared" si="4"/>
        <v>43510</v>
      </c>
      <c r="H50" s="37" t="str">
        <f>IF(COUNTIF(G$11:G49,$G50)&gt;=1,$G50," - ")</f>
        <v xml:space="preserve"> - </v>
      </c>
      <c r="I50" s="37" t="str">
        <f>IF(COUNTIF(H$11:H49,$G50)&gt;=1,$G50," - ")</f>
        <v xml:space="preserve"> - </v>
      </c>
      <c r="J50" s="37" t="str">
        <f>IF(COUNTIF(I$11:I49,$G50)&gt;=1,$G50," - ")</f>
        <v xml:space="preserve"> - </v>
      </c>
    </row>
    <row r="51" spans="1:10" x14ac:dyDescent="0.2">
      <c r="A51" s="5" t="s">
        <v>54</v>
      </c>
      <c r="B51" s="36">
        <f t="shared" si="3"/>
        <v>2019</v>
      </c>
      <c r="C51" s="36">
        <v>3</v>
      </c>
      <c r="D51" s="36">
        <v>17</v>
      </c>
      <c r="E51" s="36"/>
      <c r="F51" s="36"/>
      <c r="G51" s="38">
        <f t="shared" si="4"/>
        <v>43541</v>
      </c>
      <c r="H51" s="37" t="str">
        <f>IF(COUNTIF(G$11:G50,$G51)&gt;=1,$G51," - ")</f>
        <v xml:space="preserve"> - </v>
      </c>
      <c r="I51" s="37" t="str">
        <f>IF(COUNTIF(H$11:H50,$G51)&gt;=1,$G51," - ")</f>
        <v xml:space="preserve"> - </v>
      </c>
      <c r="J51" s="37" t="str">
        <f>IF(COUNTIF(I$11:I50,$G51)&gt;=1,$G51," - ")</f>
        <v xml:space="preserve"> - </v>
      </c>
    </row>
    <row r="52" spans="1:10" x14ac:dyDescent="0.2">
      <c r="A52" s="5" t="s">
        <v>55</v>
      </c>
      <c r="B52" s="36">
        <f t="shared" si="3"/>
        <v>2019</v>
      </c>
      <c r="C52" s="36">
        <v>4</v>
      </c>
      <c r="D52" s="36">
        <v>1</v>
      </c>
      <c r="E52" s="36"/>
      <c r="F52" s="36"/>
      <c r="G52" s="38">
        <f t="shared" si="4"/>
        <v>43556</v>
      </c>
      <c r="H52" s="37" t="str">
        <f>IF(COUNTIF(G$11:G51,$G52)&gt;=1,$G52," - ")</f>
        <v xml:space="preserve"> - </v>
      </c>
      <c r="I52" s="37" t="str">
        <f>IF(COUNTIF(H$11:H51,$G52)&gt;=1,$G52," - ")</f>
        <v xml:space="preserve"> - </v>
      </c>
      <c r="J52" s="37" t="str">
        <f>IF(COUNTIF(I$11:I51,$G52)&gt;=1,$G52," - ")</f>
        <v xml:space="preserve"> - </v>
      </c>
    </row>
    <row r="53" spans="1:10" x14ac:dyDescent="0.2">
      <c r="A53" s="5" t="s">
        <v>56</v>
      </c>
      <c r="B53" s="36">
        <f t="shared" si="3"/>
        <v>2019</v>
      </c>
      <c r="C53" s="36">
        <v>4</v>
      </c>
      <c r="D53" s="36">
        <v>22</v>
      </c>
      <c r="E53" s="36"/>
      <c r="F53" s="36"/>
      <c r="G53" s="38">
        <f t="shared" si="4"/>
        <v>43577</v>
      </c>
      <c r="H53" s="37" t="str">
        <f>IF(COUNTIF(G$11:G52,$G53)&gt;=1,$G53," - ")</f>
        <v xml:space="preserve"> - </v>
      </c>
      <c r="I53" s="37" t="str">
        <f>IF(COUNTIF(H$11:H52,$G53)&gt;=1,$G53," - ")</f>
        <v xml:space="preserve"> - </v>
      </c>
      <c r="J53" s="37" t="str">
        <f>IF(COUNTIF(I$11:I52,$G53)&gt;=1,$G53," - ")</f>
        <v xml:space="preserve"> - </v>
      </c>
    </row>
    <row r="54" spans="1:10" x14ac:dyDescent="0.2">
      <c r="A54" s="5" t="s">
        <v>57</v>
      </c>
      <c r="B54" s="36">
        <f t="shared" si="3"/>
        <v>2019</v>
      </c>
      <c r="C54" s="36">
        <v>5</v>
      </c>
      <c r="D54" s="36">
        <v>5</v>
      </c>
      <c r="E54" s="36"/>
      <c r="F54" s="36"/>
      <c r="G54" s="38">
        <f t="shared" si="4"/>
        <v>43590</v>
      </c>
      <c r="H54" s="37" t="str">
        <f>IF(COUNTIF(G$11:G53,$G54)&gt;=1,$G54," - ")</f>
        <v xml:space="preserve"> - </v>
      </c>
      <c r="I54" s="37" t="str">
        <f>IF(COUNTIF(H$11:H53,$G54)&gt;=1,$G54," - ")</f>
        <v xml:space="preserve"> - </v>
      </c>
      <c r="J54" s="37" t="str">
        <f>IF(COUNTIF(I$11:I53,$G54)&gt;=1,$G54," - ")</f>
        <v xml:space="preserve"> - </v>
      </c>
    </row>
    <row r="55" spans="1:10" x14ac:dyDescent="0.2">
      <c r="A55" s="5" t="s">
        <v>58</v>
      </c>
      <c r="B55" s="36">
        <f t="shared" si="3"/>
        <v>2019</v>
      </c>
      <c r="C55" s="36">
        <v>6</v>
      </c>
      <c r="D55" s="36">
        <v>14</v>
      </c>
      <c r="E55" s="36"/>
      <c r="F55" s="36"/>
      <c r="G55" s="38">
        <f t="shared" si="4"/>
        <v>43630</v>
      </c>
      <c r="H55" s="37" t="str">
        <f>IF(COUNTIF(G$11:G54,$G55)&gt;=1,$G55," - ")</f>
        <v xml:space="preserve"> - </v>
      </c>
      <c r="I55" s="37" t="str">
        <f>IF(COUNTIF(H$11:H54,$G55)&gt;=1,$G55," - ")</f>
        <v xml:space="preserve"> - </v>
      </c>
      <c r="J55" s="37" t="str">
        <f>IF(COUNTIF(I$11:I54,$G55)&gt;=1,$G55," - ")</f>
        <v xml:space="preserve"> - </v>
      </c>
    </row>
    <row r="56" spans="1:10" x14ac:dyDescent="0.2">
      <c r="A56" s="5" t="s">
        <v>59</v>
      </c>
      <c r="B56" s="36">
        <f t="shared" si="3"/>
        <v>2019</v>
      </c>
      <c r="C56" s="36">
        <v>7</v>
      </c>
      <c r="D56" s="36">
        <v>4</v>
      </c>
      <c r="E56" s="36"/>
      <c r="F56" s="36"/>
      <c r="G56" s="38">
        <f t="shared" si="4"/>
        <v>43650</v>
      </c>
      <c r="H56" s="37" t="str">
        <f>IF(COUNTIF(G$11:G55,$G56)&gt;=1,$G56," - ")</f>
        <v xml:space="preserve"> - </v>
      </c>
      <c r="I56" s="37" t="str">
        <f>IF(COUNTIF(H$11:H55,$G56)&gt;=1,$G56," - ")</f>
        <v xml:space="preserve"> - </v>
      </c>
      <c r="J56" s="37" t="str">
        <f>IF(COUNTIF(I$11:I55,$G56)&gt;=1,$G56," - ")</f>
        <v xml:space="preserve"> - </v>
      </c>
    </row>
    <row r="57" spans="1:10" x14ac:dyDescent="0.2">
      <c r="A57" s="5" t="s">
        <v>60</v>
      </c>
      <c r="B57" s="36">
        <f t="shared" si="3"/>
        <v>2019</v>
      </c>
      <c r="C57" s="36">
        <v>8</v>
      </c>
      <c r="D57" s="36">
        <v>19</v>
      </c>
      <c r="E57" s="36"/>
      <c r="F57" s="36"/>
      <c r="G57" s="38">
        <f t="shared" si="4"/>
        <v>43696</v>
      </c>
      <c r="H57" s="37" t="str">
        <f>IF(COUNTIF(G$11:G56,$G57)&gt;=1,$G57," - ")</f>
        <v xml:space="preserve"> - </v>
      </c>
      <c r="I57" s="37" t="str">
        <f>IF(COUNTIF(H$11:H56,$G57)&gt;=1,$G57," - ")</f>
        <v xml:space="preserve"> - </v>
      </c>
      <c r="J57" s="37" t="str">
        <f>IF(COUNTIF(I$11:I56,$G57)&gt;=1,$G57," - ")</f>
        <v xml:space="preserve"> - </v>
      </c>
    </row>
    <row r="58" spans="1:10" x14ac:dyDescent="0.2">
      <c r="A58" s="5" t="s">
        <v>61</v>
      </c>
      <c r="B58" s="36">
        <f t="shared" si="3"/>
        <v>2019</v>
      </c>
      <c r="C58" s="36">
        <v>9</v>
      </c>
      <c r="D58" s="36">
        <v>11</v>
      </c>
      <c r="E58" s="36"/>
      <c r="F58" s="36"/>
      <c r="G58" s="38">
        <f t="shared" si="4"/>
        <v>43719</v>
      </c>
      <c r="H58" s="37" t="str">
        <f>IF(COUNTIF(G$11:G57,$G58)&gt;=1,$G58," - ")</f>
        <v xml:space="preserve"> - </v>
      </c>
      <c r="I58" s="37" t="str">
        <f>IF(COUNTIF(H$11:H57,$G58)&gt;=1,$G58," - ")</f>
        <v xml:space="preserve"> - </v>
      </c>
      <c r="J58" s="37" t="str">
        <f>IF(COUNTIF(I$11:I57,$G58)&gt;=1,$G58," - ")</f>
        <v xml:space="preserve"> - </v>
      </c>
    </row>
    <row r="59" spans="1:10" x14ac:dyDescent="0.2">
      <c r="A59" s="5" t="s">
        <v>62</v>
      </c>
      <c r="B59" s="36">
        <f t="shared" si="3"/>
        <v>2019</v>
      </c>
      <c r="C59" s="36">
        <v>9</v>
      </c>
      <c r="D59" s="36">
        <v>17</v>
      </c>
      <c r="E59" s="36"/>
      <c r="F59" s="36"/>
      <c r="G59" s="38">
        <f t="shared" si="4"/>
        <v>43725</v>
      </c>
      <c r="H59" s="37" t="str">
        <f>IF(COUNTIF(G$11:G58,$G59)&gt;=1,$G59," - ")</f>
        <v xml:space="preserve"> - </v>
      </c>
      <c r="I59" s="37" t="str">
        <f>IF(COUNTIF(H$11:H58,$G59)&gt;=1,$G59," - ")</f>
        <v xml:space="preserve"> - </v>
      </c>
      <c r="J59" s="37" t="str">
        <f>IF(COUNTIF(I$11:I58,$G59)&gt;=1,$G59," - ")</f>
        <v xml:space="preserve"> - </v>
      </c>
    </row>
    <row r="60" spans="1:10" x14ac:dyDescent="0.2">
      <c r="A60" s="5" t="s">
        <v>63</v>
      </c>
      <c r="B60" s="36">
        <f t="shared" si="3"/>
        <v>2019</v>
      </c>
      <c r="C60" s="36">
        <v>10</v>
      </c>
      <c r="D60" s="36">
        <v>16</v>
      </c>
      <c r="E60" s="36"/>
      <c r="F60" s="36"/>
      <c r="G60" s="38">
        <f t="shared" si="4"/>
        <v>43754</v>
      </c>
      <c r="H60" s="37" t="str">
        <f>IF(COUNTIF(G$11:G59,$G60)&gt;=1,$G60," - ")</f>
        <v xml:space="preserve"> - </v>
      </c>
      <c r="I60" s="37" t="str">
        <f>IF(COUNTIF(H$11:H59,$G60)&gt;=1,$G60," - ")</f>
        <v xml:space="preserve"> - </v>
      </c>
      <c r="J60" s="37" t="str">
        <f>IF(COUNTIF(I$11:I59,$G60)&gt;=1,$G60," - ")</f>
        <v xml:space="preserve"> - </v>
      </c>
    </row>
    <row r="61" spans="1:10" x14ac:dyDescent="0.2">
      <c r="A61" s="5" t="s">
        <v>64</v>
      </c>
      <c r="B61" s="36">
        <f t="shared" si="3"/>
        <v>2019</v>
      </c>
      <c r="C61" s="36">
        <v>10</v>
      </c>
      <c r="D61" s="36">
        <v>24</v>
      </c>
      <c r="E61" s="36"/>
      <c r="F61" s="36"/>
      <c r="G61" s="38">
        <f t="shared" si="4"/>
        <v>43762</v>
      </c>
      <c r="H61" s="37" t="str">
        <f>IF(COUNTIF(G$11:G60,$G61)&gt;=1,$G61," - ")</f>
        <v xml:space="preserve"> - </v>
      </c>
      <c r="I61" s="37" t="str">
        <f>IF(COUNTIF(H$11:H60,$G61)&gt;=1,$G61," - ")</f>
        <v xml:space="preserve"> - </v>
      </c>
      <c r="J61" s="37" t="str">
        <f>IF(COUNTIF(I$11:I60,$G61)&gt;=1,$G61," - ")</f>
        <v xml:space="preserve"> - </v>
      </c>
    </row>
    <row r="62" spans="1:10" x14ac:dyDescent="0.2">
      <c r="A62" s="5" t="s">
        <v>65</v>
      </c>
      <c r="B62" s="36">
        <f t="shared" si="3"/>
        <v>2019</v>
      </c>
      <c r="C62" s="36">
        <v>10</v>
      </c>
      <c r="D62" s="36">
        <v>31</v>
      </c>
      <c r="E62" s="36"/>
      <c r="F62" s="36"/>
      <c r="G62" s="38">
        <f t="shared" si="4"/>
        <v>43769</v>
      </c>
      <c r="H62" s="37" t="str">
        <f>IF(COUNTIF(G$11:G61,$G62)&gt;=1,$G62," - ")</f>
        <v xml:space="preserve"> - </v>
      </c>
      <c r="I62" s="37" t="str">
        <f>IF(COUNTIF(H$11:H61,$G62)&gt;=1,$G62," - ")</f>
        <v xml:space="preserve"> - </v>
      </c>
      <c r="J62" s="37" t="str">
        <f>IF(COUNTIF(I$11:I61,$G62)&gt;=1,$G62," - ")</f>
        <v xml:space="preserve"> - </v>
      </c>
    </row>
    <row r="63" spans="1:10" x14ac:dyDescent="0.2">
      <c r="A63" s="5" t="s">
        <v>66</v>
      </c>
      <c r="B63" s="36">
        <f t="shared" si="3"/>
        <v>2019</v>
      </c>
      <c r="C63" s="36">
        <v>11</v>
      </c>
      <c r="D63" s="36">
        <v>11</v>
      </c>
      <c r="E63" s="36"/>
      <c r="F63" s="36"/>
      <c r="G63" s="38">
        <f t="shared" si="4"/>
        <v>43780</v>
      </c>
      <c r="H63" s="37" t="str">
        <f>IF(COUNTIF(G$11:G62,$G63)&gt;=1,$G63," - ")</f>
        <v xml:space="preserve"> - </v>
      </c>
      <c r="I63" s="37" t="str">
        <f>IF(COUNTIF(H$11:H62,$G63)&gt;=1,$G63," - ")</f>
        <v xml:space="preserve"> - </v>
      </c>
      <c r="J63" s="37" t="str">
        <f>IF(COUNTIF(I$11:I62,$G63)&gt;=1,$G63," - ")</f>
        <v xml:space="preserve"> - </v>
      </c>
    </row>
    <row r="64" spans="1:10" x14ac:dyDescent="0.2">
      <c r="A64" s="5" t="s">
        <v>67</v>
      </c>
      <c r="B64" s="36">
        <f t="shared" si="3"/>
        <v>2019</v>
      </c>
      <c r="C64" s="36">
        <v>12</v>
      </c>
      <c r="D64" s="36">
        <v>7</v>
      </c>
      <c r="E64" s="36"/>
      <c r="F64" s="36"/>
      <c r="G64" s="38">
        <f t="shared" si="4"/>
        <v>43806</v>
      </c>
      <c r="H64" s="37" t="str">
        <f>IF(COUNTIF(G$11:G63,$G64)&gt;=1,$G64," - ")</f>
        <v xml:space="preserve"> - </v>
      </c>
      <c r="I64" s="37" t="str">
        <f>IF(COUNTIF(H$11:H63,$G64)&gt;=1,$G64," - ")</f>
        <v xml:space="preserve"> - </v>
      </c>
      <c r="J64" s="37" t="str">
        <f>IF(COUNTIF(I$11:I63,$G64)&gt;=1,$G64," - ")</f>
        <v xml:space="preserve"> - </v>
      </c>
    </row>
    <row r="65" spans="1:10" x14ac:dyDescent="0.2">
      <c r="A65" s="5" t="s">
        <v>68</v>
      </c>
      <c r="B65" s="36">
        <f t="shared" si="3"/>
        <v>2019</v>
      </c>
      <c r="C65" s="36">
        <v>12</v>
      </c>
      <c r="D65" s="36">
        <v>24</v>
      </c>
      <c r="E65" s="36"/>
      <c r="F65" s="36"/>
      <c r="G65" s="38">
        <f t="shared" si="4"/>
        <v>43823</v>
      </c>
      <c r="H65" s="37" t="str">
        <f>IF(COUNTIF(G$11:G64,$G65)&gt;=1,$G65," - ")</f>
        <v xml:space="preserve"> - </v>
      </c>
      <c r="I65" s="37" t="str">
        <f>IF(COUNTIF(H$11:H64,$G65)&gt;=1,$G65," - ")</f>
        <v xml:space="preserve"> - </v>
      </c>
      <c r="J65" s="37" t="str">
        <f>IF(COUNTIF(I$11:I64,$G65)&gt;=1,$G65," - ")</f>
        <v xml:space="preserve"> - </v>
      </c>
    </row>
    <row r="66" spans="1:10" x14ac:dyDescent="0.2">
      <c r="A66" s="5" t="s">
        <v>69</v>
      </c>
      <c r="B66" s="36">
        <f t="shared" si="3"/>
        <v>2019</v>
      </c>
      <c r="C66" s="36">
        <v>12</v>
      </c>
      <c r="D66" s="36">
        <v>25</v>
      </c>
      <c r="E66" s="36"/>
      <c r="F66" s="36"/>
      <c r="G66" s="38">
        <f t="shared" si="4"/>
        <v>43824</v>
      </c>
      <c r="H66" s="37" t="str">
        <f>IF(COUNTIF(G$11:G65,$G66)&gt;=1,$G66," - ")</f>
        <v xml:space="preserve"> - </v>
      </c>
      <c r="I66" s="37" t="str">
        <f>IF(COUNTIF(H$11:H65,$G66)&gt;=1,$G66," - ")</f>
        <v xml:space="preserve"> - </v>
      </c>
      <c r="J66" s="37" t="str">
        <f>IF(COUNTIF(I$11:I65,$G66)&gt;=1,$G66," - ")</f>
        <v xml:space="preserve"> - </v>
      </c>
    </row>
    <row r="67" spans="1:10" x14ac:dyDescent="0.2">
      <c r="A67" s="5" t="s">
        <v>70</v>
      </c>
      <c r="B67" s="36">
        <f t="shared" si="3"/>
        <v>2019</v>
      </c>
      <c r="C67" s="36">
        <v>12</v>
      </c>
      <c r="D67" s="36">
        <v>26</v>
      </c>
      <c r="E67" s="5"/>
      <c r="F67" s="5"/>
      <c r="G67" s="38">
        <f t="shared" si="4"/>
        <v>43825</v>
      </c>
      <c r="H67" s="37" t="str">
        <f>IF(COUNTIF(G$11:G66,$G67)&gt;=1,$G67," - ")</f>
        <v xml:space="preserve"> - </v>
      </c>
      <c r="I67" s="37" t="str">
        <f>IF(COUNTIF(H$11:H66,$G67)&gt;=1,$G67," - ")</f>
        <v xml:space="preserve"> - </v>
      </c>
      <c r="J67" s="37" t="str">
        <f>IF(COUNTIF(I$11:I66,$G67)&gt;=1,$G67," - ")</f>
        <v xml:space="preserve"> - </v>
      </c>
    </row>
    <row r="68" spans="1:10" x14ac:dyDescent="0.2">
      <c r="A68" s="5" t="s">
        <v>71</v>
      </c>
      <c r="B68" s="36">
        <f t="shared" si="3"/>
        <v>2019</v>
      </c>
      <c r="C68" s="36">
        <v>12</v>
      </c>
      <c r="D68" s="36">
        <v>26</v>
      </c>
      <c r="E68" s="5"/>
      <c r="F68" s="5"/>
      <c r="G68" s="38">
        <f t="shared" si="4"/>
        <v>43825</v>
      </c>
      <c r="H68" s="37">
        <f>IF(COUNTIF(G$11:G67,$G68)&gt;=1,$G68," - ")</f>
        <v>43825</v>
      </c>
      <c r="I68" s="37" t="str">
        <f>IF(COUNTIF(H$11:H67,$G68)&gt;=1,$G68," - ")</f>
        <v xml:space="preserve"> - </v>
      </c>
      <c r="J68" s="37" t="str">
        <f>IF(COUNTIF(I$11:I67,$G68)&gt;=1,$G68," - ")</f>
        <v xml:space="preserve"> - </v>
      </c>
    </row>
    <row r="69" spans="1:10" x14ac:dyDescent="0.2">
      <c r="A69" s="5" t="s">
        <v>72</v>
      </c>
      <c r="B69" s="36">
        <f t="shared" si="3"/>
        <v>2019</v>
      </c>
      <c r="C69" s="36">
        <v>12</v>
      </c>
      <c r="D69" s="36">
        <v>31</v>
      </c>
      <c r="E69" s="36"/>
      <c r="F69" s="36"/>
      <c r="G69" s="38">
        <f t="shared" si="4"/>
        <v>43830</v>
      </c>
      <c r="H69" s="37" t="str">
        <f>IF(COUNTIF(G$11:G68,$G69)&gt;=1,$G69," - ")</f>
        <v xml:space="preserve"> - </v>
      </c>
      <c r="I69" s="37" t="str">
        <f>IF(COUNTIF(H$11:H68,$G69)&gt;=1,$G69," - ")</f>
        <v xml:space="preserve"> - </v>
      </c>
      <c r="J69" s="37" t="str">
        <f>IF(COUNTIF(I$11:I68,$G69)&gt;=1,$G69," - ")</f>
        <v xml:space="preserve"> - </v>
      </c>
    </row>
    <row r="70" spans="1:10" x14ac:dyDescent="0.2">
      <c r="A70" s="5"/>
      <c r="B70" s="5"/>
      <c r="C70" s="5"/>
      <c r="D70" s="5"/>
      <c r="E70" s="5"/>
      <c r="F70" s="5"/>
      <c r="G70" s="39"/>
      <c r="H70" s="39"/>
      <c r="I70" s="39"/>
      <c r="J70" s="39"/>
    </row>
    <row r="71" spans="1:10" ht="15" x14ac:dyDescent="0.2">
      <c r="A71" s="28" t="s">
        <v>73</v>
      </c>
      <c r="B71" s="29"/>
      <c r="C71" s="29"/>
      <c r="D71" s="29"/>
      <c r="E71" s="30"/>
      <c r="F71" s="30"/>
      <c r="G71" s="40" t="s">
        <v>74</v>
      </c>
      <c r="H71" s="31"/>
      <c r="I71" s="31"/>
      <c r="J71" s="31"/>
    </row>
    <row r="72" spans="1:10" x14ac:dyDescent="0.2">
      <c r="A72" s="32" t="s">
        <v>75</v>
      </c>
      <c r="B72" s="33" t="s">
        <v>11</v>
      </c>
      <c r="C72" s="33" t="s">
        <v>12</v>
      </c>
      <c r="D72" s="33"/>
      <c r="E72" s="33" t="s">
        <v>14</v>
      </c>
      <c r="F72" s="33" t="s">
        <v>15</v>
      </c>
      <c r="G72" s="35" t="s">
        <v>2</v>
      </c>
      <c r="H72" s="35" t="str">
        <f>H$11</f>
        <v>2nd Event</v>
      </c>
      <c r="I72" s="35" t="str">
        <f>I$11</f>
        <v>3rd Event</v>
      </c>
      <c r="J72" s="35" t="str">
        <f>J$11</f>
        <v>4th Event</v>
      </c>
    </row>
    <row r="73" spans="1:10" x14ac:dyDescent="0.2">
      <c r="B73" s="36"/>
      <c r="C73" s="36"/>
      <c r="D73" s="36"/>
      <c r="E73" s="36"/>
      <c r="F73" s="36"/>
      <c r="G73" s="37" t="str">
        <f>IF(OR(OR(C73="",E73=""),F73="")," - ",(DATE(B73,C73,1)+(E73-1)*7)+F73-WEEKDAY(DATE(B73,C73,1))+IF(F73&lt;WEEKDAY(DATE(B73,C73,1)),7,0))</f>
        <v xml:space="preserve"> - </v>
      </c>
      <c r="H73" s="37" t="str">
        <f>IF(COUNTIF(G$11:G72,$G73)&gt;=1,$G73," - ")</f>
        <v xml:space="preserve"> - </v>
      </c>
      <c r="I73" s="37" t="str">
        <f>IF(COUNTIF(H$11:H72,$G73)&gt;=1,$G73," - ")</f>
        <v xml:space="preserve"> - </v>
      </c>
      <c r="J73" s="37" t="str">
        <f>IF(COUNTIF(I$11:I72,$G73)&gt;=1,$G73," - ")</f>
        <v xml:space="preserve"> - </v>
      </c>
    </row>
    <row r="74" spans="1:10" x14ac:dyDescent="0.2">
      <c r="B74" s="36"/>
      <c r="C74" s="36"/>
      <c r="D74" s="36"/>
      <c r="E74" s="36"/>
      <c r="F74" s="36"/>
      <c r="G74" s="37" t="str">
        <f t="shared" ref="G74:G83" si="5">IF(OR(OR(C74="",E74=""),F74="")," - ",(DATE(B74,C74,1)+(E74-1)*7)+F74-WEEKDAY(DATE(B74,C74,1))+IF(F74&lt;WEEKDAY(DATE(B74,C74,1)),7,0))</f>
        <v xml:space="preserve"> - </v>
      </c>
      <c r="H74" s="37" t="str">
        <f>IF(COUNTIF(G$11:G73,$G74)&gt;=1,$G74," - ")</f>
        <v xml:space="preserve"> - </v>
      </c>
      <c r="I74" s="37" t="str">
        <f>IF(COUNTIF(H$11:H73,$G74)&gt;=1,$G74," - ")</f>
        <v xml:space="preserve"> - </v>
      </c>
      <c r="J74" s="37" t="str">
        <f>IF(COUNTIF(I$11:I73,$G74)&gt;=1,$G74," - ")</f>
        <v xml:space="preserve"> - </v>
      </c>
    </row>
    <row r="75" spans="1:10" x14ac:dyDescent="0.2">
      <c r="A75" s="5"/>
      <c r="B75" s="36"/>
      <c r="C75" s="36"/>
      <c r="D75" s="36"/>
      <c r="E75" s="36"/>
      <c r="F75" s="36"/>
      <c r="G75" s="37" t="str">
        <f t="shared" si="5"/>
        <v xml:space="preserve"> - </v>
      </c>
      <c r="H75" s="37" t="str">
        <f>IF(COUNTIF(G$11:G74,$G75)&gt;=1,$G75," - ")</f>
        <v xml:space="preserve"> - </v>
      </c>
      <c r="I75" s="37" t="str">
        <f>IF(COUNTIF(H$11:H74,$G75)&gt;=1,$G75," - ")</f>
        <v xml:space="preserve"> - </v>
      </c>
      <c r="J75" s="37" t="str">
        <f>IF(COUNTIF(I$11:I74,$G75)&gt;=1,$G75," - ")</f>
        <v xml:space="preserve"> - </v>
      </c>
    </row>
    <row r="76" spans="1:10" x14ac:dyDescent="0.2">
      <c r="A76" s="5"/>
      <c r="B76" s="36"/>
      <c r="C76" s="36"/>
      <c r="D76" s="36"/>
      <c r="E76" s="36"/>
      <c r="F76" s="36"/>
      <c r="G76" s="37" t="str">
        <f t="shared" si="5"/>
        <v xml:space="preserve"> - </v>
      </c>
      <c r="H76" s="37" t="str">
        <f>IF(COUNTIF(G$11:G75,$G76)&gt;=1,$G76," - ")</f>
        <v xml:space="preserve"> - </v>
      </c>
      <c r="I76" s="37" t="str">
        <f>IF(COUNTIF(H$11:H75,$G76)&gt;=1,$G76," - ")</f>
        <v xml:space="preserve"> - </v>
      </c>
      <c r="J76" s="37" t="str">
        <f>IF(COUNTIF(I$11:I75,$G76)&gt;=1,$G76," - ")</f>
        <v xml:space="preserve"> - </v>
      </c>
    </row>
    <row r="77" spans="1:10" x14ac:dyDescent="0.2">
      <c r="A77" s="5"/>
      <c r="B77" s="36"/>
      <c r="C77" s="36"/>
      <c r="D77" s="36"/>
      <c r="E77" s="36"/>
      <c r="F77" s="36"/>
      <c r="G77" s="37" t="str">
        <f t="shared" si="5"/>
        <v xml:space="preserve"> - </v>
      </c>
      <c r="H77" s="37" t="str">
        <f>IF(COUNTIF(G$11:G76,$G77)&gt;=1,$G77," - ")</f>
        <v xml:space="preserve"> - </v>
      </c>
      <c r="I77" s="37" t="str">
        <f>IF(COUNTIF(H$11:H76,$G77)&gt;=1,$G77," - ")</f>
        <v xml:space="preserve"> - </v>
      </c>
      <c r="J77" s="37" t="str">
        <f>IF(COUNTIF(I$11:I76,$G77)&gt;=1,$G77," - ")</f>
        <v xml:space="preserve"> - </v>
      </c>
    </row>
    <row r="78" spans="1:10" x14ac:dyDescent="0.2">
      <c r="A78" s="5"/>
      <c r="B78" s="36"/>
      <c r="C78" s="36"/>
      <c r="D78" s="36"/>
      <c r="E78" s="36"/>
      <c r="F78" s="36"/>
      <c r="G78" s="37" t="str">
        <f t="shared" si="5"/>
        <v xml:space="preserve"> - </v>
      </c>
      <c r="H78" s="37" t="str">
        <f>IF(COUNTIF(G$11:G77,$G78)&gt;=1,$G78," - ")</f>
        <v xml:space="preserve"> - </v>
      </c>
      <c r="I78" s="37" t="str">
        <f>IF(COUNTIF(H$11:H77,$G78)&gt;=1,$G78," - ")</f>
        <v xml:space="preserve"> - </v>
      </c>
      <c r="J78" s="37" t="str">
        <f>IF(COUNTIF(I$11:I77,$G78)&gt;=1,$G78," - ")</f>
        <v xml:space="preserve"> - </v>
      </c>
    </row>
    <row r="79" spans="1:10" x14ac:dyDescent="0.2">
      <c r="A79" s="5"/>
      <c r="B79" s="36"/>
      <c r="C79" s="36"/>
      <c r="D79" s="36"/>
      <c r="E79" s="36"/>
      <c r="F79" s="36"/>
      <c r="G79" s="37" t="str">
        <f t="shared" si="5"/>
        <v xml:space="preserve"> - </v>
      </c>
      <c r="H79" s="37" t="str">
        <f>IF(COUNTIF(G$11:G78,$G79)&gt;=1,$G79," - ")</f>
        <v xml:space="preserve"> - </v>
      </c>
      <c r="I79" s="37" t="str">
        <f>IF(COUNTIF(H$11:H78,$G79)&gt;=1,$G79," - ")</f>
        <v xml:space="preserve"> - </v>
      </c>
      <c r="J79" s="37" t="str">
        <f>IF(COUNTIF(I$11:I78,$G79)&gt;=1,$G79," - ")</f>
        <v xml:space="preserve"> - </v>
      </c>
    </row>
    <row r="80" spans="1:10" x14ac:dyDescent="0.2">
      <c r="A80" s="5"/>
      <c r="B80" s="36"/>
      <c r="C80" s="36"/>
      <c r="D80" s="36"/>
      <c r="E80" s="36"/>
      <c r="F80" s="36"/>
      <c r="G80" s="37" t="str">
        <f t="shared" si="5"/>
        <v xml:space="preserve"> - </v>
      </c>
      <c r="H80" s="37" t="str">
        <f>IF(COUNTIF(G$11:G79,$G80)&gt;=1,$G80," - ")</f>
        <v xml:space="preserve"> - </v>
      </c>
      <c r="I80" s="37" t="str">
        <f>IF(COUNTIF(H$11:H79,$G80)&gt;=1,$G80," - ")</f>
        <v xml:space="preserve"> - </v>
      </c>
      <c r="J80" s="37" t="str">
        <f>IF(COUNTIF(I$11:I79,$G80)&gt;=1,$G80," - ")</f>
        <v xml:space="preserve"> - </v>
      </c>
    </row>
    <row r="81" spans="1:10" x14ac:dyDescent="0.2">
      <c r="A81" s="5"/>
      <c r="B81" s="36"/>
      <c r="C81" s="36"/>
      <c r="D81" s="36"/>
      <c r="E81" s="36"/>
      <c r="F81" s="36"/>
      <c r="G81" s="37" t="str">
        <f t="shared" si="5"/>
        <v xml:space="preserve"> - </v>
      </c>
      <c r="H81" s="37" t="str">
        <f>IF(COUNTIF(G$11:G80,$G81)&gt;=1,$G81," - ")</f>
        <v xml:space="preserve"> - </v>
      </c>
      <c r="I81" s="37" t="str">
        <f>IF(COUNTIF(H$11:H80,$G81)&gt;=1,$G81," - ")</f>
        <v xml:space="preserve"> - </v>
      </c>
      <c r="J81" s="37" t="str">
        <f>IF(COUNTIF(I$11:I80,$G81)&gt;=1,$G81," - ")</f>
        <v xml:space="preserve"> - </v>
      </c>
    </row>
    <row r="82" spans="1:10" x14ac:dyDescent="0.2">
      <c r="A82" s="5"/>
      <c r="B82" s="36"/>
      <c r="C82" s="36"/>
      <c r="D82" s="36"/>
      <c r="E82" s="36"/>
      <c r="F82" s="36"/>
      <c r="G82" s="37" t="str">
        <f t="shared" si="5"/>
        <v xml:space="preserve"> - </v>
      </c>
      <c r="H82" s="37" t="str">
        <f>IF(COUNTIF(G$11:G81,$G82)&gt;=1,$G82," - ")</f>
        <v xml:space="preserve"> - </v>
      </c>
      <c r="I82" s="37" t="str">
        <f>IF(COUNTIF(H$11:H81,$G82)&gt;=1,$G82," - ")</f>
        <v xml:space="preserve"> - </v>
      </c>
      <c r="J82" s="37" t="str">
        <f>IF(COUNTIF(I$11:I81,$G82)&gt;=1,$G82," - ")</f>
        <v xml:space="preserve"> - </v>
      </c>
    </row>
    <row r="83" spans="1:10" x14ac:dyDescent="0.2">
      <c r="A83" s="5"/>
      <c r="B83" s="36"/>
      <c r="C83" s="36"/>
      <c r="D83" s="36"/>
      <c r="E83" s="36"/>
      <c r="F83" s="36"/>
      <c r="G83" s="37" t="str">
        <f t="shared" si="5"/>
        <v xml:space="preserve"> - </v>
      </c>
      <c r="H83" s="37" t="str">
        <f>IF(COUNTIF(G$11:G82,$G83)&gt;=1,$G83," - ")</f>
        <v xml:space="preserve"> - </v>
      </c>
      <c r="I83" s="37" t="str">
        <f>IF(COUNTIF(H$11:H82,$G83)&gt;=1,$G83," - ")</f>
        <v xml:space="preserve"> - </v>
      </c>
      <c r="J83" s="37" t="str">
        <f>IF(COUNTIF(I$11:I82,$G83)&gt;=1,$G83," - ")</f>
        <v xml:space="preserve"> - </v>
      </c>
    </row>
    <row r="84" spans="1:10" x14ac:dyDescent="0.2">
      <c r="A84" s="5"/>
      <c r="B84" s="5"/>
      <c r="C84" s="5"/>
      <c r="D84" s="5"/>
      <c r="E84" s="5"/>
      <c r="F84" s="5"/>
      <c r="G84" s="39"/>
      <c r="H84" s="39"/>
      <c r="I84" s="39"/>
      <c r="J84" s="39"/>
    </row>
    <row r="85" spans="1:10" ht="15" x14ac:dyDescent="0.2">
      <c r="A85" s="28" t="s">
        <v>76</v>
      </c>
      <c r="B85" s="29"/>
      <c r="C85" s="29"/>
      <c r="D85" s="29"/>
      <c r="E85" s="30"/>
      <c r="F85" s="30"/>
      <c r="G85" s="40" t="s">
        <v>77</v>
      </c>
      <c r="H85" s="31"/>
      <c r="I85" s="31"/>
      <c r="J85" s="31"/>
    </row>
    <row r="86" spans="1:10" x14ac:dyDescent="0.2">
      <c r="A86" s="32" t="s">
        <v>75</v>
      </c>
      <c r="B86" s="33" t="s">
        <v>11</v>
      </c>
      <c r="C86" s="33" t="s">
        <v>12</v>
      </c>
      <c r="D86" s="33" t="s">
        <v>13</v>
      </c>
      <c r="E86" s="33"/>
      <c r="F86" s="33"/>
      <c r="G86" s="35" t="s">
        <v>2</v>
      </c>
      <c r="H86" s="35" t="str">
        <f>H$11</f>
        <v>2nd Event</v>
      </c>
      <c r="I86" s="35" t="str">
        <f>I$11</f>
        <v>3rd Event</v>
      </c>
      <c r="J86" s="35" t="str">
        <f>J$11</f>
        <v>4th Event</v>
      </c>
    </row>
    <row r="87" spans="1:10" x14ac:dyDescent="0.2">
      <c r="B87" s="36"/>
      <c r="C87" s="36"/>
      <c r="D87" s="36"/>
      <c r="E87" s="36"/>
      <c r="F87" s="36"/>
      <c r="G87" s="38" t="str">
        <f>IF(OR(B87="",OR(C87="",D87=""))," - ",DATE(B87,C87,D87))</f>
        <v xml:space="preserve"> - </v>
      </c>
      <c r="H87" s="37" t="str">
        <f>IF(COUNTIF(G$11:G86,$G87)&gt;=1,$G87," - ")</f>
        <v xml:space="preserve"> - </v>
      </c>
      <c r="I87" s="37" t="str">
        <f>IF(COUNTIF(H$11:H86,$G87)&gt;=1,$G87," - ")</f>
        <v xml:space="preserve"> - </v>
      </c>
      <c r="J87" s="37" t="str">
        <f>IF(COUNTIF(I$11:I86,$G87)&gt;=1,$G87," - ")</f>
        <v xml:space="preserve"> - </v>
      </c>
    </row>
    <row r="88" spans="1:10" x14ac:dyDescent="0.2">
      <c r="B88" s="36"/>
      <c r="C88" s="41"/>
      <c r="D88" s="36"/>
      <c r="E88" s="41"/>
      <c r="F88" s="36"/>
      <c r="G88" s="38" t="str">
        <f t="shared" ref="G88:G136" si="6">IF(OR(B88="",OR(C88="",D88=""))," - ",DATE(B88,C88,D88))</f>
        <v xml:space="preserve"> - </v>
      </c>
      <c r="H88" s="37" t="str">
        <f>IF(COUNTIF(G$11:G87,$G88)&gt;=1,$G88," - ")</f>
        <v xml:space="preserve"> - </v>
      </c>
      <c r="I88" s="37" t="str">
        <f>IF(COUNTIF(H$11:H87,$G88)&gt;=1,$G88," - ")</f>
        <v xml:space="preserve"> - </v>
      </c>
      <c r="J88" s="37" t="str">
        <f>IF(COUNTIF(I$11:I87,$G88)&gt;=1,$G88," - ")</f>
        <v xml:space="preserve"> - </v>
      </c>
    </row>
    <row r="89" spans="1:10" x14ac:dyDescent="0.2">
      <c r="B89" s="36"/>
      <c r="C89" s="41"/>
      <c r="D89" s="36"/>
      <c r="E89" s="41"/>
      <c r="F89" s="36"/>
      <c r="G89" s="38" t="str">
        <f t="shared" si="6"/>
        <v xml:space="preserve"> - </v>
      </c>
      <c r="H89" s="37" t="str">
        <f>IF(COUNTIF(G$11:G88,$G89)&gt;=1,$G89," - ")</f>
        <v xml:space="preserve"> - </v>
      </c>
      <c r="I89" s="37" t="str">
        <f>IF(COUNTIF(H$11:H88,$G89)&gt;=1,$G89," - ")</f>
        <v xml:space="preserve"> - </v>
      </c>
      <c r="J89" s="37" t="str">
        <f>IF(COUNTIF(I$11:I88,$G89)&gt;=1,$G89," - ")</f>
        <v xml:space="preserve"> - </v>
      </c>
    </row>
    <row r="90" spans="1:10" x14ac:dyDescent="0.2">
      <c r="B90" s="36"/>
      <c r="C90" s="41"/>
      <c r="D90" s="36"/>
      <c r="E90" s="41"/>
      <c r="F90" s="36"/>
      <c r="G90" s="38" t="str">
        <f>IF(OR(B90="",OR(C90="",D90=""))," - ",DATE(B90,C90,D90))</f>
        <v xml:space="preserve"> - </v>
      </c>
      <c r="H90" s="37" t="str">
        <f>IF(COUNTIF(G$11:G89,$G90)&gt;=1,$G90," - ")</f>
        <v xml:space="preserve"> - </v>
      </c>
      <c r="I90" s="37" t="str">
        <f>IF(COUNTIF(H$11:H89,$G90)&gt;=1,$G90," - ")</f>
        <v xml:space="preserve"> - </v>
      </c>
      <c r="J90" s="37" t="str">
        <f>IF(COUNTIF(I$11:I89,$G90)&gt;=1,$G90," - ")</f>
        <v xml:space="preserve"> - </v>
      </c>
    </row>
    <row r="91" spans="1:10" x14ac:dyDescent="0.2">
      <c r="B91" s="36"/>
      <c r="C91" s="41"/>
      <c r="D91" s="36"/>
      <c r="E91" s="41"/>
      <c r="F91" s="36"/>
      <c r="G91" s="38" t="str">
        <f t="shared" si="6"/>
        <v xml:space="preserve"> - </v>
      </c>
      <c r="H91" s="37" t="str">
        <f>IF(COUNTIF(G$11:G90,$G91)&gt;=1,$G91," - ")</f>
        <v xml:space="preserve"> - </v>
      </c>
      <c r="I91" s="37" t="str">
        <f>IF(COUNTIF(H$11:H90,$G91)&gt;=1,$G91," - ")</f>
        <v xml:space="preserve"> - </v>
      </c>
      <c r="J91" s="37" t="str">
        <f>IF(COUNTIF(I$11:I90,$G91)&gt;=1,$G91," - ")</f>
        <v xml:space="preserve"> - </v>
      </c>
    </row>
    <row r="92" spans="1:10" x14ac:dyDescent="0.2">
      <c r="B92" s="36"/>
      <c r="C92" s="41"/>
      <c r="D92" s="36"/>
      <c r="E92" s="41"/>
      <c r="F92" s="36"/>
      <c r="G92" s="38" t="str">
        <f t="shared" si="6"/>
        <v xml:space="preserve"> - </v>
      </c>
      <c r="H92" s="37" t="str">
        <f>IF(COUNTIF(G$11:G91,$G92)&gt;=1,$G92," - ")</f>
        <v xml:space="preserve"> - </v>
      </c>
      <c r="I92" s="37" t="str">
        <f>IF(COUNTIF(H$11:H91,$G92)&gt;=1,$G92," - ")</f>
        <v xml:space="preserve"> - </v>
      </c>
      <c r="J92" s="37" t="str">
        <f>IF(COUNTIF(I$11:I91,$G92)&gt;=1,$G92," - ")</f>
        <v xml:space="preserve"> - </v>
      </c>
    </row>
    <row r="93" spans="1:10" x14ac:dyDescent="0.2">
      <c r="B93" s="36"/>
      <c r="C93" s="41"/>
      <c r="D93" s="36"/>
      <c r="E93" s="41"/>
      <c r="F93" s="36"/>
      <c r="G93" s="38" t="str">
        <f t="shared" si="6"/>
        <v xml:space="preserve"> - </v>
      </c>
      <c r="H93" s="37" t="str">
        <f>IF(COUNTIF(G$11:G92,$G93)&gt;=1,$G93," - ")</f>
        <v xml:space="preserve"> - </v>
      </c>
      <c r="I93" s="37" t="str">
        <f>IF(COUNTIF(H$11:H92,$G93)&gt;=1,$G93," - ")</f>
        <v xml:space="preserve"> - </v>
      </c>
      <c r="J93" s="37" t="str">
        <f>IF(COUNTIF(I$11:I92,$G93)&gt;=1,$G93," - ")</f>
        <v xml:space="preserve"> - </v>
      </c>
    </row>
    <row r="94" spans="1:10" x14ac:dyDescent="0.2">
      <c r="B94" s="36"/>
      <c r="C94" s="41"/>
      <c r="D94" s="36"/>
      <c r="E94" s="41"/>
      <c r="F94" s="36"/>
      <c r="G94" s="38" t="str">
        <f t="shared" si="6"/>
        <v xml:space="preserve"> - </v>
      </c>
      <c r="H94" s="37" t="str">
        <f>IF(COUNTIF(G$11:G93,$G94)&gt;=1,$G94," - ")</f>
        <v xml:space="preserve"> - </v>
      </c>
      <c r="I94" s="37" t="str">
        <f>IF(COUNTIF(H$11:H93,$G94)&gt;=1,$G94," - ")</f>
        <v xml:space="preserve"> - </v>
      </c>
      <c r="J94" s="37" t="str">
        <f>IF(COUNTIF(I$11:I93,$G94)&gt;=1,$G94," - ")</f>
        <v xml:space="preserve"> - </v>
      </c>
    </row>
    <row r="95" spans="1:10" x14ac:dyDescent="0.2">
      <c r="B95" s="36"/>
      <c r="C95" s="41"/>
      <c r="D95" s="36"/>
      <c r="E95" s="41"/>
      <c r="F95" s="36"/>
      <c r="G95" s="38" t="str">
        <f t="shared" si="6"/>
        <v xml:space="preserve"> - </v>
      </c>
      <c r="H95" s="37" t="str">
        <f>IF(COUNTIF(G$11:G94,$G95)&gt;=1,$G95," - ")</f>
        <v xml:space="preserve"> - </v>
      </c>
      <c r="I95" s="37" t="str">
        <f>IF(COUNTIF(H$11:H94,$G95)&gt;=1,$G95," - ")</f>
        <v xml:space="preserve"> - </v>
      </c>
      <c r="J95" s="37" t="str">
        <f>IF(COUNTIF(I$11:I94,$G95)&gt;=1,$G95," - ")</f>
        <v xml:space="preserve"> - </v>
      </c>
    </row>
    <row r="96" spans="1:10" x14ac:dyDescent="0.2">
      <c r="B96" s="36"/>
      <c r="C96" s="41"/>
      <c r="D96" s="36"/>
      <c r="E96" s="41"/>
      <c r="F96" s="36"/>
      <c r="G96" s="38" t="str">
        <f t="shared" si="6"/>
        <v xml:space="preserve"> - </v>
      </c>
      <c r="H96" s="37" t="str">
        <f>IF(COUNTIF(G$11:G95,$G96)&gt;=1,$G96," - ")</f>
        <v xml:space="preserve"> - </v>
      </c>
      <c r="I96" s="37" t="str">
        <f>IF(COUNTIF(H$11:H95,$G96)&gt;=1,$G96," - ")</f>
        <v xml:space="preserve"> - </v>
      </c>
      <c r="J96" s="37" t="str">
        <f>IF(COUNTIF(I$11:I95,$G96)&gt;=1,$G96," - ")</f>
        <v xml:space="preserve"> - </v>
      </c>
    </row>
    <row r="97" spans="2:10" x14ac:dyDescent="0.2">
      <c r="B97" s="36"/>
      <c r="C97" s="41"/>
      <c r="D97" s="36"/>
      <c r="E97" s="41"/>
      <c r="F97" s="36"/>
      <c r="G97" s="38" t="str">
        <f t="shared" si="6"/>
        <v xml:space="preserve"> - </v>
      </c>
      <c r="H97" s="37" t="str">
        <f>IF(COUNTIF(G$11:G96,$G97)&gt;=1,$G97," - ")</f>
        <v xml:space="preserve"> - </v>
      </c>
      <c r="I97" s="37" t="str">
        <f>IF(COUNTIF(H$11:H96,$G97)&gt;=1,$G97," - ")</f>
        <v xml:space="preserve"> - </v>
      </c>
      <c r="J97" s="37" t="str">
        <f>IF(COUNTIF(I$11:I96,$G97)&gt;=1,$G97," - ")</f>
        <v xml:space="preserve"> - </v>
      </c>
    </row>
    <row r="98" spans="2:10" x14ac:dyDescent="0.2">
      <c r="B98" s="36"/>
      <c r="C98" s="41"/>
      <c r="D98" s="36"/>
      <c r="E98" s="41"/>
      <c r="F98" s="36"/>
      <c r="G98" s="38" t="str">
        <f t="shared" si="6"/>
        <v xml:space="preserve"> - </v>
      </c>
      <c r="H98" s="37" t="str">
        <f>IF(COUNTIF(G$11:G97,$G98)&gt;=1,$G98," - ")</f>
        <v xml:space="preserve"> - </v>
      </c>
      <c r="I98" s="37" t="str">
        <f>IF(COUNTIF(H$11:H97,$G98)&gt;=1,$G98," - ")</f>
        <v xml:space="preserve"> - </v>
      </c>
      <c r="J98" s="37" t="str">
        <f>IF(COUNTIF(I$11:I97,$G98)&gt;=1,$G98," - ")</f>
        <v xml:space="preserve"> - </v>
      </c>
    </row>
    <row r="99" spans="2:10" x14ac:dyDescent="0.2">
      <c r="B99" s="36"/>
      <c r="C99" s="41"/>
      <c r="D99" s="36"/>
      <c r="E99" s="41"/>
      <c r="F99" s="36"/>
      <c r="G99" s="38" t="str">
        <f t="shared" si="6"/>
        <v xml:space="preserve"> - </v>
      </c>
      <c r="H99" s="37" t="str">
        <f>IF(COUNTIF(G$11:G98,$G99)&gt;=1,$G99," - ")</f>
        <v xml:space="preserve"> - </v>
      </c>
      <c r="I99" s="37" t="str">
        <f>IF(COUNTIF(H$11:H98,$G99)&gt;=1,$G99," - ")</f>
        <v xml:space="preserve"> - </v>
      </c>
      <c r="J99" s="37" t="str">
        <f>IF(COUNTIF(I$11:I98,$G99)&gt;=1,$G99," - ")</f>
        <v xml:space="preserve"> - </v>
      </c>
    </row>
    <row r="100" spans="2:10" x14ac:dyDescent="0.2">
      <c r="B100" s="36"/>
      <c r="C100" s="41"/>
      <c r="D100" s="36"/>
      <c r="E100" s="41"/>
      <c r="F100" s="36"/>
      <c r="G100" s="38" t="str">
        <f t="shared" si="6"/>
        <v xml:space="preserve"> - </v>
      </c>
      <c r="H100" s="37" t="str">
        <f>IF(COUNTIF(G$11:G99,$G100)&gt;=1,$G100," - ")</f>
        <v xml:space="preserve"> - </v>
      </c>
      <c r="I100" s="37" t="str">
        <f>IF(COUNTIF(H$11:H99,$G100)&gt;=1,$G100," - ")</f>
        <v xml:space="preserve"> - </v>
      </c>
      <c r="J100" s="37" t="str">
        <f>IF(COUNTIF(I$11:I99,$G100)&gt;=1,$G100," - ")</f>
        <v xml:space="preserve"> - </v>
      </c>
    </row>
    <row r="101" spans="2:10" x14ac:dyDescent="0.2">
      <c r="B101" s="36"/>
      <c r="C101" s="41"/>
      <c r="D101" s="36"/>
      <c r="E101" s="41"/>
      <c r="F101" s="36"/>
      <c r="G101" s="38" t="str">
        <f t="shared" si="6"/>
        <v xml:space="preserve"> - </v>
      </c>
      <c r="H101" s="37" t="str">
        <f>IF(COUNTIF(G$11:G100,$G101)&gt;=1,$G101," - ")</f>
        <v xml:space="preserve"> - </v>
      </c>
      <c r="I101" s="37" t="str">
        <f>IF(COUNTIF(H$11:H100,$G101)&gt;=1,$G101," - ")</f>
        <v xml:space="preserve"> - </v>
      </c>
      <c r="J101" s="37" t="str">
        <f>IF(COUNTIF(I$11:I100,$G101)&gt;=1,$G101," - ")</f>
        <v xml:space="preserve"> - </v>
      </c>
    </row>
    <row r="102" spans="2:10" x14ac:dyDescent="0.2">
      <c r="B102" s="36"/>
      <c r="C102" s="41"/>
      <c r="D102" s="36"/>
      <c r="E102" s="41"/>
      <c r="F102" s="36"/>
      <c r="G102" s="38" t="str">
        <f t="shared" si="6"/>
        <v xml:space="preserve"> - </v>
      </c>
      <c r="H102" s="37" t="str">
        <f>IF(COUNTIF(G$11:G101,$G102)&gt;=1,$G102," - ")</f>
        <v xml:space="preserve"> - </v>
      </c>
      <c r="I102" s="37" t="str">
        <f>IF(COUNTIF(H$11:H101,$G102)&gt;=1,$G102," - ")</f>
        <v xml:space="preserve"> - </v>
      </c>
      <c r="J102" s="37" t="str">
        <f>IF(COUNTIF(I$11:I101,$G102)&gt;=1,$G102," - ")</f>
        <v xml:space="preserve"> - </v>
      </c>
    </row>
    <row r="103" spans="2:10" x14ac:dyDescent="0.2">
      <c r="B103" s="36"/>
      <c r="C103" s="41"/>
      <c r="D103" s="36"/>
      <c r="E103" s="41"/>
      <c r="F103" s="36"/>
      <c r="G103" s="38" t="str">
        <f t="shared" si="6"/>
        <v xml:space="preserve"> - </v>
      </c>
      <c r="H103" s="37" t="str">
        <f>IF(COUNTIF(G$11:G102,$G103)&gt;=1,$G103," - ")</f>
        <v xml:space="preserve"> - </v>
      </c>
      <c r="I103" s="37" t="str">
        <f>IF(COUNTIF(H$11:H102,$G103)&gt;=1,$G103," - ")</f>
        <v xml:space="preserve"> - </v>
      </c>
      <c r="J103" s="37" t="str">
        <f>IF(COUNTIF(I$11:I102,$G103)&gt;=1,$G103," - ")</f>
        <v xml:space="preserve"> - </v>
      </c>
    </row>
    <row r="104" spans="2:10" x14ac:dyDescent="0.2">
      <c r="B104" s="36"/>
      <c r="C104" s="41"/>
      <c r="D104" s="36"/>
      <c r="E104" s="41"/>
      <c r="F104" s="36"/>
      <c r="G104" s="38" t="str">
        <f t="shared" si="6"/>
        <v xml:space="preserve"> - </v>
      </c>
      <c r="H104" s="37" t="str">
        <f>IF(COUNTIF(G$11:G103,$G104)&gt;=1,$G104," - ")</f>
        <v xml:space="preserve"> - </v>
      </c>
      <c r="I104" s="37" t="str">
        <f>IF(COUNTIF(H$11:H103,$G104)&gt;=1,$G104," - ")</f>
        <v xml:space="preserve"> - </v>
      </c>
      <c r="J104" s="37" t="str">
        <f>IF(COUNTIF(I$11:I103,$G104)&gt;=1,$G104," - ")</f>
        <v xml:space="preserve"> - </v>
      </c>
    </row>
    <row r="105" spans="2:10" x14ac:dyDescent="0.2">
      <c r="B105" s="36"/>
      <c r="C105" s="41"/>
      <c r="D105" s="36"/>
      <c r="E105" s="41"/>
      <c r="F105" s="36"/>
      <c r="G105" s="38" t="str">
        <f t="shared" si="6"/>
        <v xml:space="preserve"> - </v>
      </c>
      <c r="H105" s="37" t="str">
        <f>IF(COUNTIF(G$11:G104,$G105)&gt;=1,$G105," - ")</f>
        <v xml:space="preserve"> - </v>
      </c>
      <c r="I105" s="37" t="str">
        <f>IF(COUNTIF(H$11:H104,$G105)&gt;=1,$G105," - ")</f>
        <v xml:space="preserve"> - </v>
      </c>
      <c r="J105" s="37" t="str">
        <f>IF(COUNTIF(I$11:I104,$G105)&gt;=1,$G105," - ")</f>
        <v xml:space="preserve"> - </v>
      </c>
    </row>
    <row r="106" spans="2:10" x14ac:dyDescent="0.2">
      <c r="B106" s="36"/>
      <c r="C106" s="41"/>
      <c r="D106" s="36"/>
      <c r="E106" s="41"/>
      <c r="F106" s="36"/>
      <c r="G106" s="38" t="str">
        <f t="shared" si="6"/>
        <v xml:space="preserve"> - </v>
      </c>
      <c r="H106" s="37" t="str">
        <f>IF(COUNTIF(G$11:G105,$G106)&gt;=1,$G106," - ")</f>
        <v xml:space="preserve"> - </v>
      </c>
      <c r="I106" s="37" t="str">
        <f>IF(COUNTIF(H$11:H105,$G106)&gt;=1,$G106," - ")</f>
        <v xml:space="preserve"> - </v>
      </c>
      <c r="J106" s="37" t="str">
        <f>IF(COUNTIF(I$11:I105,$G106)&gt;=1,$G106," - ")</f>
        <v xml:space="preserve"> - </v>
      </c>
    </row>
    <row r="107" spans="2:10" x14ac:dyDescent="0.2">
      <c r="B107" s="36"/>
      <c r="C107" s="41"/>
      <c r="D107" s="36"/>
      <c r="E107" s="41"/>
      <c r="F107" s="36"/>
      <c r="G107" s="38" t="str">
        <f t="shared" si="6"/>
        <v xml:space="preserve"> - </v>
      </c>
      <c r="H107" s="37" t="str">
        <f>IF(COUNTIF(G$11:G106,$G107)&gt;=1,$G107," - ")</f>
        <v xml:space="preserve"> - </v>
      </c>
      <c r="I107" s="37" t="str">
        <f>IF(COUNTIF(H$11:H106,$G107)&gt;=1,$G107," - ")</f>
        <v xml:space="preserve"> - </v>
      </c>
      <c r="J107" s="37" t="str">
        <f>IF(COUNTIF(I$11:I106,$G107)&gt;=1,$G107," - ")</f>
        <v xml:space="preserve"> - </v>
      </c>
    </row>
    <row r="108" spans="2:10" x14ac:dyDescent="0.2">
      <c r="B108" s="36"/>
      <c r="C108" s="41"/>
      <c r="D108" s="36"/>
      <c r="E108" s="41"/>
      <c r="F108" s="36"/>
      <c r="G108" s="38" t="str">
        <f t="shared" si="6"/>
        <v xml:space="preserve"> - </v>
      </c>
      <c r="H108" s="37" t="str">
        <f>IF(COUNTIF(G$11:G107,$G108)&gt;=1,$G108," - ")</f>
        <v xml:space="preserve"> - </v>
      </c>
      <c r="I108" s="37" t="str">
        <f>IF(COUNTIF(H$11:H107,$G108)&gt;=1,$G108," - ")</f>
        <v xml:space="preserve"> - </v>
      </c>
      <c r="J108" s="37" t="str">
        <f>IF(COUNTIF(I$11:I107,$G108)&gt;=1,$G108," - ")</f>
        <v xml:space="preserve"> - </v>
      </c>
    </row>
    <row r="109" spans="2:10" x14ac:dyDescent="0.2">
      <c r="B109" s="36"/>
      <c r="C109" s="41"/>
      <c r="D109" s="36"/>
      <c r="E109" s="41"/>
      <c r="F109" s="36"/>
      <c r="G109" s="38" t="str">
        <f t="shared" si="6"/>
        <v xml:space="preserve"> - </v>
      </c>
      <c r="H109" s="37" t="str">
        <f>IF(COUNTIF(G$11:G108,$G109)&gt;=1,$G109," - ")</f>
        <v xml:space="preserve"> - </v>
      </c>
      <c r="I109" s="37" t="str">
        <f>IF(COUNTIF(H$11:H108,$G109)&gt;=1,$G109," - ")</f>
        <v xml:space="preserve"> - </v>
      </c>
      <c r="J109" s="37" t="str">
        <f>IF(COUNTIF(I$11:I108,$G109)&gt;=1,$G109," - ")</f>
        <v xml:space="preserve"> - </v>
      </c>
    </row>
    <row r="110" spans="2:10" x14ac:dyDescent="0.2">
      <c r="B110" s="36"/>
      <c r="C110" s="41"/>
      <c r="D110" s="36"/>
      <c r="E110" s="41"/>
      <c r="F110" s="36"/>
      <c r="G110" s="38" t="str">
        <f t="shared" si="6"/>
        <v xml:space="preserve"> - </v>
      </c>
      <c r="H110" s="37" t="str">
        <f>IF(COUNTIF(G$11:G109,$G110)&gt;=1,$G110," - ")</f>
        <v xml:space="preserve"> - </v>
      </c>
      <c r="I110" s="37" t="str">
        <f>IF(COUNTIF(H$11:H109,$G110)&gt;=1,$G110," - ")</f>
        <v xml:space="preserve"> - </v>
      </c>
      <c r="J110" s="37" t="str">
        <f>IF(COUNTIF(I$11:I109,$G110)&gt;=1,$G110," - ")</f>
        <v xml:space="preserve"> - </v>
      </c>
    </row>
    <row r="111" spans="2:10" x14ac:dyDescent="0.2">
      <c r="B111" s="36"/>
      <c r="C111" s="41"/>
      <c r="D111" s="36"/>
      <c r="E111" s="41"/>
      <c r="F111" s="36"/>
      <c r="G111" s="38" t="str">
        <f t="shared" si="6"/>
        <v xml:space="preserve"> - </v>
      </c>
      <c r="H111" s="37" t="str">
        <f>IF(COUNTIF(G$11:G110,$G111)&gt;=1,$G111," - ")</f>
        <v xml:space="preserve"> - </v>
      </c>
      <c r="I111" s="37" t="str">
        <f>IF(COUNTIF(H$11:H110,$G111)&gt;=1,$G111," - ")</f>
        <v xml:space="preserve"> - </v>
      </c>
      <c r="J111" s="37" t="str">
        <f>IF(COUNTIF(I$11:I110,$G111)&gt;=1,$G111," - ")</f>
        <v xml:space="preserve"> - </v>
      </c>
    </row>
    <row r="112" spans="2:10" x14ac:dyDescent="0.2">
      <c r="B112" s="36"/>
      <c r="C112" s="41"/>
      <c r="D112" s="36"/>
      <c r="E112" s="41"/>
      <c r="F112" s="36"/>
      <c r="G112" s="38" t="str">
        <f t="shared" si="6"/>
        <v xml:space="preserve"> - </v>
      </c>
      <c r="H112" s="37" t="str">
        <f>IF(COUNTIF(G$11:G111,$G112)&gt;=1,$G112," - ")</f>
        <v xml:space="preserve"> - </v>
      </c>
      <c r="I112" s="37" t="str">
        <f>IF(COUNTIF(H$11:H111,$G112)&gt;=1,$G112," - ")</f>
        <v xml:space="preserve"> - </v>
      </c>
      <c r="J112" s="37" t="str">
        <f>IF(COUNTIF(I$11:I111,$G112)&gt;=1,$G112," - ")</f>
        <v xml:space="preserve"> - </v>
      </c>
    </row>
    <row r="113" spans="2:10" x14ac:dyDescent="0.2">
      <c r="B113" s="36"/>
      <c r="C113" s="41"/>
      <c r="D113" s="36"/>
      <c r="E113" s="41"/>
      <c r="F113" s="36"/>
      <c r="G113" s="38" t="str">
        <f t="shared" si="6"/>
        <v xml:space="preserve"> - </v>
      </c>
      <c r="H113" s="37" t="str">
        <f>IF(COUNTIF(G$11:G112,$G113)&gt;=1,$G113," - ")</f>
        <v xml:space="preserve"> - </v>
      </c>
      <c r="I113" s="37" t="str">
        <f>IF(COUNTIF(H$11:H112,$G113)&gt;=1,$G113," - ")</f>
        <v xml:space="preserve"> - </v>
      </c>
      <c r="J113" s="37" t="str">
        <f>IF(COUNTIF(I$11:I112,$G113)&gt;=1,$G113," - ")</f>
        <v xml:space="preserve"> - </v>
      </c>
    </row>
    <row r="114" spans="2:10" x14ac:dyDescent="0.2">
      <c r="B114" s="36"/>
      <c r="C114" s="41"/>
      <c r="D114" s="36"/>
      <c r="E114" s="41"/>
      <c r="F114" s="36"/>
      <c r="G114" s="38" t="str">
        <f t="shared" si="6"/>
        <v xml:space="preserve"> - </v>
      </c>
      <c r="H114" s="37" t="str">
        <f>IF(COUNTIF(G$11:G113,$G114)&gt;=1,$G114," - ")</f>
        <v xml:space="preserve"> - </v>
      </c>
      <c r="I114" s="37" t="str">
        <f>IF(COUNTIF(H$11:H113,$G114)&gt;=1,$G114," - ")</f>
        <v xml:space="preserve"> - </v>
      </c>
      <c r="J114" s="37" t="str">
        <f>IF(COUNTIF(I$11:I113,$G114)&gt;=1,$G114," - ")</f>
        <v xml:space="preserve"> - </v>
      </c>
    </row>
    <row r="115" spans="2:10" x14ac:dyDescent="0.2">
      <c r="B115" s="36"/>
      <c r="C115" s="41"/>
      <c r="D115" s="36"/>
      <c r="E115" s="41"/>
      <c r="F115" s="36"/>
      <c r="G115" s="38" t="str">
        <f t="shared" si="6"/>
        <v xml:space="preserve"> - </v>
      </c>
      <c r="H115" s="37" t="str">
        <f>IF(COUNTIF(G$11:G114,$G115)&gt;=1,$G115," - ")</f>
        <v xml:space="preserve"> - </v>
      </c>
      <c r="I115" s="37" t="str">
        <f>IF(COUNTIF(H$11:H114,$G115)&gt;=1,$G115," - ")</f>
        <v xml:space="preserve"> - </v>
      </c>
      <c r="J115" s="37" t="str">
        <f>IF(COUNTIF(I$11:I114,$G115)&gt;=1,$G115," - ")</f>
        <v xml:space="preserve"> - </v>
      </c>
    </row>
    <row r="116" spans="2:10" x14ac:dyDescent="0.2">
      <c r="B116" s="36"/>
      <c r="C116" s="41"/>
      <c r="D116" s="36"/>
      <c r="E116" s="41"/>
      <c r="F116" s="36"/>
      <c r="G116" s="38" t="str">
        <f t="shared" si="6"/>
        <v xml:space="preserve"> - </v>
      </c>
      <c r="H116" s="37" t="str">
        <f>IF(COUNTIF(G$11:G115,$G116)&gt;=1,$G116," - ")</f>
        <v xml:space="preserve"> - </v>
      </c>
      <c r="I116" s="37" t="str">
        <f>IF(COUNTIF(H$11:H115,$G116)&gt;=1,$G116," - ")</f>
        <v xml:space="preserve"> - </v>
      </c>
      <c r="J116" s="37" t="str">
        <f>IF(COUNTIF(I$11:I115,$G116)&gt;=1,$G116," - ")</f>
        <v xml:space="preserve"> - </v>
      </c>
    </row>
    <row r="117" spans="2:10" x14ac:dyDescent="0.2">
      <c r="B117" s="36"/>
      <c r="C117" s="41"/>
      <c r="D117" s="36"/>
      <c r="E117" s="41"/>
      <c r="F117" s="36"/>
      <c r="G117" s="38" t="str">
        <f t="shared" si="6"/>
        <v xml:space="preserve"> - </v>
      </c>
      <c r="H117" s="37" t="str">
        <f>IF(COUNTIF(G$11:G116,$G117)&gt;=1,$G117," - ")</f>
        <v xml:space="preserve"> - </v>
      </c>
      <c r="I117" s="37" t="str">
        <f>IF(COUNTIF(H$11:H116,$G117)&gt;=1,$G117," - ")</f>
        <v xml:space="preserve"> - </v>
      </c>
      <c r="J117" s="37" t="str">
        <f>IF(COUNTIF(I$11:I116,$G117)&gt;=1,$G117," - ")</f>
        <v xml:space="preserve"> - </v>
      </c>
    </row>
    <row r="118" spans="2:10" x14ac:dyDescent="0.2">
      <c r="B118" s="36"/>
      <c r="C118" s="41"/>
      <c r="D118" s="36"/>
      <c r="E118" s="41"/>
      <c r="F118" s="36"/>
      <c r="G118" s="38" t="str">
        <f t="shared" si="6"/>
        <v xml:space="preserve"> - </v>
      </c>
      <c r="H118" s="37" t="str">
        <f>IF(COUNTIF(G$11:G117,$G118)&gt;=1,$G118," - ")</f>
        <v xml:space="preserve"> - </v>
      </c>
      <c r="I118" s="37" t="str">
        <f>IF(COUNTIF(H$11:H117,$G118)&gt;=1,$G118," - ")</f>
        <v xml:space="preserve"> - </v>
      </c>
      <c r="J118" s="37" t="str">
        <f>IF(COUNTIF(I$11:I117,$G118)&gt;=1,$G118," - ")</f>
        <v xml:space="preserve"> - </v>
      </c>
    </row>
    <row r="119" spans="2:10" x14ac:dyDescent="0.2">
      <c r="B119" s="36"/>
      <c r="C119" s="41"/>
      <c r="D119" s="36"/>
      <c r="E119" s="41"/>
      <c r="F119" s="36"/>
      <c r="G119" s="38" t="str">
        <f t="shared" si="6"/>
        <v xml:space="preserve"> - </v>
      </c>
      <c r="H119" s="37" t="str">
        <f>IF(COUNTIF(G$11:G118,$G119)&gt;=1,$G119," - ")</f>
        <v xml:space="preserve"> - </v>
      </c>
      <c r="I119" s="37" t="str">
        <f>IF(COUNTIF(H$11:H118,$G119)&gt;=1,$G119," - ")</f>
        <v xml:space="preserve"> - </v>
      </c>
      <c r="J119" s="37" t="str">
        <f>IF(COUNTIF(I$11:I118,$G119)&gt;=1,$G119," - ")</f>
        <v xml:space="preserve"> - </v>
      </c>
    </row>
    <row r="120" spans="2:10" x14ac:dyDescent="0.2">
      <c r="B120" s="36"/>
      <c r="C120" s="41"/>
      <c r="D120" s="36"/>
      <c r="E120" s="41"/>
      <c r="F120" s="36"/>
      <c r="G120" s="38" t="str">
        <f t="shared" si="6"/>
        <v xml:space="preserve"> - </v>
      </c>
      <c r="H120" s="37" t="str">
        <f>IF(COUNTIF(G$11:G119,$G120)&gt;=1,$G120," - ")</f>
        <v xml:space="preserve"> - </v>
      </c>
      <c r="I120" s="37" t="str">
        <f>IF(COUNTIF(H$11:H119,$G120)&gt;=1,$G120," - ")</f>
        <v xml:space="preserve"> - </v>
      </c>
      <c r="J120" s="37" t="str">
        <f>IF(COUNTIF(I$11:I119,$G120)&gt;=1,$G120," - ")</f>
        <v xml:space="preserve"> - </v>
      </c>
    </row>
    <row r="121" spans="2:10" x14ac:dyDescent="0.2">
      <c r="B121" s="36"/>
      <c r="C121" s="41"/>
      <c r="D121" s="36"/>
      <c r="E121" s="41"/>
      <c r="F121" s="36"/>
      <c r="G121" s="38" t="str">
        <f t="shared" si="6"/>
        <v xml:space="preserve"> - </v>
      </c>
      <c r="H121" s="37" t="str">
        <f>IF(COUNTIF(G$11:G120,$G121)&gt;=1,$G121," - ")</f>
        <v xml:space="preserve"> - </v>
      </c>
      <c r="I121" s="37" t="str">
        <f>IF(COUNTIF(H$11:H120,$G121)&gt;=1,$G121," - ")</f>
        <v xml:space="preserve"> - </v>
      </c>
      <c r="J121" s="37" t="str">
        <f>IF(COUNTIF(I$11:I120,$G121)&gt;=1,$G121," - ")</f>
        <v xml:space="preserve"> - </v>
      </c>
    </row>
    <row r="122" spans="2:10" x14ac:dyDescent="0.2">
      <c r="B122" s="36"/>
      <c r="C122" s="41"/>
      <c r="D122" s="36"/>
      <c r="E122" s="41"/>
      <c r="F122" s="36"/>
      <c r="G122" s="38" t="str">
        <f t="shared" si="6"/>
        <v xml:space="preserve"> - </v>
      </c>
      <c r="H122" s="37" t="str">
        <f>IF(COUNTIF(G$11:G121,$G122)&gt;=1,$G122," - ")</f>
        <v xml:space="preserve"> - </v>
      </c>
      <c r="I122" s="37" t="str">
        <f>IF(COUNTIF(H$11:H121,$G122)&gt;=1,$G122," - ")</f>
        <v xml:space="preserve"> - </v>
      </c>
      <c r="J122" s="37" t="str">
        <f>IF(COUNTIF(I$11:I121,$G122)&gt;=1,$G122," - ")</f>
        <v xml:space="preserve"> - </v>
      </c>
    </row>
    <row r="123" spans="2:10" x14ac:dyDescent="0.2">
      <c r="B123" s="36"/>
      <c r="C123" s="41"/>
      <c r="D123" s="36"/>
      <c r="E123" s="41"/>
      <c r="F123" s="36"/>
      <c r="G123" s="38" t="str">
        <f t="shared" si="6"/>
        <v xml:space="preserve"> - </v>
      </c>
      <c r="H123" s="37" t="str">
        <f>IF(COUNTIF(G$11:G122,$G123)&gt;=1,$G123," - ")</f>
        <v xml:space="preserve"> - </v>
      </c>
      <c r="I123" s="37" t="str">
        <f>IF(COUNTIF(H$11:H122,$G123)&gt;=1,$G123," - ")</f>
        <v xml:space="preserve"> - </v>
      </c>
      <c r="J123" s="37" t="str">
        <f>IF(COUNTIF(I$11:I122,$G123)&gt;=1,$G123," - ")</f>
        <v xml:space="preserve"> - </v>
      </c>
    </row>
    <row r="124" spans="2:10" x14ac:dyDescent="0.2">
      <c r="B124" s="36"/>
      <c r="C124" s="41"/>
      <c r="D124" s="36"/>
      <c r="E124" s="41"/>
      <c r="F124" s="36"/>
      <c r="G124" s="38" t="str">
        <f t="shared" si="6"/>
        <v xml:space="preserve"> - </v>
      </c>
      <c r="H124" s="37" t="str">
        <f>IF(COUNTIF(G$11:G123,$G124)&gt;=1,$G124," - ")</f>
        <v xml:space="preserve"> - </v>
      </c>
      <c r="I124" s="37" t="str">
        <f>IF(COUNTIF(H$11:H123,$G124)&gt;=1,$G124," - ")</f>
        <v xml:space="preserve"> - </v>
      </c>
      <c r="J124" s="37" t="str">
        <f>IF(COUNTIF(I$11:I123,$G124)&gt;=1,$G124," - ")</f>
        <v xml:space="preserve"> - </v>
      </c>
    </row>
    <row r="125" spans="2:10" x14ac:dyDescent="0.2">
      <c r="B125" s="36"/>
      <c r="C125" s="41"/>
      <c r="D125" s="36"/>
      <c r="E125" s="41"/>
      <c r="F125" s="36"/>
      <c r="G125" s="38" t="str">
        <f t="shared" si="6"/>
        <v xml:space="preserve"> - </v>
      </c>
      <c r="H125" s="37" t="str">
        <f>IF(COUNTIF(G$11:G124,$G125)&gt;=1,$G125," - ")</f>
        <v xml:space="preserve"> - </v>
      </c>
      <c r="I125" s="37" t="str">
        <f>IF(COUNTIF(H$11:H124,$G125)&gt;=1,$G125," - ")</f>
        <v xml:space="preserve"> - </v>
      </c>
      <c r="J125" s="37" t="str">
        <f>IF(COUNTIF(I$11:I124,$G125)&gt;=1,$G125," - ")</f>
        <v xml:space="preserve"> - </v>
      </c>
    </row>
    <row r="126" spans="2:10" x14ac:dyDescent="0.2">
      <c r="B126" s="36"/>
      <c r="C126" s="41"/>
      <c r="D126" s="36"/>
      <c r="E126" s="41"/>
      <c r="F126" s="36"/>
      <c r="G126" s="38" t="str">
        <f t="shared" si="6"/>
        <v xml:space="preserve"> - </v>
      </c>
      <c r="H126" s="37" t="str">
        <f>IF(COUNTIF(G$11:G125,$G126)&gt;=1,$G126," - ")</f>
        <v xml:space="preserve"> - </v>
      </c>
      <c r="I126" s="37" t="str">
        <f>IF(COUNTIF(H$11:H125,$G126)&gt;=1,$G126," - ")</f>
        <v xml:space="preserve"> - </v>
      </c>
      <c r="J126" s="37" t="str">
        <f>IF(COUNTIF(I$11:I125,$G126)&gt;=1,$G126," - ")</f>
        <v xml:space="preserve"> - </v>
      </c>
    </row>
    <row r="127" spans="2:10" x14ac:dyDescent="0.2">
      <c r="B127" s="36"/>
      <c r="C127" s="41"/>
      <c r="D127" s="36"/>
      <c r="E127" s="41"/>
      <c r="F127" s="36"/>
      <c r="G127" s="38" t="str">
        <f t="shared" si="6"/>
        <v xml:space="preserve"> - </v>
      </c>
      <c r="H127" s="37" t="str">
        <f>IF(COUNTIF(G$11:G126,$G127)&gt;=1,$G127," - ")</f>
        <v xml:space="preserve"> - </v>
      </c>
      <c r="I127" s="37" t="str">
        <f>IF(COUNTIF(H$11:H126,$G127)&gt;=1,$G127," - ")</f>
        <v xml:space="preserve"> - </v>
      </c>
      <c r="J127" s="37" t="str">
        <f>IF(COUNTIF(I$11:I126,$G127)&gt;=1,$G127," - ")</f>
        <v xml:space="preserve"> - </v>
      </c>
    </row>
    <row r="128" spans="2:10" x14ac:dyDescent="0.2">
      <c r="B128" s="36"/>
      <c r="C128" s="41"/>
      <c r="D128" s="36"/>
      <c r="E128" s="41"/>
      <c r="F128" s="36"/>
      <c r="G128" s="38" t="str">
        <f t="shared" si="6"/>
        <v xml:space="preserve"> - </v>
      </c>
      <c r="H128" s="37" t="str">
        <f>IF(COUNTIF(G$11:G127,$G128)&gt;=1,$G128," - ")</f>
        <v xml:space="preserve"> - </v>
      </c>
      <c r="I128" s="37" t="str">
        <f>IF(COUNTIF(H$11:H127,$G128)&gt;=1,$G128," - ")</f>
        <v xml:space="preserve"> - </v>
      </c>
      <c r="J128" s="37" t="str">
        <f>IF(COUNTIF(I$11:I127,$G128)&gt;=1,$G128," - ")</f>
        <v xml:space="preserve"> - </v>
      </c>
    </row>
    <row r="129" spans="1:10" x14ac:dyDescent="0.2">
      <c r="B129" s="36"/>
      <c r="C129" s="41"/>
      <c r="D129" s="36"/>
      <c r="E129" s="36"/>
      <c r="F129" s="36"/>
      <c r="G129" s="38" t="str">
        <f t="shared" si="6"/>
        <v xml:space="preserve"> - </v>
      </c>
      <c r="H129" s="37" t="str">
        <f>IF(COUNTIF(G$11:G128,$G129)&gt;=1,$G129," - ")</f>
        <v xml:space="preserve"> - </v>
      </c>
      <c r="I129" s="37" t="str">
        <f>IF(COUNTIF(H$11:H128,$G129)&gt;=1,$G129," - ")</f>
        <v xml:space="preserve"> - </v>
      </c>
      <c r="J129" s="37" t="str">
        <f>IF(COUNTIF(I$11:I128,$G129)&gt;=1,$G129," - ")</f>
        <v xml:space="preserve"> - </v>
      </c>
    </row>
    <row r="130" spans="1:10" x14ac:dyDescent="0.2">
      <c r="B130" s="36"/>
      <c r="C130" s="41"/>
      <c r="D130" s="36"/>
      <c r="E130" s="36"/>
      <c r="F130" s="36"/>
      <c r="G130" s="38" t="str">
        <f t="shared" si="6"/>
        <v xml:space="preserve"> - </v>
      </c>
      <c r="H130" s="37" t="str">
        <f>IF(COUNTIF(G$11:G129,$G130)&gt;=1,$G130," - ")</f>
        <v xml:space="preserve"> - </v>
      </c>
      <c r="I130" s="37" t="str">
        <f>IF(COUNTIF(H$11:H129,$G130)&gt;=1,$G130," - ")</f>
        <v xml:space="preserve"> - </v>
      </c>
      <c r="J130" s="37" t="str">
        <f>IF(COUNTIF(I$11:I129,$G130)&gt;=1,$G130," - ")</f>
        <v xml:space="preserve"> - </v>
      </c>
    </row>
    <row r="131" spans="1:10" x14ac:dyDescent="0.2">
      <c r="B131" s="36"/>
      <c r="C131" s="41"/>
      <c r="D131" s="36"/>
      <c r="E131" s="36"/>
      <c r="F131" s="36"/>
      <c r="G131" s="38" t="str">
        <f t="shared" si="6"/>
        <v xml:space="preserve"> - </v>
      </c>
      <c r="H131" s="37" t="str">
        <f>IF(COUNTIF(G$11:G130,$G131)&gt;=1,$G131," - ")</f>
        <v xml:space="preserve"> - </v>
      </c>
      <c r="I131" s="37" t="str">
        <f>IF(COUNTIF(H$11:H130,$G131)&gt;=1,$G131," - ")</f>
        <v xml:space="preserve"> - </v>
      </c>
      <c r="J131" s="37" t="str">
        <f>IF(COUNTIF(I$11:I130,$G131)&gt;=1,$G131," - ")</f>
        <v xml:space="preserve"> - </v>
      </c>
    </row>
    <row r="132" spans="1:10" x14ac:dyDescent="0.2">
      <c r="B132" s="36"/>
      <c r="C132" s="41"/>
      <c r="D132" s="36"/>
      <c r="E132" s="36"/>
      <c r="F132" s="36"/>
      <c r="G132" s="38" t="str">
        <f t="shared" si="6"/>
        <v xml:space="preserve"> - </v>
      </c>
      <c r="H132" s="37" t="str">
        <f>IF(COUNTIF(G$11:G131,$G132)&gt;=1,$G132," - ")</f>
        <v xml:space="preserve"> - </v>
      </c>
      <c r="I132" s="37" t="str">
        <f>IF(COUNTIF(H$11:H131,$G132)&gt;=1,$G132," - ")</f>
        <v xml:space="preserve"> - </v>
      </c>
      <c r="J132" s="37" t="str">
        <f>IF(COUNTIF(I$11:I131,$G132)&gt;=1,$G132," - ")</f>
        <v xml:space="preserve"> - </v>
      </c>
    </row>
    <row r="133" spans="1:10" x14ac:dyDescent="0.2">
      <c r="B133" s="36"/>
      <c r="C133" s="41"/>
      <c r="D133" s="36"/>
      <c r="E133" s="36"/>
      <c r="F133" s="36"/>
      <c r="G133" s="38" t="str">
        <f t="shared" si="6"/>
        <v xml:space="preserve"> - </v>
      </c>
      <c r="H133" s="37" t="str">
        <f>IF(COUNTIF(G$11:G132,$G133)&gt;=1,$G133," - ")</f>
        <v xml:space="preserve"> - </v>
      </c>
      <c r="I133" s="37" t="str">
        <f>IF(COUNTIF(H$11:H132,$G133)&gt;=1,$G133," - ")</f>
        <v xml:space="preserve"> - </v>
      </c>
      <c r="J133" s="37" t="str">
        <f>IF(COUNTIF(I$11:I132,$G133)&gt;=1,$G133," - ")</f>
        <v xml:space="preserve"> - </v>
      </c>
    </row>
    <row r="134" spans="1:10" x14ac:dyDescent="0.2">
      <c r="B134" s="36"/>
      <c r="C134" s="41"/>
      <c r="D134" s="36"/>
      <c r="E134" s="36"/>
      <c r="F134" s="36"/>
      <c r="G134" s="38" t="str">
        <f t="shared" si="6"/>
        <v xml:space="preserve"> - </v>
      </c>
      <c r="H134" s="37" t="str">
        <f>IF(COUNTIF(G$11:G133,$G134)&gt;=1,$G134," - ")</f>
        <v xml:space="preserve"> - </v>
      </c>
      <c r="I134" s="37" t="str">
        <f>IF(COUNTIF(H$11:H133,$G134)&gt;=1,$G134," - ")</f>
        <v xml:space="preserve"> - </v>
      </c>
      <c r="J134" s="37" t="str">
        <f>IF(COUNTIF(I$11:I133,$G134)&gt;=1,$G134," - ")</f>
        <v xml:space="preserve"> - </v>
      </c>
    </row>
    <row r="135" spans="1:10" x14ac:dyDescent="0.2">
      <c r="A135" s="5"/>
      <c r="B135" s="36"/>
      <c r="C135" s="36"/>
      <c r="D135" s="36"/>
      <c r="E135" s="36"/>
      <c r="F135" s="36"/>
      <c r="G135" s="38" t="str">
        <f t="shared" si="6"/>
        <v xml:space="preserve"> - </v>
      </c>
      <c r="H135" s="37" t="str">
        <f>IF(COUNTIF(G$11:G134,$G135)&gt;=1,$G135," - ")</f>
        <v xml:space="preserve"> - </v>
      </c>
      <c r="I135" s="37" t="str">
        <f>IF(COUNTIF(H$11:H134,$G135)&gt;=1,$G135," - ")</f>
        <v xml:space="preserve"> - </v>
      </c>
      <c r="J135" s="37" t="str">
        <f>IF(COUNTIF(I$11:I134,$G135)&gt;=1,$G135," - ")</f>
        <v xml:space="preserve"> - </v>
      </c>
    </row>
    <row r="136" spans="1:10" x14ac:dyDescent="0.2">
      <c r="A136" s="5"/>
      <c r="B136" s="36"/>
      <c r="C136" s="36"/>
      <c r="D136" s="36"/>
      <c r="E136" s="36"/>
      <c r="F136" s="36"/>
      <c r="G136" s="38" t="str">
        <f t="shared" si="6"/>
        <v xml:space="preserve"> - </v>
      </c>
      <c r="H136" s="37" t="str">
        <f>IF(COUNTIF(G$11:G135,$G136)&gt;=1,$G136," - ")</f>
        <v xml:space="preserve"> - </v>
      </c>
      <c r="I136" s="37" t="str">
        <f>IF(COUNTIF(H$11:H135,$G136)&gt;=1,$G136," - ")</f>
        <v xml:space="preserve"> - </v>
      </c>
      <c r="J136" s="37" t="str">
        <f>IF(COUNTIF(I$11:I135,$G136)&gt;=1,$G136," - ")</f>
        <v xml:space="preserve"> - 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abSelected="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FEBRUARY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DATE(YEAR(Jan!B32),2,1)</f>
        <v>43497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43499</v>
      </c>
      <c r="B33" s="51"/>
      <c r="C33" s="51">
        <f>C38</f>
        <v>43500</v>
      </c>
      <c r="D33" s="51"/>
      <c r="E33" s="51">
        <f t="shared" ref="E33" si="0">E38</f>
        <v>43501</v>
      </c>
      <c r="F33" s="51"/>
      <c r="G33" s="51">
        <f t="shared" ref="G33" si="1">G38</f>
        <v>43502</v>
      </c>
      <c r="H33" s="51"/>
      <c r="I33" s="51">
        <f t="shared" ref="I33" si="2">I38</f>
        <v>43503</v>
      </c>
      <c r="J33" s="51"/>
      <c r="K33" s="51">
        <f t="shared" ref="K33" si="3">K38</f>
        <v>43504</v>
      </c>
      <c r="L33" s="51"/>
      <c r="M33" s="51">
        <f>M38</f>
        <v>43505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 t="str">
        <f>IF(C34="",IF(WEEKDAY($B$32,1)=MOD(startday+1,7)+1,$B$32,""),C34+1)</f>
        <v/>
      </c>
      <c r="F34" s="43" t="str">
        <f>IF(ISERROR(MATCH(E34,Events!$G:$G,0)),"",INDEX(Events!$A:$A,MATCH(E34,Events!$G:$G,0)))</f>
        <v/>
      </c>
      <c r="G34" s="42" t="str">
        <f>IF(E34="",IF(WEEKDAY($B$32,1)=MOD(startday+2,7)+1,$B$32,""),E34+1)</f>
        <v/>
      </c>
      <c r="H34" s="43" t="str">
        <f>IF(ISERROR(MATCH(G34,Events!$G:$G,0)),"",INDEX(Events!$A:$A,MATCH(G34,Events!$G:$G,0)))</f>
        <v/>
      </c>
      <c r="I34" s="42" t="str">
        <f>IF(G34="",IF(WEEKDAY($B$32,1)=MOD(startday+3,7)+1,$B$32,""),G34+1)</f>
        <v/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43497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43498</v>
      </c>
      <c r="N34" s="43" t="str">
        <f>IF(ISERROR(MATCH(M34,Events!$G:$G,0)),"",INDEX(Events!$A:$A,MATCH(M34,Events!$G:$G,0)))</f>
        <v>Groundhog Day</v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43499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43500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43501</v>
      </c>
      <c r="F38" s="43" t="str">
        <f>IF(ISERROR(MATCH(E38,Events!$G:$G,0)),"",INDEX(Events!$A:$A,MATCH(E38,Events!$G:$G,0)))</f>
        <v>Chinese New  Year</v>
      </c>
      <c r="G38" s="3">
        <f>IF(E38="","",IF(MONTH(E38+1)&lt;&gt;MONTH(E38),"",E38+1))</f>
        <v>43502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43503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43504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43505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43506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43507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43508</v>
      </c>
      <c r="F42" s="43" t="str">
        <f>IF(ISERROR(MATCH(E42,Events!$G:$G,0)),"",INDEX(Events!$A:$A,MATCH(E42,Events!$G:$G,0)))</f>
        <v>Lincoln's B-Day</v>
      </c>
      <c r="G42" s="3">
        <f>IF(E42="","",IF(MONTH(E42+1)&lt;&gt;MONTH(E42),"",E42+1))</f>
        <v>43509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43510</v>
      </c>
      <c r="J42" s="43" t="str">
        <f>IF(ISERROR(MATCH(I42,Events!$G:$G,0)),"",INDEX(Events!$A:$A,MATCH(I42,Events!$G:$G,0)))</f>
        <v>Valentine's Day</v>
      </c>
      <c r="K42" s="3">
        <f>IF(I42="","",IF(MONTH(I42+1)&lt;&gt;MONTH(I42),"",I42+1))</f>
        <v>43511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43512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43513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43514</v>
      </c>
      <c r="D46" s="43" t="str">
        <f>IF(ISERROR(MATCH(C46,Events!$G:$G,0)),"",INDEX(Events!$A:$A,MATCH(C46,Events!$G:$G,0)))</f>
        <v>Presidents' Day</v>
      </c>
      <c r="E46" s="3">
        <f>IF(C46="","",IF(MONTH(C46+1)&lt;&gt;MONTH(C46),"",C46+1))</f>
        <v>43515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43516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43517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43518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43519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43520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43521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43522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43523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43524</v>
      </c>
      <c r="J50" s="43" t="str">
        <f>IF(ISERROR(MATCH(I50,Events!$G:$G,0)),"",INDEX(Events!$A:$A,MATCH(I50,Events!$G:$G,0)))</f>
        <v/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C34:N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3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MARCH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DATE(YEAR(Jan!B32),3,1)</f>
        <v>43525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43527</v>
      </c>
      <c r="B33" s="51"/>
      <c r="C33" s="51">
        <f>C38</f>
        <v>43528</v>
      </c>
      <c r="D33" s="51"/>
      <c r="E33" s="51">
        <f t="shared" ref="E33" si="0">E38</f>
        <v>43529</v>
      </c>
      <c r="F33" s="51"/>
      <c r="G33" s="51">
        <f t="shared" ref="G33" si="1">G38</f>
        <v>43530</v>
      </c>
      <c r="H33" s="51"/>
      <c r="I33" s="51">
        <f t="shared" ref="I33" si="2">I38</f>
        <v>43531</v>
      </c>
      <c r="J33" s="51"/>
      <c r="K33" s="51">
        <f t="shared" ref="K33" si="3">K38</f>
        <v>43532</v>
      </c>
      <c r="L33" s="51"/>
      <c r="M33" s="51">
        <f>M38</f>
        <v>43533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 t="str">
        <f>IF(C34="",IF(WEEKDAY($B$32,1)=MOD(startday+1,7)+1,$B$32,""),C34+1)</f>
        <v/>
      </c>
      <c r="F34" s="43" t="str">
        <f>IF(ISERROR(MATCH(E34,Events!$G:$G,0)),"",INDEX(Events!$A:$A,MATCH(E34,Events!$G:$G,0)))</f>
        <v/>
      </c>
      <c r="G34" s="42" t="str">
        <f>IF(E34="",IF(WEEKDAY($B$32,1)=MOD(startday+2,7)+1,$B$32,""),E34+1)</f>
        <v/>
      </c>
      <c r="H34" s="43" t="str">
        <f>IF(ISERROR(MATCH(G34,Events!$G:$G,0)),"",INDEX(Events!$A:$A,MATCH(G34,Events!$G:$G,0)))</f>
        <v/>
      </c>
      <c r="I34" s="42" t="str">
        <f>IF(G34="",IF(WEEKDAY($B$32,1)=MOD(startday+3,7)+1,$B$32,""),G34+1)</f>
        <v/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43525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43526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43527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43528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43529</v>
      </c>
      <c r="F38" s="43" t="str">
        <f>IF(ISERROR(MATCH(E38,Events!$G:$G,0)),"",INDEX(Events!$A:$A,MATCH(E38,Events!$G:$G,0)))</f>
        <v>Mardi Gras</v>
      </c>
      <c r="G38" s="3">
        <f>IF(E38="","",IF(MONTH(E38+1)&lt;&gt;MONTH(E38),"",E38+1))</f>
        <v>43530</v>
      </c>
      <c r="H38" s="43" t="str">
        <f>IF(ISERROR(MATCH(G38,Events!$G:$G,0)),"",INDEX(Events!$A:$A,MATCH(G38,Events!$G:$G,0)))</f>
        <v>Ash Wednesday</v>
      </c>
      <c r="I38" s="3">
        <f>IF(G38="","",IF(MONTH(G38+1)&lt;&gt;MONTH(G38),"",G38+1))</f>
        <v>43531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43532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43533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43534</v>
      </c>
      <c r="B42" s="43" t="str">
        <f>IF(ISERROR(MATCH(A42,Events!$G:$G,0)),"",INDEX(Events!$A:$A,MATCH(A42,Events!$G:$G,0)))</f>
        <v>Daylight Saving</v>
      </c>
      <c r="C42" s="3">
        <f>IF(A42="","",IF(MONTH(A42+1)&lt;&gt;MONTH(A42),"",A42+1))</f>
        <v>43535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43536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43537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43538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43539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43540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43541</v>
      </c>
      <c r="B46" s="43" t="str">
        <f>IF(ISERROR(MATCH(A46,Events!$G:$G,0)),"",INDEX(Events!$A:$A,MATCH(A46,Events!$G:$G,0)))</f>
        <v>St. Patrick's Day</v>
      </c>
      <c r="C46" s="3">
        <f>IF(A46="","",IF(MONTH(A46+1)&lt;&gt;MONTH(A46),"",A46+1))</f>
        <v>43542</v>
      </c>
      <c r="D46" s="43" t="str">
        <f>IF(ISERROR(MATCH(C46,Events!$G:$G,0)),"",INDEX(Events!$A:$A,MATCH(C46,Events!$G:$G,0)))</f>
        <v/>
      </c>
      <c r="E46" s="3">
        <f>IF(C46="","",IF(MONTH(C46+1)&lt;&gt;MONTH(C46),"",C46+1))</f>
        <v>43543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43544</v>
      </c>
      <c r="H46" s="43" t="str">
        <f>IF(ISERROR(MATCH(G46,Events!$G:$G,0)),"",INDEX(Events!$A:$A,MATCH(G46,Events!$G:$G,0)))</f>
        <v>Vernal equinox (GMT)</v>
      </c>
      <c r="I46" s="3">
        <f>IF(G46="","",IF(MONTH(G46+1)&lt;&gt;MONTH(G46),"",G46+1))</f>
        <v>43545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43546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43547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43548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43549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43550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43551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43552</v>
      </c>
      <c r="J50" s="43" t="str">
        <f>IF(ISERROR(MATCH(I50,Events!$G:$G,0)),"",INDEX(Events!$A:$A,MATCH(I50,Events!$G:$G,0)))</f>
        <v/>
      </c>
      <c r="K50" s="3">
        <f>IF(I50="","",IF(MONTH(I50+1)&lt;&gt;MONTH(I50),"",I50+1))</f>
        <v>43553</v>
      </c>
      <c r="L50" s="43" t="str">
        <f>IF(ISERROR(MATCH(K50,Events!$G:$G,0)),"",INDEX(Events!$A:$A,MATCH(K50,Events!$G:$G,0)))</f>
        <v/>
      </c>
      <c r="M50" s="3">
        <f>IF(K50="","",IF(MONTH(K50+1)&lt;&gt;MONTH(K50),"",K50+1))</f>
        <v>43554</v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>
        <f>IF(M50="","",IF(MONTH(M50+1)&lt;&gt;MONTH(M50),"",M50+1))</f>
        <v>43555</v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26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APRIL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DATE(YEAR(Jan!B32),4,1)</f>
        <v>43556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43562</v>
      </c>
      <c r="B33" s="51"/>
      <c r="C33" s="51">
        <f>C38</f>
        <v>43563</v>
      </c>
      <c r="D33" s="51"/>
      <c r="E33" s="51">
        <f t="shared" ref="E33" si="0">E38</f>
        <v>43564</v>
      </c>
      <c r="F33" s="51"/>
      <c r="G33" s="51">
        <f t="shared" ref="G33" si="1">G38</f>
        <v>43565</v>
      </c>
      <c r="H33" s="51"/>
      <c r="I33" s="51">
        <f t="shared" ref="I33" si="2">I38</f>
        <v>43566</v>
      </c>
      <c r="J33" s="51"/>
      <c r="K33" s="51">
        <f t="shared" ref="K33" si="3">K38</f>
        <v>43567</v>
      </c>
      <c r="L33" s="51"/>
      <c r="M33" s="51">
        <f>M38</f>
        <v>43568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>
        <f>IF(A34="",IF(WEEKDAY($B$32,1)=MOD(startday,7)+1,$B$32,""),A34+1)</f>
        <v>43556</v>
      </c>
      <c r="D34" s="43" t="str">
        <f>IF(ISERROR(MATCH(C34,Events!$G:$G,0)),"",INDEX(Events!$A:$A,MATCH(C34,Events!$G:$G,0)))</f>
        <v>April Fool's Day</v>
      </c>
      <c r="E34" s="42">
        <f>IF(C34="",IF(WEEKDAY($B$32,1)=MOD(startday+1,7)+1,$B$32,""),C34+1)</f>
        <v>43557</v>
      </c>
      <c r="F34" s="43" t="str">
        <f>IF(ISERROR(MATCH(E34,Events!$G:$G,0)),"",INDEX(Events!$A:$A,MATCH(E34,Events!$G:$G,0)))</f>
        <v/>
      </c>
      <c r="G34" s="42">
        <f>IF(E34="",IF(WEEKDAY($B$32,1)=MOD(startday+2,7)+1,$B$32,""),E34+1)</f>
        <v>43558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43559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43560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43561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43562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43563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43564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43565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43566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43567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43568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43569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43570</v>
      </c>
      <c r="D42" s="43" t="str">
        <f>IF(ISERROR(MATCH(C42,Events!$G:$G,0)),"",INDEX(Events!$A:$A,MATCH(C42,Events!$G:$G,0)))</f>
        <v>Taxes Due</v>
      </c>
      <c r="E42" s="3">
        <f>IF(C42="","",IF(MONTH(C42+1)&lt;&gt;MONTH(C42),"",C42+1))</f>
        <v>43571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43572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43573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43574</v>
      </c>
      <c r="L42" s="43" t="str">
        <f>IF(ISERROR(MATCH(K42,Events!$G:$G,0)),"",INDEX(Events!$A:$A,MATCH(K42,Events!$G:$G,0)))</f>
        <v>Good Friday</v>
      </c>
      <c r="M42" s="3">
        <f>IF(K42="","",IF(MONTH(K42+1)&lt;&gt;MONTH(K42),"",K42+1))</f>
        <v>43575</v>
      </c>
      <c r="N42" s="43" t="str">
        <f>IF(ISERROR(MATCH(M42,Events!$G:$G,0)),"",INDEX(Events!$A:$A,MATCH(M42,Events!$G:$G,0)))</f>
        <v>Passover</v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43576</v>
      </c>
      <c r="B46" s="43" t="str">
        <f>IF(ISERROR(MATCH(A46,Events!$G:$G,0)),"",INDEX(Events!$A:$A,MATCH(A46,Events!$G:$G,0)))</f>
        <v>Easter</v>
      </c>
      <c r="C46" s="3">
        <f>IF(A46="","",IF(MONTH(A46+1)&lt;&gt;MONTH(A46),"",A46+1))</f>
        <v>43577</v>
      </c>
      <c r="D46" s="43" t="str">
        <f>IF(ISERROR(MATCH(C46,Events!$G:$G,0)),"",INDEX(Events!$A:$A,MATCH(C46,Events!$G:$G,0)))</f>
        <v>Earth Day</v>
      </c>
      <c r="E46" s="3">
        <f>IF(C46="","",IF(MONTH(C46+1)&lt;&gt;MONTH(C46),"",C46+1))</f>
        <v>43578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43579</v>
      </c>
      <c r="H46" s="43" t="str">
        <f>IF(ISERROR(MATCH(G46,Events!$G:$G,0)),"",INDEX(Events!$A:$A,MATCH(G46,Events!$G:$G,0)))</f>
        <v>Admin Assist Day</v>
      </c>
      <c r="I46" s="3">
        <f>IF(G46="","",IF(MONTH(G46+1)&lt;&gt;MONTH(G46),"",G46+1))</f>
        <v>43580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43581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43582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43583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43584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43585</v>
      </c>
      <c r="F50" s="43" t="str">
        <f>IF(ISERROR(MATCH(E50,Events!$G:$G,0)),"",INDEX(Events!$A:$A,MATCH(E50,Events!$G:$G,0)))</f>
        <v/>
      </c>
      <c r="G50" s="3" t="str">
        <f>IF(E50="","",IF(MONTH(E50+1)&lt;&gt;MONTH(E50),"",E50+1))</f>
        <v/>
      </c>
      <c r="H50" s="43" t="str">
        <f>IF(ISERROR(MATCH(G50,Events!$G:$G,0)),"",INDEX(Events!$A:$A,MATCH(G50,Events!$G:$G,0)))</f>
        <v/>
      </c>
      <c r="I50" s="3" t="str">
        <f>IF(G50="","",IF(MONTH(G50+1)&lt;&gt;MONTH(G50),"",G50+1))</f>
        <v/>
      </c>
      <c r="J50" s="43" t="str">
        <f>IF(ISERROR(MATCH(I50,Events!$G:$G,0)),"",INDEX(Events!$A:$A,MATCH(I50,Events!$G:$G,0)))</f>
        <v/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5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2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MAY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DATE(YEAR(Jan!B32),5,1)</f>
        <v>43586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43590</v>
      </c>
      <c r="B33" s="51"/>
      <c r="C33" s="51">
        <f>C38</f>
        <v>43591</v>
      </c>
      <c r="D33" s="51"/>
      <c r="E33" s="51">
        <f t="shared" ref="E33" si="0">E38</f>
        <v>43592</v>
      </c>
      <c r="F33" s="51"/>
      <c r="G33" s="51">
        <f t="shared" ref="G33" si="1">G38</f>
        <v>43593</v>
      </c>
      <c r="H33" s="51"/>
      <c r="I33" s="51">
        <f t="shared" ref="I33" si="2">I38</f>
        <v>43594</v>
      </c>
      <c r="J33" s="51"/>
      <c r="K33" s="51">
        <f t="shared" ref="K33" si="3">K38</f>
        <v>43595</v>
      </c>
      <c r="L33" s="51"/>
      <c r="M33" s="51">
        <f>M38</f>
        <v>43596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 t="str">
        <f>IF(C34="",IF(WEEKDAY($B$32,1)=MOD(startday+1,7)+1,$B$32,""),C34+1)</f>
        <v/>
      </c>
      <c r="F34" s="43" t="str">
        <f>IF(ISERROR(MATCH(E34,Events!$G:$G,0)),"",INDEX(Events!$A:$A,MATCH(E34,Events!$G:$G,0)))</f>
        <v/>
      </c>
      <c r="G34" s="42">
        <f>IF(E34="",IF(WEEKDAY($B$32,1)=MOD(startday+2,7)+1,$B$32,""),E34+1)</f>
        <v>43586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43587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43588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43589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43590</v>
      </c>
      <c r="B38" s="43" t="str">
        <f>IF(ISERROR(MATCH(A38,Events!$G:$G,0)),"",INDEX(Events!$A:$A,MATCH(A38,Events!$G:$G,0)))</f>
        <v>Cinco de Mayo</v>
      </c>
      <c r="C38" s="3">
        <f>IF(A38="","",IF(MONTH(A38+1)&lt;&gt;MONTH(A38),"",A38+1))</f>
        <v>43591</v>
      </c>
      <c r="D38" s="43" t="str">
        <f>IF(ISERROR(MATCH(C38,Events!$G:$G,0)),"",INDEX(Events!$A:$A,MATCH(C38,Events!$G:$G,0)))</f>
        <v>Ramadan begins</v>
      </c>
      <c r="E38" s="3">
        <f>IF(C38="","",IF(MONTH(C38+1)&lt;&gt;MONTH(C38),"",C38+1))</f>
        <v>43592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43593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43594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43595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43596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43597</v>
      </c>
      <c r="B42" s="43" t="str">
        <f>IF(ISERROR(MATCH(A42,Events!$G:$G,0)),"",INDEX(Events!$A:$A,MATCH(A42,Events!$G:$G,0)))</f>
        <v>Mother's Day</v>
      </c>
      <c r="C42" s="3">
        <f>IF(A42="","",IF(MONTH(A42+1)&lt;&gt;MONTH(A42),"",A42+1))</f>
        <v>43598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43599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43600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43601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43602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43603</v>
      </c>
      <c r="N42" s="43" t="str">
        <f>IF(ISERROR(MATCH(M42,Events!$G:$G,0)),"",INDEX(Events!$A:$A,MATCH(M42,Events!$G:$G,0)))</f>
        <v>Armed Forces Day</v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43604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43605</v>
      </c>
      <c r="D46" s="43" t="str">
        <f>IF(ISERROR(MATCH(C46,Events!$G:$G,0)),"",INDEX(Events!$A:$A,MATCH(C46,Events!$G:$G,0)))</f>
        <v>Victoria Day (Canada)</v>
      </c>
      <c r="E46" s="3">
        <f>IF(C46="","",IF(MONTH(C46+1)&lt;&gt;MONTH(C46),"",C46+1))</f>
        <v>43606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43607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43608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43609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43610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43611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43612</v>
      </c>
      <c r="D50" s="43" t="str">
        <f>IF(ISERROR(MATCH(C50,Events!$G:$G,0)),"",INDEX(Events!$A:$A,MATCH(C50,Events!$G:$G,0)))</f>
        <v>Memorial Day</v>
      </c>
      <c r="E50" s="3">
        <f>IF(C50="","",IF(MONTH(C50+1)&lt;&gt;MONTH(C50),"",C50+1))</f>
        <v>43613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43614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43615</v>
      </c>
      <c r="J50" s="43" t="str">
        <f>IF(ISERROR(MATCH(I50,Events!$G:$G,0)),"",INDEX(Events!$A:$A,MATCH(I50,Events!$G:$G,0)))</f>
        <v/>
      </c>
      <c r="K50" s="3">
        <f>IF(I50="","",IF(MONTH(I50+1)&lt;&gt;MONTH(I50),"",I50+1))</f>
        <v>43616</v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31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JUNE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DATE(YEAR(Jan!B32),6,1)</f>
        <v>43617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43618</v>
      </c>
      <c r="B33" s="51"/>
      <c r="C33" s="51">
        <f>C38</f>
        <v>43619</v>
      </c>
      <c r="D33" s="51"/>
      <c r="E33" s="51">
        <f t="shared" ref="E33" si="0">E38</f>
        <v>43620</v>
      </c>
      <c r="F33" s="51"/>
      <c r="G33" s="51">
        <f t="shared" ref="G33" si="1">G38</f>
        <v>43621</v>
      </c>
      <c r="H33" s="51"/>
      <c r="I33" s="51">
        <f t="shared" ref="I33" si="2">I38</f>
        <v>43622</v>
      </c>
      <c r="J33" s="51"/>
      <c r="K33" s="51">
        <f t="shared" ref="K33" si="3">K38</f>
        <v>43623</v>
      </c>
      <c r="L33" s="51"/>
      <c r="M33" s="51">
        <f>M38</f>
        <v>43624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 t="str">
        <f>IF(C34="",IF(WEEKDAY($B$32,1)=MOD(startday+1,7)+1,$B$32,""),C34+1)</f>
        <v/>
      </c>
      <c r="F34" s="43" t="str">
        <f>IF(ISERROR(MATCH(E34,Events!$G:$G,0)),"",INDEX(Events!$A:$A,MATCH(E34,Events!$G:$G,0)))</f>
        <v/>
      </c>
      <c r="G34" s="42" t="str">
        <f>IF(E34="",IF(WEEKDAY($B$32,1)=MOD(startday+2,7)+1,$B$32,""),E34+1)</f>
        <v/>
      </c>
      <c r="H34" s="43" t="str">
        <f>IF(ISERROR(MATCH(G34,Events!$G:$G,0)),"",INDEX(Events!$A:$A,MATCH(G34,Events!$G:$G,0)))</f>
        <v/>
      </c>
      <c r="I34" s="42" t="str">
        <f>IF(G34="",IF(WEEKDAY($B$32,1)=MOD(startday+3,7)+1,$B$32,""),G34+1)</f>
        <v/>
      </c>
      <c r="J34" s="43" t="str">
        <f>IF(ISERROR(MATCH(I34,Events!$G:$G,0)),"",INDEX(Events!$A:$A,MATCH(I34,Events!$G:$G,0)))</f>
        <v/>
      </c>
      <c r="K34" s="42" t="str">
        <f>IF(I34="",IF(WEEKDAY($B$32,1)=MOD(startday+4,7)+1,$B$32,""),I34+1)</f>
        <v/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43617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43618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43619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43620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43621</v>
      </c>
      <c r="H38" s="43" t="str">
        <f>IF(ISERROR(MATCH(G38,Events!$G:$G,0)),"",INDEX(Events!$A:$A,MATCH(G38,Events!$G:$G,0)))</f>
        <v>End of Ramadan</v>
      </c>
      <c r="I38" s="3">
        <f>IF(G38="","",IF(MONTH(G38+1)&lt;&gt;MONTH(G38),"",G38+1))</f>
        <v>43622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43623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43624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43625</v>
      </c>
      <c r="B42" s="43" t="str">
        <f>IF(ISERROR(MATCH(A42,Events!$G:$G,0)),"",INDEX(Events!$A:$A,MATCH(A42,Events!$G:$G,0)))</f>
        <v>Pentecost</v>
      </c>
      <c r="C42" s="3">
        <f>IF(A42="","",IF(MONTH(A42+1)&lt;&gt;MONTH(A42),"",A42+1))</f>
        <v>43626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43627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43628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43629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43630</v>
      </c>
      <c r="L42" s="43" t="str">
        <f>IF(ISERROR(MATCH(K42,Events!$G:$G,0)),"",INDEX(Events!$A:$A,MATCH(K42,Events!$G:$G,0)))</f>
        <v>Flag Day</v>
      </c>
      <c r="M42" s="3">
        <f>IF(K42="","",IF(MONTH(K42+1)&lt;&gt;MONTH(K42),"",K42+1))</f>
        <v>43631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43632</v>
      </c>
      <c r="B46" s="43" t="str">
        <f>IF(ISERROR(MATCH(A46,Events!$G:$G,0)),"",INDEX(Events!$A:$A,MATCH(A46,Events!$G:$G,0)))</f>
        <v>Father's Day</v>
      </c>
      <c r="C46" s="3">
        <f>IF(A46="","",IF(MONTH(A46+1)&lt;&gt;MONTH(A46),"",A46+1))</f>
        <v>43633</v>
      </c>
      <c r="D46" s="43" t="str">
        <f>IF(ISERROR(MATCH(C46,Events!$G:$G,0)),"",INDEX(Events!$A:$A,MATCH(C46,Events!$G:$G,0)))</f>
        <v/>
      </c>
      <c r="E46" s="3">
        <f>IF(C46="","",IF(MONTH(C46+1)&lt;&gt;MONTH(C46),"",C46+1))</f>
        <v>43634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43635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43636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43637</v>
      </c>
      <c r="L46" s="43" t="str">
        <f>IF(ISERROR(MATCH(K46,Events!$G:$G,0)),"",INDEX(Events!$A:$A,MATCH(K46,Events!$G:$G,0)))</f>
        <v>June Solstice (GMT)</v>
      </c>
      <c r="M46" s="3">
        <f>IF(K46="","",IF(MONTH(K46+1)&lt;&gt;MONTH(K46),"",K46+1))</f>
        <v>43638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43639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43640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43641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43642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43643</v>
      </c>
      <c r="J50" s="43" t="str">
        <f>IF(ISERROR(MATCH(I50,Events!$G:$G,0)),"",INDEX(Events!$A:$A,MATCH(I50,Events!$G:$G,0)))</f>
        <v/>
      </c>
      <c r="K50" s="3">
        <f>IF(I50="","",IF(MONTH(I50+1)&lt;&gt;MONTH(I50),"",I50+1))</f>
        <v>43644</v>
      </c>
      <c r="L50" s="43" t="str">
        <f>IF(ISERROR(MATCH(K50,Events!$G:$G,0)),"",INDEX(Events!$A:$A,MATCH(K50,Events!$G:$G,0)))</f>
        <v/>
      </c>
      <c r="M50" s="3">
        <f>IF(K50="","",IF(MONTH(K50+1)&lt;&gt;MONTH(K50),"",K50+1))</f>
        <v>43645</v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>
        <f>IF(M50="","",IF(MONTH(M50+1)&lt;&gt;MONTH(M50),"",M50+1))</f>
        <v>43646</v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Q57 A59:Q6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26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JULY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DATE(YEAR(Jan!B32),7,1)</f>
        <v>43647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43653</v>
      </c>
      <c r="B33" s="51"/>
      <c r="C33" s="51">
        <f>C38</f>
        <v>43654</v>
      </c>
      <c r="D33" s="51"/>
      <c r="E33" s="51">
        <f t="shared" ref="E33" si="0">E38</f>
        <v>43655</v>
      </c>
      <c r="F33" s="51"/>
      <c r="G33" s="51">
        <f t="shared" ref="G33" si="1">G38</f>
        <v>43656</v>
      </c>
      <c r="H33" s="51"/>
      <c r="I33" s="51">
        <f t="shared" ref="I33" si="2">I38</f>
        <v>43657</v>
      </c>
      <c r="J33" s="51"/>
      <c r="K33" s="51">
        <f t="shared" ref="K33" si="3">K38</f>
        <v>43658</v>
      </c>
      <c r="L33" s="51"/>
      <c r="M33" s="51">
        <f>M38</f>
        <v>43659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>
        <f>IF(A34="",IF(WEEKDAY($B$32,1)=MOD(startday,7)+1,$B$32,""),A34+1)</f>
        <v>43647</v>
      </c>
      <c r="D34" s="43" t="str">
        <f>IF(ISERROR(MATCH(C34,Events!$G:$G,0)),"",INDEX(Events!$A:$A,MATCH(C34,Events!$G:$G,0)))</f>
        <v/>
      </c>
      <c r="E34" s="42">
        <f>IF(C34="",IF(WEEKDAY($B$32,1)=MOD(startday+1,7)+1,$B$32,""),C34+1)</f>
        <v>43648</v>
      </c>
      <c r="F34" s="43" t="str">
        <f>IF(ISERROR(MATCH(E34,Events!$G:$G,0)),"",INDEX(Events!$A:$A,MATCH(E34,Events!$G:$G,0)))</f>
        <v/>
      </c>
      <c r="G34" s="42">
        <f>IF(E34="",IF(WEEKDAY($B$32,1)=MOD(startday+2,7)+1,$B$32,""),E34+1)</f>
        <v>43649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43650</v>
      </c>
      <c r="J34" s="43" t="str">
        <f>IF(ISERROR(MATCH(I34,Events!$G:$G,0)),"",INDEX(Events!$A:$A,MATCH(I34,Events!$G:$G,0)))</f>
        <v>Independence Day</v>
      </c>
      <c r="K34" s="42">
        <f>IF(I34="",IF(WEEKDAY($B$32,1)=MOD(startday+4,7)+1,$B$32,""),I34+1)</f>
        <v>43651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43652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43653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43654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43655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43656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43657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43658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43659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43660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43661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43662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43663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43664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43665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43666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43667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43668</v>
      </c>
      <c r="D46" s="43" t="str">
        <f>IF(ISERROR(MATCH(C46,Events!$G:$G,0)),"",INDEX(Events!$A:$A,MATCH(C46,Events!$G:$G,0)))</f>
        <v/>
      </c>
      <c r="E46" s="3">
        <f>IF(C46="","",IF(MONTH(C46+1)&lt;&gt;MONTH(C46),"",C46+1))</f>
        <v>43669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43670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43671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43672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43673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43674</v>
      </c>
      <c r="B50" s="43" t="str">
        <f>IF(ISERROR(MATCH(A50,Events!$G:$G,0)),"",INDEX(Events!$A:$A,MATCH(A50,Events!$G:$G,0)))</f>
        <v>Parents' Day</v>
      </c>
      <c r="C50" s="3">
        <f>IF(A50="","",IF(MONTH(A50+1)&lt;&gt;MONTH(A50),"",A50+1))</f>
        <v>43675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43676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43677</v>
      </c>
      <c r="H50" s="43" t="str">
        <f>IF(ISERROR(MATCH(G50,Events!$G:$G,0)),"",INDEX(Events!$A:$A,MATCH(G50,Events!$G:$G,0)))</f>
        <v/>
      </c>
      <c r="I50" s="3" t="str">
        <f>IF(G50="","",IF(MONTH(G50+1)&lt;&gt;MONTH(G50),"",G50+1))</f>
        <v/>
      </c>
      <c r="J50" s="43" t="str">
        <f>IF(ISERROR(MATCH(I50,Events!$G:$G,0)),"",INDEX(Events!$A:$A,MATCH(I50,Events!$G:$G,0)))</f>
        <v/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26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AUGUST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DATE(YEAR(Jan!B32),8,1)</f>
        <v>43678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43681</v>
      </c>
      <c r="B33" s="51"/>
      <c r="C33" s="51">
        <f>C38</f>
        <v>43682</v>
      </c>
      <c r="D33" s="51"/>
      <c r="E33" s="51">
        <f t="shared" ref="E33" si="0">E38</f>
        <v>43683</v>
      </c>
      <c r="F33" s="51"/>
      <c r="G33" s="51">
        <f t="shared" ref="G33" si="1">G38</f>
        <v>43684</v>
      </c>
      <c r="H33" s="51"/>
      <c r="I33" s="51">
        <f t="shared" ref="I33" si="2">I38</f>
        <v>43685</v>
      </c>
      <c r="J33" s="51"/>
      <c r="K33" s="51">
        <f t="shared" ref="K33" si="3">K38</f>
        <v>43686</v>
      </c>
      <c r="L33" s="51"/>
      <c r="M33" s="51">
        <f>M38</f>
        <v>43687</v>
      </c>
      <c r="N33" s="52"/>
    </row>
    <row r="34" spans="1:14" s="1" customFormat="1" ht="15.75" x14ac:dyDescent="0.2">
      <c r="A34" s="42" t="str">
        <f>IF(WEEKDAY($B$32,1)=startday,$B$32,"")</f>
        <v/>
      </c>
      <c r="B34" s="43" t="str">
        <f>IF(ISERROR(MATCH(A34,Events!$G:$G,0)),"",INDEX(Events!$A:$A,MATCH(A34,Events!$G:$G,0)))</f>
        <v/>
      </c>
      <c r="C34" s="42" t="str">
        <f>IF(A34="",IF(WEEKDAY($B$32,1)=MOD(startday,7)+1,$B$32,""),A34+1)</f>
        <v/>
      </c>
      <c r="D34" s="43" t="str">
        <f>IF(ISERROR(MATCH(C34,Events!$G:$G,0)),"",INDEX(Events!$A:$A,MATCH(C34,Events!$G:$G,0)))</f>
        <v/>
      </c>
      <c r="E34" s="42" t="str">
        <f>IF(C34="",IF(WEEKDAY($B$32,1)=MOD(startday+1,7)+1,$B$32,""),C34+1)</f>
        <v/>
      </c>
      <c r="F34" s="43" t="str">
        <f>IF(ISERROR(MATCH(E34,Events!$G:$G,0)),"",INDEX(Events!$A:$A,MATCH(E34,Events!$G:$G,0)))</f>
        <v/>
      </c>
      <c r="G34" s="42" t="str">
        <f>IF(E34="",IF(WEEKDAY($B$32,1)=MOD(startday+2,7)+1,$B$32,""),E34+1)</f>
        <v/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43678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43679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43680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43681</v>
      </c>
      <c r="B38" s="43" t="str">
        <f>IF(ISERROR(MATCH(A38,Events!$G:$G,0)),"",INDEX(Events!$A:$A,MATCH(A38,Events!$G:$G,0)))</f>
        <v/>
      </c>
      <c r="C38" s="3">
        <f>IF(A38="","",IF(MONTH(A38+1)&lt;&gt;MONTH(A38),"",A38+1))</f>
        <v>43682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43683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43684</v>
      </c>
      <c r="H38" s="43" t="str">
        <f>IF(ISERROR(MATCH(G38,Events!$G:$G,0)),"",INDEX(Events!$A:$A,MATCH(G38,Events!$G:$G,0)))</f>
        <v/>
      </c>
      <c r="I38" s="3">
        <f>IF(G38="","",IF(MONTH(G38+1)&lt;&gt;MONTH(G38),"",G38+1))</f>
        <v>43685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43686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43687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43688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43689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43690</v>
      </c>
      <c r="F42" s="43" t="str">
        <f>IF(ISERROR(MATCH(E42,Events!$G:$G,0)),"",INDEX(Events!$A:$A,MATCH(E42,Events!$G:$G,0)))</f>
        <v/>
      </c>
      <c r="G42" s="3">
        <f>IF(E42="","",IF(MONTH(E42+1)&lt;&gt;MONTH(E42),"",E42+1))</f>
        <v>43691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43692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43693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43694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43695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43696</v>
      </c>
      <c r="D46" s="43" t="str">
        <f>IF(ISERROR(MATCH(C46,Events!$G:$G,0)),"",INDEX(Events!$A:$A,MATCH(C46,Events!$G:$G,0)))</f>
        <v>Aviation Day</v>
      </c>
      <c r="E46" s="3">
        <f>IF(C46="","",IF(MONTH(C46+1)&lt;&gt;MONTH(C46),"",C46+1))</f>
        <v>43697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43698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43699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43700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43701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43702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43703</v>
      </c>
      <c r="D50" s="43" t="str">
        <f>IF(ISERROR(MATCH(C50,Events!$G:$G,0)),"",INDEX(Events!$A:$A,MATCH(C50,Events!$G:$G,0)))</f>
        <v/>
      </c>
      <c r="E50" s="3">
        <f>IF(C50="","",IF(MONTH(C50+1)&lt;&gt;MONTH(C50),"",C50+1))</f>
        <v>43704</v>
      </c>
      <c r="F50" s="43" t="str">
        <f>IF(ISERROR(MATCH(E50,Events!$G:$G,0)),"",INDEX(Events!$A:$A,MATCH(E50,Events!$G:$G,0)))</f>
        <v/>
      </c>
      <c r="G50" s="3">
        <f>IF(E50="","",IF(MONTH(E50+1)&lt;&gt;MONTH(E50),"",E50+1))</f>
        <v>43705</v>
      </c>
      <c r="H50" s="43" t="str">
        <f>IF(ISERROR(MATCH(G50,Events!$G:$G,0)),"",INDEX(Events!$A:$A,MATCH(G50,Events!$G:$G,0)))</f>
        <v/>
      </c>
      <c r="I50" s="3">
        <f>IF(G50="","",IF(MONTH(G50+1)&lt;&gt;MONTH(G50),"",G50+1))</f>
        <v>43706</v>
      </c>
      <c r="J50" s="43" t="str">
        <f>IF(ISERROR(MATCH(I50,Events!$G:$G,0)),"",INDEX(Events!$A:$A,MATCH(I50,Events!$G:$G,0)))</f>
        <v/>
      </c>
      <c r="K50" s="3">
        <f>IF(I50="","",IF(MONTH(I50+1)&lt;&gt;MONTH(I50),"",I50+1))</f>
        <v>43707</v>
      </c>
      <c r="L50" s="43" t="str">
        <f>IF(ISERROR(MATCH(K50,Events!$G:$G,0)),"",INDEX(Events!$A:$A,MATCH(K50,Events!$G:$G,0)))</f>
        <v/>
      </c>
      <c r="M50" s="3">
        <f>IF(K50="","",IF(MONTH(K50+1)&lt;&gt;MONTH(K50),"",K50+1))</f>
        <v>43708</v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1:N58"/>
  <sheetViews>
    <sheetView showGridLines="0" topLeftCell="A26" workbookViewId="0">
      <selection activeCell="A58" sqref="A58:XFD58"/>
    </sheetView>
  </sheetViews>
  <sheetFormatPr defaultRowHeight="12.75" x14ac:dyDescent="0.2"/>
  <cols>
    <col min="1" max="1" width="3.5703125" customWidth="1"/>
    <col min="2" max="2" width="10.140625" customWidth="1"/>
    <col min="3" max="3" width="3.5703125" customWidth="1"/>
    <col min="4" max="4" width="10.140625" customWidth="1"/>
    <col min="5" max="5" width="3.5703125" customWidth="1"/>
    <col min="6" max="6" width="10.140625" customWidth="1"/>
    <col min="7" max="7" width="3.5703125" customWidth="1"/>
    <col min="8" max="8" width="10.140625" customWidth="1"/>
    <col min="9" max="9" width="3.5703125" customWidth="1"/>
    <col min="10" max="10" width="10.140625" customWidth="1"/>
    <col min="11" max="11" width="3.5703125" customWidth="1"/>
    <col min="12" max="12" width="10.140625" customWidth="1"/>
    <col min="13" max="13" width="3.5703125" customWidth="1"/>
    <col min="14" max="14" width="10.140625" customWidth="1"/>
    <col min="15" max="15" width="0.85546875" customWidth="1"/>
  </cols>
  <sheetData>
    <row r="31" spans="1:14" s="1" customFormat="1" ht="38.1" customHeight="1" x14ac:dyDescent="0.45">
      <c r="A31" s="49" t="str">
        <f>UPPER(TEXT(B32,"mmmm yyyy"))</f>
        <v>SEPTEMBER 2019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s="1" customFormat="1" hidden="1" x14ac:dyDescent="0.2">
      <c r="A32" s="10" t="s">
        <v>2</v>
      </c>
      <c r="B32" s="11">
        <f>DATE(YEAR(Jan!B32),9,1)</f>
        <v>43709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14" s="1" customFormat="1" ht="15" x14ac:dyDescent="0.2">
      <c r="A33" s="50">
        <f>A38</f>
        <v>43716</v>
      </c>
      <c r="B33" s="51"/>
      <c r="C33" s="51">
        <f>C38</f>
        <v>43717</v>
      </c>
      <c r="D33" s="51"/>
      <c r="E33" s="51">
        <f t="shared" ref="E33" si="0">E38</f>
        <v>43718</v>
      </c>
      <c r="F33" s="51"/>
      <c r="G33" s="51">
        <f t="shared" ref="G33" si="1">G38</f>
        <v>43719</v>
      </c>
      <c r="H33" s="51"/>
      <c r="I33" s="51">
        <f t="shared" ref="I33" si="2">I38</f>
        <v>43720</v>
      </c>
      <c r="J33" s="51"/>
      <c r="K33" s="51">
        <f t="shared" ref="K33" si="3">K38</f>
        <v>43721</v>
      </c>
      <c r="L33" s="51"/>
      <c r="M33" s="51">
        <f>M38</f>
        <v>43722</v>
      </c>
      <c r="N33" s="52"/>
    </row>
    <row r="34" spans="1:14" s="1" customFormat="1" ht="15.75" x14ac:dyDescent="0.2">
      <c r="A34" s="42">
        <f>IF(WEEKDAY($B$32,1)=startday,$B$32,"")</f>
        <v>43709</v>
      </c>
      <c r="B34" s="43" t="str">
        <f>IF(ISERROR(MATCH(A34,Events!$G:$G,0)),"",INDEX(Events!$A:$A,MATCH(A34,Events!$G:$G,0)))</f>
        <v/>
      </c>
      <c r="C34" s="42">
        <f>IF(A34="",IF(WEEKDAY($B$32,1)=MOD(startday,7)+1,$B$32,""),A34+1)</f>
        <v>43710</v>
      </c>
      <c r="D34" s="43" t="str">
        <f>IF(ISERROR(MATCH(C34,Events!$G:$G,0)),"",INDEX(Events!$A:$A,MATCH(C34,Events!$G:$G,0)))</f>
        <v>Labor Day</v>
      </c>
      <c r="E34" s="42">
        <f>IF(C34="",IF(WEEKDAY($B$32,1)=MOD(startday+1,7)+1,$B$32,""),C34+1)</f>
        <v>43711</v>
      </c>
      <c r="F34" s="43" t="str">
        <f>IF(ISERROR(MATCH(E34,Events!$G:$G,0)),"",INDEX(Events!$A:$A,MATCH(E34,Events!$G:$G,0)))</f>
        <v/>
      </c>
      <c r="G34" s="42">
        <f>IF(E34="",IF(WEEKDAY($B$32,1)=MOD(startday+2,7)+1,$B$32,""),E34+1)</f>
        <v>43712</v>
      </c>
      <c r="H34" s="43" t="str">
        <f>IF(ISERROR(MATCH(G34,Events!$G:$G,0)),"",INDEX(Events!$A:$A,MATCH(G34,Events!$G:$G,0)))</f>
        <v/>
      </c>
      <c r="I34" s="42">
        <f>IF(G34="",IF(WEEKDAY($B$32,1)=MOD(startday+3,7)+1,$B$32,""),G34+1)</f>
        <v>43713</v>
      </c>
      <c r="J34" s="43" t="str">
        <f>IF(ISERROR(MATCH(I34,Events!$G:$G,0)),"",INDEX(Events!$A:$A,MATCH(I34,Events!$G:$G,0)))</f>
        <v/>
      </c>
      <c r="K34" s="42">
        <f>IF(I34="",IF(WEEKDAY($B$32,1)=MOD(startday+4,7)+1,$B$32,""),I34+1)</f>
        <v>43714</v>
      </c>
      <c r="L34" s="43" t="str">
        <f>IF(ISERROR(MATCH(K34,Events!$G:$G,0)),"",INDEX(Events!$A:$A,MATCH(K34,Events!$G:$G,0)))</f>
        <v/>
      </c>
      <c r="M34" s="42">
        <f>IF(K34="",IF(WEEKDAY($B$32,1)=MOD(startday+5,7)+1,$B$32,""),K34+1)</f>
        <v>43715</v>
      </c>
      <c r="N34" s="43" t="str">
        <f>IF(ISERROR(MATCH(M34,Events!$G:$G,0)),"",INDEX(Events!$A:$A,MATCH(M34,Events!$G:$G,0)))</f>
        <v/>
      </c>
    </row>
    <row r="35" spans="1:14" s="2" customFormat="1" ht="11.25" x14ac:dyDescent="0.2">
      <c r="A35" s="46" t="str">
        <f>IF(ISERROR(MATCH(A34,Events!$H:$H,0)),"",INDEX(Events!$A:$A,MATCH(A34,Events!$H:$H,0)))</f>
        <v/>
      </c>
      <c r="B35" s="47"/>
      <c r="C35" s="46" t="str">
        <f>IF(ISERROR(MATCH(C34,Events!$H:$H,0)),"",INDEX(Events!$A:$A,MATCH(C34,Events!$H:$H,0)))</f>
        <v/>
      </c>
      <c r="D35" s="47"/>
      <c r="E35" s="46" t="str">
        <f>IF(ISERROR(MATCH(E34,Events!$H:$H,0)),"",INDEX(Events!$A:$A,MATCH(E34,Events!$H:$H,0)))</f>
        <v/>
      </c>
      <c r="F35" s="47"/>
      <c r="G35" s="46" t="str">
        <f>IF(ISERROR(MATCH(G34,Events!$H:$H,0)),"",INDEX(Events!$A:$A,MATCH(G34,Events!$H:$H,0)))</f>
        <v/>
      </c>
      <c r="H35" s="47"/>
      <c r="I35" s="46" t="str">
        <f>IF(ISERROR(MATCH(I34,Events!$H:$H,0)),"",INDEX(Events!$A:$A,MATCH(I34,Events!$H:$H,0)))</f>
        <v/>
      </c>
      <c r="J35" s="47"/>
      <c r="K35" s="46" t="str">
        <f>IF(ISERROR(MATCH(K34,Events!$H:$H,0)),"",INDEX(Events!$A:$A,MATCH(K34,Events!$H:$H,0)))</f>
        <v/>
      </c>
      <c r="L35" s="47"/>
      <c r="M35" s="46" t="str">
        <f>IF(ISERROR(MATCH(M34,Events!$H:$H,0)),"",INDEX(Events!$A:$A,MATCH(M34,Events!$H:$H,0)))</f>
        <v/>
      </c>
      <c r="N35" s="47"/>
    </row>
    <row r="36" spans="1:14" s="2" customFormat="1" ht="11.25" x14ac:dyDescent="0.2">
      <c r="A36" s="46" t="str">
        <f>IF(ISERROR(MATCH(A34,Events!$I:$I,0)),"",INDEX(Events!$A:$A,MATCH(A34,Events!$I:$I,0)))</f>
        <v/>
      </c>
      <c r="B36" s="47"/>
      <c r="C36" s="46" t="str">
        <f>IF(ISERROR(MATCH(C34,Events!$I:$I,0)),"",INDEX(Events!$A:$A,MATCH(C34,Events!$I:$I,0)))</f>
        <v/>
      </c>
      <c r="D36" s="47"/>
      <c r="E36" s="46" t="str">
        <f>IF(ISERROR(MATCH(E34,Events!$I:$I,0)),"",INDEX(Events!$A:$A,MATCH(E34,Events!$I:$I,0)))</f>
        <v/>
      </c>
      <c r="F36" s="47"/>
      <c r="G36" s="46" t="str">
        <f>IF(ISERROR(MATCH(G34,Events!$I:$I,0)),"",INDEX(Events!$A:$A,MATCH(G34,Events!$I:$I,0)))</f>
        <v/>
      </c>
      <c r="H36" s="47"/>
      <c r="I36" s="46" t="str">
        <f>IF(ISERROR(MATCH(I34,Events!$I:$I,0)),"",INDEX(Events!$A:$A,MATCH(I34,Events!$I:$I,0)))</f>
        <v/>
      </c>
      <c r="J36" s="47"/>
      <c r="K36" s="46" t="str">
        <f>IF(ISERROR(MATCH(K34,Events!$I:$I,0)),"",INDEX(Events!$A:$A,MATCH(K34,Events!$I:$I,0)))</f>
        <v/>
      </c>
      <c r="L36" s="47"/>
      <c r="M36" s="46" t="str">
        <f>IF(ISERROR(MATCH(M34,Events!$I:$I,0)),"",INDEX(Events!$A:$A,MATCH(M34,Events!$I:$I,0)))</f>
        <v/>
      </c>
      <c r="N36" s="47"/>
    </row>
    <row r="37" spans="1:14" s="2" customFormat="1" ht="11.25" x14ac:dyDescent="0.2">
      <c r="A37" s="44" t="str">
        <f>IF(ISERROR(MATCH(A34,Events!$J:$J,0)),"",INDEX(Events!$A:$A,MATCH(A34,Events!$J:$J,0)))</f>
        <v/>
      </c>
      <c r="B37" s="45"/>
      <c r="C37" s="44" t="str">
        <f>IF(ISERROR(MATCH(C34,Events!$J:$J,0)),"",INDEX(Events!$A:$A,MATCH(C34,Events!$J:$J,0)))</f>
        <v/>
      </c>
      <c r="D37" s="45"/>
      <c r="E37" s="44" t="str">
        <f>IF(ISERROR(MATCH(E34,Events!$J:$J,0)),"",INDEX(Events!$A:$A,MATCH(E34,Events!$J:$J,0)))</f>
        <v/>
      </c>
      <c r="F37" s="45"/>
      <c r="G37" s="44" t="str">
        <f>IF(ISERROR(MATCH(G34,Events!$J:$J,0)),"",INDEX(Events!$A:$A,MATCH(G34,Events!$J:$J,0)))</f>
        <v/>
      </c>
      <c r="H37" s="45"/>
      <c r="I37" s="44" t="str">
        <f>IF(ISERROR(MATCH(I34,Events!$J:$J,0)),"",INDEX(Events!$A:$A,MATCH(I34,Events!$J:$J,0)))</f>
        <v/>
      </c>
      <c r="J37" s="45"/>
      <c r="K37" s="44" t="str">
        <f>IF(ISERROR(MATCH(K34,Events!$J:$J,0)),"",INDEX(Events!$A:$A,MATCH(K34,Events!$J:$J,0)))</f>
        <v/>
      </c>
      <c r="L37" s="45"/>
      <c r="M37" s="44" t="str">
        <f>IF(ISERROR(MATCH(M34,Events!$J:$J,0)),"",INDEX(Events!$A:$A,MATCH(M34,Events!$J:$J,0)))</f>
        <v/>
      </c>
      <c r="N37" s="45"/>
    </row>
    <row r="38" spans="1:14" s="1" customFormat="1" ht="15.75" x14ac:dyDescent="0.2">
      <c r="A38" s="3">
        <f>IF(M34="","",IF(MONTH(M34+1)&lt;&gt;MONTH(M34),"",M34+1))</f>
        <v>43716</v>
      </c>
      <c r="B38" s="43" t="str">
        <f>IF(ISERROR(MATCH(A38,Events!$G:$G,0)),"",INDEX(Events!$A:$A,MATCH(A38,Events!$G:$G,0)))</f>
        <v>Grandparents Day</v>
      </c>
      <c r="C38" s="3">
        <f>IF(A38="","",IF(MONTH(A38+1)&lt;&gt;MONTH(A38),"",A38+1))</f>
        <v>43717</v>
      </c>
      <c r="D38" s="43" t="str">
        <f>IF(ISERROR(MATCH(C38,Events!$G:$G,0)),"",INDEX(Events!$A:$A,MATCH(C38,Events!$G:$G,0)))</f>
        <v/>
      </c>
      <c r="E38" s="3">
        <f>IF(C38="","",IF(MONTH(C38+1)&lt;&gt;MONTH(C38),"",C38+1))</f>
        <v>43718</v>
      </c>
      <c r="F38" s="43" t="str">
        <f>IF(ISERROR(MATCH(E38,Events!$G:$G,0)),"",INDEX(Events!$A:$A,MATCH(E38,Events!$G:$G,0)))</f>
        <v/>
      </c>
      <c r="G38" s="3">
        <f>IF(E38="","",IF(MONTH(E38+1)&lt;&gt;MONTH(E38),"",E38+1))</f>
        <v>43719</v>
      </c>
      <c r="H38" s="43" t="str">
        <f>IF(ISERROR(MATCH(G38,Events!$G:$G,0)),"",INDEX(Events!$A:$A,MATCH(G38,Events!$G:$G,0)))</f>
        <v>Patriot Day</v>
      </c>
      <c r="I38" s="3">
        <f>IF(G38="","",IF(MONTH(G38+1)&lt;&gt;MONTH(G38),"",G38+1))</f>
        <v>43720</v>
      </c>
      <c r="J38" s="43" t="str">
        <f>IF(ISERROR(MATCH(I38,Events!$G:$G,0)),"",INDEX(Events!$A:$A,MATCH(I38,Events!$G:$G,0)))</f>
        <v/>
      </c>
      <c r="K38" s="3">
        <f>IF(I38="","",IF(MONTH(I38+1)&lt;&gt;MONTH(I38),"",I38+1))</f>
        <v>43721</v>
      </c>
      <c r="L38" s="43" t="str">
        <f>IF(ISERROR(MATCH(K38,Events!$G:$G,0)),"",INDEX(Events!$A:$A,MATCH(K38,Events!$G:$G,0)))</f>
        <v/>
      </c>
      <c r="M38" s="3">
        <f>IF(K38="","",IF(MONTH(K38+1)&lt;&gt;MONTH(K38),"",K38+1))</f>
        <v>43722</v>
      </c>
      <c r="N38" s="43" t="str">
        <f>IF(ISERROR(MATCH(M38,Events!$G:$G,0)),"",INDEX(Events!$A:$A,MATCH(M38,Events!$G:$G,0)))</f>
        <v/>
      </c>
    </row>
    <row r="39" spans="1:14" s="2" customFormat="1" ht="11.25" x14ac:dyDescent="0.2">
      <c r="A39" s="46" t="str">
        <f>IF(ISERROR(MATCH(A38,Events!$H:$H,0)),"",INDEX(Events!$A:$A,MATCH(A38,Events!$H:$H,0)))</f>
        <v/>
      </c>
      <c r="B39" s="47"/>
      <c r="C39" s="46" t="str">
        <f>IF(ISERROR(MATCH(C38,Events!$H:$H,0)),"",INDEX(Events!$A:$A,MATCH(C38,Events!$H:$H,0)))</f>
        <v/>
      </c>
      <c r="D39" s="47"/>
      <c r="E39" s="46" t="str">
        <f>IF(ISERROR(MATCH(E38,Events!$H:$H,0)),"",INDEX(Events!$A:$A,MATCH(E38,Events!$H:$H,0)))</f>
        <v/>
      </c>
      <c r="F39" s="47"/>
      <c r="G39" s="46" t="str">
        <f>IF(ISERROR(MATCH(G38,Events!$H:$H,0)),"",INDEX(Events!$A:$A,MATCH(G38,Events!$H:$H,0)))</f>
        <v/>
      </c>
      <c r="H39" s="47"/>
      <c r="I39" s="46" t="str">
        <f>IF(ISERROR(MATCH(I38,Events!$H:$H,0)),"",INDEX(Events!$A:$A,MATCH(I38,Events!$H:$H,0)))</f>
        <v/>
      </c>
      <c r="J39" s="47"/>
      <c r="K39" s="46" t="str">
        <f>IF(ISERROR(MATCH(K38,Events!$H:$H,0)),"",INDEX(Events!$A:$A,MATCH(K38,Events!$H:$H,0)))</f>
        <v/>
      </c>
      <c r="L39" s="47"/>
      <c r="M39" s="46" t="str">
        <f>IF(ISERROR(MATCH(M38,Events!$H:$H,0)),"",INDEX(Events!$A:$A,MATCH(M38,Events!$H:$H,0)))</f>
        <v/>
      </c>
      <c r="N39" s="47"/>
    </row>
    <row r="40" spans="1:14" s="2" customFormat="1" ht="11.25" x14ac:dyDescent="0.2">
      <c r="A40" s="46" t="str">
        <f>IF(ISERROR(MATCH(A38,Events!$I:$I,0)),"",INDEX(Events!$A:$A,MATCH(A38,Events!$I:$I,0)))</f>
        <v/>
      </c>
      <c r="B40" s="47"/>
      <c r="C40" s="46" t="str">
        <f>IF(ISERROR(MATCH(C38,Events!$I:$I,0)),"",INDEX(Events!$A:$A,MATCH(C38,Events!$I:$I,0)))</f>
        <v/>
      </c>
      <c r="D40" s="47"/>
      <c r="E40" s="46" t="str">
        <f>IF(ISERROR(MATCH(E38,Events!$I:$I,0)),"",INDEX(Events!$A:$A,MATCH(E38,Events!$I:$I,0)))</f>
        <v/>
      </c>
      <c r="F40" s="47"/>
      <c r="G40" s="46" t="str">
        <f>IF(ISERROR(MATCH(G38,Events!$I:$I,0)),"",INDEX(Events!$A:$A,MATCH(G38,Events!$I:$I,0)))</f>
        <v/>
      </c>
      <c r="H40" s="47"/>
      <c r="I40" s="46" t="str">
        <f>IF(ISERROR(MATCH(I38,Events!$I:$I,0)),"",INDEX(Events!$A:$A,MATCH(I38,Events!$I:$I,0)))</f>
        <v/>
      </c>
      <c r="J40" s="47"/>
      <c r="K40" s="46" t="str">
        <f>IF(ISERROR(MATCH(K38,Events!$I:$I,0)),"",INDEX(Events!$A:$A,MATCH(K38,Events!$I:$I,0)))</f>
        <v/>
      </c>
      <c r="L40" s="47"/>
      <c r="M40" s="46" t="str">
        <f>IF(ISERROR(MATCH(M38,Events!$I:$I,0)),"",INDEX(Events!$A:$A,MATCH(M38,Events!$I:$I,0)))</f>
        <v/>
      </c>
      <c r="N40" s="47"/>
    </row>
    <row r="41" spans="1:14" s="2" customFormat="1" ht="11.25" x14ac:dyDescent="0.2">
      <c r="A41" s="44" t="str">
        <f>IF(ISERROR(MATCH(A38,Events!$J:$J,0)),"",INDEX(Events!$A:$A,MATCH(A38,Events!$J:$J,0)))</f>
        <v/>
      </c>
      <c r="B41" s="45"/>
      <c r="C41" s="44" t="str">
        <f>IF(ISERROR(MATCH(C38,Events!$J:$J,0)),"",INDEX(Events!$A:$A,MATCH(C38,Events!$J:$J,0)))</f>
        <v/>
      </c>
      <c r="D41" s="45"/>
      <c r="E41" s="44" t="str">
        <f>IF(ISERROR(MATCH(E38,Events!$J:$J,0)),"",INDEX(Events!$A:$A,MATCH(E38,Events!$J:$J,0)))</f>
        <v/>
      </c>
      <c r="F41" s="45"/>
      <c r="G41" s="44" t="str">
        <f>IF(ISERROR(MATCH(G38,Events!$J:$J,0)),"",INDEX(Events!$A:$A,MATCH(G38,Events!$J:$J,0)))</f>
        <v/>
      </c>
      <c r="H41" s="45"/>
      <c r="I41" s="44" t="str">
        <f>IF(ISERROR(MATCH(I38,Events!$J:$J,0)),"",INDEX(Events!$A:$A,MATCH(I38,Events!$J:$J,0)))</f>
        <v/>
      </c>
      <c r="J41" s="45"/>
      <c r="K41" s="44" t="str">
        <f>IF(ISERROR(MATCH(K38,Events!$J:$J,0)),"",INDEX(Events!$A:$A,MATCH(K38,Events!$J:$J,0)))</f>
        <v/>
      </c>
      <c r="L41" s="45"/>
      <c r="M41" s="44" t="str">
        <f>IF(ISERROR(MATCH(M38,Events!$J:$J,0)),"",INDEX(Events!$A:$A,MATCH(M38,Events!$J:$J,0)))</f>
        <v/>
      </c>
      <c r="N41" s="45"/>
    </row>
    <row r="42" spans="1:14" s="1" customFormat="1" ht="15.75" x14ac:dyDescent="0.2">
      <c r="A42" s="3">
        <f>IF(M38="","",IF(MONTH(M38+1)&lt;&gt;MONTH(M38),"",M38+1))</f>
        <v>43723</v>
      </c>
      <c r="B42" s="43" t="str">
        <f>IF(ISERROR(MATCH(A42,Events!$G:$G,0)),"",INDEX(Events!$A:$A,MATCH(A42,Events!$G:$G,0)))</f>
        <v/>
      </c>
      <c r="C42" s="3">
        <f>IF(A42="","",IF(MONTH(A42+1)&lt;&gt;MONTH(A42),"",A42+1))</f>
        <v>43724</v>
      </c>
      <c r="D42" s="43" t="str">
        <f>IF(ISERROR(MATCH(C42,Events!$G:$G,0)),"",INDEX(Events!$A:$A,MATCH(C42,Events!$G:$G,0)))</f>
        <v/>
      </c>
      <c r="E42" s="3">
        <f>IF(C42="","",IF(MONTH(C42+1)&lt;&gt;MONTH(C42),"",C42+1))</f>
        <v>43725</v>
      </c>
      <c r="F42" s="43" t="str">
        <f>IF(ISERROR(MATCH(E42,Events!$G:$G,0)),"",INDEX(Events!$A:$A,MATCH(E42,Events!$G:$G,0)))</f>
        <v>Constitution Day</v>
      </c>
      <c r="G42" s="3">
        <f>IF(E42="","",IF(MONTH(E42+1)&lt;&gt;MONTH(E42),"",E42+1))</f>
        <v>43726</v>
      </c>
      <c r="H42" s="43" t="str">
        <f>IF(ISERROR(MATCH(G42,Events!$G:$G,0)),"",INDEX(Events!$A:$A,MATCH(G42,Events!$G:$G,0)))</f>
        <v/>
      </c>
      <c r="I42" s="3">
        <f>IF(G42="","",IF(MONTH(G42+1)&lt;&gt;MONTH(G42),"",G42+1))</f>
        <v>43727</v>
      </c>
      <c r="J42" s="43" t="str">
        <f>IF(ISERROR(MATCH(I42,Events!$G:$G,0)),"",INDEX(Events!$A:$A,MATCH(I42,Events!$G:$G,0)))</f>
        <v/>
      </c>
      <c r="K42" s="3">
        <f>IF(I42="","",IF(MONTH(I42+1)&lt;&gt;MONTH(I42),"",I42+1))</f>
        <v>43728</v>
      </c>
      <c r="L42" s="43" t="str">
        <f>IF(ISERROR(MATCH(K42,Events!$G:$G,0)),"",INDEX(Events!$A:$A,MATCH(K42,Events!$G:$G,0)))</f>
        <v/>
      </c>
      <c r="M42" s="3">
        <f>IF(K42="","",IF(MONTH(K42+1)&lt;&gt;MONTH(K42),"",K42+1))</f>
        <v>43729</v>
      </c>
      <c r="N42" s="43" t="str">
        <f>IF(ISERROR(MATCH(M42,Events!$G:$G,0)),"",INDEX(Events!$A:$A,MATCH(M42,Events!$G:$G,0)))</f>
        <v/>
      </c>
    </row>
    <row r="43" spans="1:14" s="2" customFormat="1" ht="11.25" x14ac:dyDescent="0.2">
      <c r="A43" s="46" t="str">
        <f>IF(ISERROR(MATCH(A42,Events!$H:$H,0)),"",INDEX(Events!$A:$A,MATCH(A42,Events!$H:$H,0)))</f>
        <v/>
      </c>
      <c r="B43" s="47"/>
      <c r="C43" s="46" t="str">
        <f>IF(ISERROR(MATCH(C42,Events!$H:$H,0)),"",INDEX(Events!$A:$A,MATCH(C42,Events!$H:$H,0)))</f>
        <v/>
      </c>
      <c r="D43" s="47"/>
      <c r="E43" s="46" t="str">
        <f>IF(ISERROR(MATCH(E42,Events!$H:$H,0)),"",INDEX(Events!$A:$A,MATCH(E42,Events!$H:$H,0)))</f>
        <v/>
      </c>
      <c r="F43" s="47"/>
      <c r="G43" s="46" t="str">
        <f>IF(ISERROR(MATCH(G42,Events!$H:$H,0)),"",INDEX(Events!$A:$A,MATCH(G42,Events!$H:$H,0)))</f>
        <v/>
      </c>
      <c r="H43" s="47"/>
      <c r="I43" s="46" t="str">
        <f>IF(ISERROR(MATCH(I42,Events!$H:$H,0)),"",INDEX(Events!$A:$A,MATCH(I42,Events!$H:$H,0)))</f>
        <v/>
      </c>
      <c r="J43" s="47"/>
      <c r="K43" s="46" t="str">
        <f>IF(ISERROR(MATCH(K42,Events!$H:$H,0)),"",INDEX(Events!$A:$A,MATCH(K42,Events!$H:$H,0)))</f>
        <v/>
      </c>
      <c r="L43" s="47"/>
      <c r="M43" s="46" t="str">
        <f>IF(ISERROR(MATCH(M42,Events!$H:$H,0)),"",INDEX(Events!$A:$A,MATCH(M42,Events!$H:$H,0)))</f>
        <v/>
      </c>
      <c r="N43" s="47"/>
    </row>
    <row r="44" spans="1:14" s="2" customFormat="1" ht="11.25" x14ac:dyDescent="0.2">
      <c r="A44" s="46" t="str">
        <f>IF(ISERROR(MATCH(A42,Events!$I:$I,0)),"",INDEX(Events!$A:$A,MATCH(A42,Events!$I:$I,0)))</f>
        <v/>
      </c>
      <c r="B44" s="47"/>
      <c r="C44" s="46" t="str">
        <f>IF(ISERROR(MATCH(C42,Events!$I:$I,0)),"",INDEX(Events!$A:$A,MATCH(C42,Events!$I:$I,0)))</f>
        <v/>
      </c>
      <c r="D44" s="47"/>
      <c r="E44" s="46" t="str">
        <f>IF(ISERROR(MATCH(E42,Events!$I:$I,0)),"",INDEX(Events!$A:$A,MATCH(E42,Events!$I:$I,0)))</f>
        <v/>
      </c>
      <c r="F44" s="47"/>
      <c r="G44" s="46" t="str">
        <f>IF(ISERROR(MATCH(G42,Events!$I:$I,0)),"",INDEX(Events!$A:$A,MATCH(G42,Events!$I:$I,0)))</f>
        <v/>
      </c>
      <c r="H44" s="47"/>
      <c r="I44" s="46" t="str">
        <f>IF(ISERROR(MATCH(I42,Events!$I:$I,0)),"",INDEX(Events!$A:$A,MATCH(I42,Events!$I:$I,0)))</f>
        <v/>
      </c>
      <c r="J44" s="47"/>
      <c r="K44" s="46" t="str">
        <f>IF(ISERROR(MATCH(K42,Events!$I:$I,0)),"",INDEX(Events!$A:$A,MATCH(K42,Events!$I:$I,0)))</f>
        <v/>
      </c>
      <c r="L44" s="47"/>
      <c r="M44" s="46" t="str">
        <f>IF(ISERROR(MATCH(M42,Events!$I:$I,0)),"",INDEX(Events!$A:$A,MATCH(M42,Events!$I:$I,0)))</f>
        <v/>
      </c>
      <c r="N44" s="47"/>
    </row>
    <row r="45" spans="1:14" s="2" customFormat="1" ht="11.25" x14ac:dyDescent="0.2">
      <c r="A45" s="44" t="str">
        <f>IF(ISERROR(MATCH(A42,Events!$J:$J,0)),"",INDEX(Events!$A:$A,MATCH(A42,Events!$J:$J,0)))</f>
        <v/>
      </c>
      <c r="B45" s="45"/>
      <c r="C45" s="44" t="str">
        <f>IF(ISERROR(MATCH(C42,Events!$J:$J,0)),"",INDEX(Events!$A:$A,MATCH(C42,Events!$J:$J,0)))</f>
        <v/>
      </c>
      <c r="D45" s="45"/>
      <c r="E45" s="44" t="str">
        <f>IF(ISERROR(MATCH(E42,Events!$J:$J,0)),"",INDEX(Events!$A:$A,MATCH(E42,Events!$J:$J,0)))</f>
        <v/>
      </c>
      <c r="F45" s="45"/>
      <c r="G45" s="44" t="str">
        <f>IF(ISERROR(MATCH(G42,Events!$J:$J,0)),"",INDEX(Events!$A:$A,MATCH(G42,Events!$J:$J,0)))</f>
        <v/>
      </c>
      <c r="H45" s="45"/>
      <c r="I45" s="44" t="str">
        <f>IF(ISERROR(MATCH(I42,Events!$J:$J,0)),"",INDEX(Events!$A:$A,MATCH(I42,Events!$J:$J,0)))</f>
        <v/>
      </c>
      <c r="J45" s="45"/>
      <c r="K45" s="44" t="str">
        <f>IF(ISERROR(MATCH(K42,Events!$J:$J,0)),"",INDEX(Events!$A:$A,MATCH(K42,Events!$J:$J,0)))</f>
        <v/>
      </c>
      <c r="L45" s="45"/>
      <c r="M45" s="44" t="str">
        <f>IF(ISERROR(MATCH(M42,Events!$J:$J,0)),"",INDEX(Events!$A:$A,MATCH(M42,Events!$J:$J,0)))</f>
        <v/>
      </c>
      <c r="N45" s="45"/>
    </row>
    <row r="46" spans="1:14" s="1" customFormat="1" ht="15.75" x14ac:dyDescent="0.2">
      <c r="A46" s="3">
        <f>IF(M42="","",IF(MONTH(M42+1)&lt;&gt;MONTH(M42),"",M42+1))</f>
        <v>43730</v>
      </c>
      <c r="B46" s="43" t="str">
        <f>IF(ISERROR(MATCH(A46,Events!$G:$G,0)),"",INDEX(Events!$A:$A,MATCH(A46,Events!$G:$G,0)))</f>
        <v/>
      </c>
      <c r="C46" s="3">
        <f>IF(A46="","",IF(MONTH(A46+1)&lt;&gt;MONTH(A46),"",A46+1))</f>
        <v>43731</v>
      </c>
      <c r="D46" s="43" t="str">
        <f>IF(ISERROR(MATCH(C46,Events!$G:$G,0)),"",INDEX(Events!$A:$A,MATCH(C46,Events!$G:$G,0)))</f>
        <v>Autumnal equinox (GMT)</v>
      </c>
      <c r="E46" s="3">
        <f>IF(C46="","",IF(MONTH(C46+1)&lt;&gt;MONTH(C46),"",C46+1))</f>
        <v>43732</v>
      </c>
      <c r="F46" s="43" t="str">
        <f>IF(ISERROR(MATCH(E46,Events!$G:$G,0)),"",INDEX(Events!$A:$A,MATCH(E46,Events!$G:$G,0)))</f>
        <v/>
      </c>
      <c r="G46" s="3">
        <f>IF(E46="","",IF(MONTH(E46+1)&lt;&gt;MONTH(E46),"",E46+1))</f>
        <v>43733</v>
      </c>
      <c r="H46" s="43" t="str">
        <f>IF(ISERROR(MATCH(G46,Events!$G:$G,0)),"",INDEX(Events!$A:$A,MATCH(G46,Events!$G:$G,0)))</f>
        <v/>
      </c>
      <c r="I46" s="3">
        <f>IF(G46="","",IF(MONTH(G46+1)&lt;&gt;MONTH(G46),"",G46+1))</f>
        <v>43734</v>
      </c>
      <c r="J46" s="43" t="str">
        <f>IF(ISERROR(MATCH(I46,Events!$G:$G,0)),"",INDEX(Events!$A:$A,MATCH(I46,Events!$G:$G,0)))</f>
        <v/>
      </c>
      <c r="K46" s="3">
        <f>IF(I46="","",IF(MONTH(I46+1)&lt;&gt;MONTH(I46),"",I46+1))</f>
        <v>43735</v>
      </c>
      <c r="L46" s="43" t="str">
        <f>IF(ISERROR(MATCH(K46,Events!$G:$G,0)),"",INDEX(Events!$A:$A,MATCH(K46,Events!$G:$G,0)))</f>
        <v/>
      </c>
      <c r="M46" s="3">
        <f>IF(K46="","",IF(MONTH(K46+1)&lt;&gt;MONTH(K46),"",K46+1))</f>
        <v>43736</v>
      </c>
      <c r="N46" s="43" t="str">
        <f>IF(ISERROR(MATCH(M46,Events!$G:$G,0)),"",INDEX(Events!$A:$A,MATCH(M46,Events!$G:$G,0)))</f>
        <v/>
      </c>
    </row>
    <row r="47" spans="1:14" s="2" customFormat="1" ht="11.25" x14ac:dyDescent="0.2">
      <c r="A47" s="46" t="str">
        <f>IF(ISERROR(MATCH(A46,Events!$H:$H,0)),"",INDEX(Events!$A:$A,MATCH(A46,Events!$H:$H,0)))</f>
        <v/>
      </c>
      <c r="B47" s="47"/>
      <c r="C47" s="46" t="str">
        <f>IF(ISERROR(MATCH(C46,Events!$H:$H,0)),"",INDEX(Events!$A:$A,MATCH(C46,Events!$H:$H,0)))</f>
        <v/>
      </c>
      <c r="D47" s="47"/>
      <c r="E47" s="46" t="str">
        <f>IF(ISERROR(MATCH(E46,Events!$H:$H,0)),"",INDEX(Events!$A:$A,MATCH(E46,Events!$H:$H,0)))</f>
        <v/>
      </c>
      <c r="F47" s="47"/>
      <c r="G47" s="46" t="str">
        <f>IF(ISERROR(MATCH(G46,Events!$H:$H,0)),"",INDEX(Events!$A:$A,MATCH(G46,Events!$H:$H,0)))</f>
        <v/>
      </c>
      <c r="H47" s="47"/>
      <c r="I47" s="46" t="str">
        <f>IF(ISERROR(MATCH(I46,Events!$H:$H,0)),"",INDEX(Events!$A:$A,MATCH(I46,Events!$H:$H,0)))</f>
        <v/>
      </c>
      <c r="J47" s="47"/>
      <c r="K47" s="46" t="str">
        <f>IF(ISERROR(MATCH(K46,Events!$H:$H,0)),"",INDEX(Events!$A:$A,MATCH(K46,Events!$H:$H,0)))</f>
        <v/>
      </c>
      <c r="L47" s="47"/>
      <c r="M47" s="46" t="str">
        <f>IF(ISERROR(MATCH(M46,Events!$H:$H,0)),"",INDEX(Events!$A:$A,MATCH(M46,Events!$H:$H,0)))</f>
        <v/>
      </c>
      <c r="N47" s="47"/>
    </row>
    <row r="48" spans="1:14" s="2" customFormat="1" ht="11.25" x14ac:dyDescent="0.2">
      <c r="A48" s="46" t="str">
        <f>IF(ISERROR(MATCH(A46,Events!$I:$I,0)),"",INDEX(Events!$A:$A,MATCH(A46,Events!$I:$I,0)))</f>
        <v/>
      </c>
      <c r="B48" s="47"/>
      <c r="C48" s="46" t="str">
        <f>IF(ISERROR(MATCH(C46,Events!$I:$I,0)),"",INDEX(Events!$A:$A,MATCH(C46,Events!$I:$I,0)))</f>
        <v/>
      </c>
      <c r="D48" s="47"/>
      <c r="E48" s="46" t="str">
        <f>IF(ISERROR(MATCH(E46,Events!$I:$I,0)),"",INDEX(Events!$A:$A,MATCH(E46,Events!$I:$I,0)))</f>
        <v/>
      </c>
      <c r="F48" s="47"/>
      <c r="G48" s="46" t="str">
        <f>IF(ISERROR(MATCH(G46,Events!$I:$I,0)),"",INDEX(Events!$A:$A,MATCH(G46,Events!$I:$I,0)))</f>
        <v/>
      </c>
      <c r="H48" s="47"/>
      <c r="I48" s="46" t="str">
        <f>IF(ISERROR(MATCH(I46,Events!$I:$I,0)),"",INDEX(Events!$A:$A,MATCH(I46,Events!$I:$I,0)))</f>
        <v/>
      </c>
      <c r="J48" s="47"/>
      <c r="K48" s="46" t="str">
        <f>IF(ISERROR(MATCH(K46,Events!$I:$I,0)),"",INDEX(Events!$A:$A,MATCH(K46,Events!$I:$I,0)))</f>
        <v/>
      </c>
      <c r="L48" s="47"/>
      <c r="M48" s="46" t="str">
        <f>IF(ISERROR(MATCH(M46,Events!$I:$I,0)),"",INDEX(Events!$A:$A,MATCH(M46,Events!$I:$I,0)))</f>
        <v/>
      </c>
      <c r="N48" s="47"/>
    </row>
    <row r="49" spans="1:14" s="2" customFormat="1" ht="11.25" x14ac:dyDescent="0.2">
      <c r="A49" s="44" t="str">
        <f>IF(ISERROR(MATCH(A46,Events!$J:$J,0)),"",INDEX(Events!$A:$A,MATCH(A46,Events!$J:$J,0)))</f>
        <v/>
      </c>
      <c r="B49" s="45"/>
      <c r="C49" s="44" t="str">
        <f>IF(ISERROR(MATCH(C46,Events!$J:$J,0)),"",INDEX(Events!$A:$A,MATCH(C46,Events!$J:$J,0)))</f>
        <v/>
      </c>
      <c r="D49" s="45"/>
      <c r="E49" s="44" t="str">
        <f>IF(ISERROR(MATCH(E46,Events!$J:$J,0)),"",INDEX(Events!$A:$A,MATCH(E46,Events!$J:$J,0)))</f>
        <v/>
      </c>
      <c r="F49" s="45"/>
      <c r="G49" s="44" t="str">
        <f>IF(ISERROR(MATCH(G46,Events!$J:$J,0)),"",INDEX(Events!$A:$A,MATCH(G46,Events!$J:$J,0)))</f>
        <v/>
      </c>
      <c r="H49" s="45"/>
      <c r="I49" s="44" t="str">
        <f>IF(ISERROR(MATCH(I46,Events!$J:$J,0)),"",INDEX(Events!$A:$A,MATCH(I46,Events!$J:$J,0)))</f>
        <v/>
      </c>
      <c r="J49" s="45"/>
      <c r="K49" s="44" t="str">
        <f>IF(ISERROR(MATCH(K46,Events!$J:$J,0)),"",INDEX(Events!$A:$A,MATCH(K46,Events!$J:$J,0)))</f>
        <v/>
      </c>
      <c r="L49" s="45"/>
      <c r="M49" s="44" t="str">
        <f>IF(ISERROR(MATCH(M46,Events!$J:$J,0)),"",INDEX(Events!$A:$A,MATCH(M46,Events!$J:$J,0)))</f>
        <v/>
      </c>
      <c r="N49" s="45"/>
    </row>
    <row r="50" spans="1:14" s="1" customFormat="1" ht="15.75" x14ac:dyDescent="0.2">
      <c r="A50" s="3">
        <f>IF(M46="","",IF(MONTH(M46+1)&lt;&gt;MONTH(M46),"",M46+1))</f>
        <v>43737</v>
      </c>
      <c r="B50" s="43" t="str">
        <f>IF(ISERROR(MATCH(A50,Events!$G:$G,0)),"",INDEX(Events!$A:$A,MATCH(A50,Events!$G:$G,0)))</f>
        <v/>
      </c>
      <c r="C50" s="3">
        <f>IF(A50="","",IF(MONTH(A50+1)&lt;&gt;MONTH(A50),"",A50+1))</f>
        <v>43738</v>
      </c>
      <c r="D50" s="43" t="str">
        <f>IF(ISERROR(MATCH(C50,Events!$G:$G,0)),"",INDEX(Events!$A:$A,MATCH(C50,Events!$G:$G,0)))</f>
        <v>Rosh Hashanah</v>
      </c>
      <c r="E50" s="3" t="str">
        <f>IF(C50="","",IF(MONTH(C50+1)&lt;&gt;MONTH(C50),"",C50+1))</f>
        <v/>
      </c>
      <c r="F50" s="43" t="str">
        <f>IF(ISERROR(MATCH(E50,Events!$G:$G,0)),"",INDEX(Events!$A:$A,MATCH(E50,Events!$G:$G,0)))</f>
        <v/>
      </c>
      <c r="G50" s="3" t="str">
        <f>IF(E50="","",IF(MONTH(E50+1)&lt;&gt;MONTH(E50),"",E50+1))</f>
        <v/>
      </c>
      <c r="H50" s="43" t="str">
        <f>IF(ISERROR(MATCH(G50,Events!$G:$G,0)),"",INDEX(Events!$A:$A,MATCH(G50,Events!$G:$G,0)))</f>
        <v/>
      </c>
      <c r="I50" s="3" t="str">
        <f>IF(G50="","",IF(MONTH(G50+1)&lt;&gt;MONTH(G50),"",G50+1))</f>
        <v/>
      </c>
      <c r="J50" s="43" t="str">
        <f>IF(ISERROR(MATCH(I50,Events!$G:$G,0)),"",INDEX(Events!$A:$A,MATCH(I50,Events!$G:$G,0)))</f>
        <v/>
      </c>
      <c r="K50" s="3" t="str">
        <f>IF(I50="","",IF(MONTH(I50+1)&lt;&gt;MONTH(I50),"",I50+1))</f>
        <v/>
      </c>
      <c r="L50" s="43" t="str">
        <f>IF(ISERROR(MATCH(K50,Events!$G:$G,0)),"",INDEX(Events!$A:$A,MATCH(K50,Events!$G:$G,0)))</f>
        <v/>
      </c>
      <c r="M50" s="3" t="str">
        <f>IF(K50="","",IF(MONTH(K50+1)&lt;&gt;MONTH(K50),"",K50+1))</f>
        <v/>
      </c>
      <c r="N50" s="43" t="str">
        <f>IF(ISERROR(MATCH(M50,Events!$G:$G,0)),"",INDEX(Events!$A:$A,MATCH(M50,Events!$G:$G,0)))</f>
        <v/>
      </c>
    </row>
    <row r="51" spans="1:14" s="2" customFormat="1" ht="11.25" x14ac:dyDescent="0.2">
      <c r="A51" s="46" t="str">
        <f>IF(ISERROR(MATCH(A50,Events!$H:$H,0)),"",INDEX(Events!$A:$A,MATCH(A50,Events!$H:$H,0)))</f>
        <v/>
      </c>
      <c r="B51" s="47"/>
      <c r="C51" s="46" t="str">
        <f>IF(ISERROR(MATCH(C50,Events!$H:$H,0)),"",INDEX(Events!$A:$A,MATCH(C50,Events!$H:$H,0)))</f>
        <v/>
      </c>
      <c r="D51" s="47"/>
      <c r="E51" s="46" t="str">
        <f>IF(ISERROR(MATCH(E50,Events!$H:$H,0)),"",INDEX(Events!$A:$A,MATCH(E50,Events!$H:$H,0)))</f>
        <v/>
      </c>
      <c r="F51" s="47"/>
      <c r="G51" s="46" t="str">
        <f>IF(ISERROR(MATCH(G50,Events!$H:$H,0)),"",INDEX(Events!$A:$A,MATCH(G50,Events!$H:$H,0)))</f>
        <v/>
      </c>
      <c r="H51" s="47"/>
      <c r="I51" s="46" t="str">
        <f>IF(ISERROR(MATCH(I50,Events!$H:$H,0)),"",INDEX(Events!$A:$A,MATCH(I50,Events!$H:$H,0)))</f>
        <v/>
      </c>
      <c r="J51" s="47"/>
      <c r="K51" s="46" t="str">
        <f>IF(ISERROR(MATCH(K50,Events!$H:$H,0)),"",INDEX(Events!$A:$A,MATCH(K50,Events!$H:$H,0)))</f>
        <v/>
      </c>
      <c r="L51" s="47"/>
      <c r="M51" s="46" t="str">
        <f>IF(ISERROR(MATCH(M50,Events!$H:$H,0)),"",INDEX(Events!$A:$A,MATCH(M50,Events!$H:$H,0)))</f>
        <v/>
      </c>
      <c r="N51" s="47"/>
    </row>
    <row r="52" spans="1:14" s="2" customFormat="1" ht="11.25" x14ac:dyDescent="0.2">
      <c r="A52" s="46" t="str">
        <f>IF(ISERROR(MATCH(A50,Events!$I:$I,0)),"",INDEX(Events!$A:$A,MATCH(A50,Events!$I:$I,0)))</f>
        <v/>
      </c>
      <c r="B52" s="47"/>
      <c r="C52" s="46" t="str">
        <f>IF(ISERROR(MATCH(C50,Events!$I:$I,0)),"",INDEX(Events!$A:$A,MATCH(C50,Events!$I:$I,0)))</f>
        <v/>
      </c>
      <c r="D52" s="47"/>
      <c r="E52" s="46" t="str">
        <f>IF(ISERROR(MATCH(E50,Events!$I:$I,0)),"",INDEX(Events!$A:$A,MATCH(E50,Events!$I:$I,0)))</f>
        <v/>
      </c>
      <c r="F52" s="47"/>
      <c r="G52" s="46" t="str">
        <f>IF(ISERROR(MATCH(G50,Events!$I:$I,0)),"",INDEX(Events!$A:$A,MATCH(G50,Events!$I:$I,0)))</f>
        <v/>
      </c>
      <c r="H52" s="47"/>
      <c r="I52" s="46" t="str">
        <f>IF(ISERROR(MATCH(I50,Events!$I:$I,0)),"",INDEX(Events!$A:$A,MATCH(I50,Events!$I:$I,0)))</f>
        <v/>
      </c>
      <c r="J52" s="47"/>
      <c r="K52" s="46" t="str">
        <f>IF(ISERROR(MATCH(K50,Events!$I:$I,0)),"",INDEX(Events!$A:$A,MATCH(K50,Events!$I:$I,0)))</f>
        <v/>
      </c>
      <c r="L52" s="47"/>
      <c r="M52" s="46" t="str">
        <f>IF(ISERROR(MATCH(M50,Events!$I:$I,0)),"",INDEX(Events!$A:$A,MATCH(M50,Events!$I:$I,0)))</f>
        <v/>
      </c>
      <c r="N52" s="47"/>
    </row>
    <row r="53" spans="1:14" s="2" customFormat="1" ht="11.25" x14ac:dyDescent="0.2">
      <c r="A53" s="44" t="str">
        <f>IF(ISERROR(MATCH(A50,Events!$J:$J,0)),"",INDEX(Events!$A:$A,MATCH(A50,Events!$J:$J,0)))</f>
        <v/>
      </c>
      <c r="B53" s="45"/>
      <c r="C53" s="44" t="str">
        <f>IF(ISERROR(MATCH(C50,Events!$J:$J,0)),"",INDEX(Events!$A:$A,MATCH(C50,Events!$J:$J,0)))</f>
        <v/>
      </c>
      <c r="D53" s="45"/>
      <c r="E53" s="44" t="str">
        <f>IF(ISERROR(MATCH(E50,Events!$J:$J,0)),"",INDEX(Events!$A:$A,MATCH(E50,Events!$J:$J,0)))</f>
        <v/>
      </c>
      <c r="F53" s="45"/>
      <c r="G53" s="44" t="str">
        <f>IF(ISERROR(MATCH(G50,Events!$J:$J,0)),"",INDEX(Events!$A:$A,MATCH(G50,Events!$J:$J,0)))</f>
        <v/>
      </c>
      <c r="H53" s="45"/>
      <c r="I53" s="44" t="str">
        <f>IF(ISERROR(MATCH(I50,Events!$J:$J,0)),"",INDEX(Events!$A:$A,MATCH(I50,Events!$J:$J,0)))</f>
        <v/>
      </c>
      <c r="J53" s="45"/>
      <c r="K53" s="44" t="str">
        <f>IF(ISERROR(MATCH(K50,Events!$J:$J,0)),"",INDEX(Events!$A:$A,MATCH(K50,Events!$J:$J,0)))</f>
        <v/>
      </c>
      <c r="L53" s="45"/>
      <c r="M53" s="44" t="str">
        <f>IF(ISERROR(MATCH(M50,Events!$J:$J,0)),"",INDEX(Events!$A:$A,MATCH(M50,Events!$J:$J,0)))</f>
        <v/>
      </c>
      <c r="N53" s="45"/>
    </row>
    <row r="54" spans="1:14" ht="15.75" x14ac:dyDescent="0.2">
      <c r="A54" s="3" t="str">
        <f>IF(M50="","",IF(MONTH(M50+1)&lt;&gt;MONTH(M50),"",M50+1))</f>
        <v/>
      </c>
      <c r="B54" s="43" t="str">
        <f>IF(ISERROR(MATCH(A54,Events!$G:$G,0)),"",INDEX(Events!$A:$A,MATCH(A54,Events!$G:$G,0)))</f>
        <v/>
      </c>
      <c r="C54" s="3" t="str">
        <f>IF(A54="","",IF(MONTH(A54+1)&lt;&gt;MONTH(A54),"",A54+1))</f>
        <v/>
      </c>
      <c r="D54" s="43" t="str">
        <f>IF(ISERROR(MATCH(C54,Events!$G:$G,0)),"",INDEX(Events!$A:$A,MATCH(C54,Events!$G:$G,0)))</f>
        <v/>
      </c>
      <c r="E54" s="4"/>
      <c r="F54" s="5"/>
      <c r="G54" s="5"/>
      <c r="H54" s="5"/>
      <c r="I54" s="6"/>
      <c r="J54" s="7"/>
      <c r="K54" s="7"/>
      <c r="L54" s="7"/>
      <c r="M54" s="5"/>
      <c r="N54" s="5"/>
    </row>
    <row r="55" spans="1:14" s="7" customFormat="1" ht="11.25" x14ac:dyDescent="0.2">
      <c r="A55" s="46" t="str">
        <f>IF(ISERROR(MATCH(A54,Events!$H:$H,0)),"",INDEX(Events!$A:$A,MATCH(A54,Events!$H:$H,0)))</f>
        <v/>
      </c>
      <c r="B55" s="47"/>
      <c r="C55" s="46" t="str">
        <f>IF(ISERROR(MATCH(C54,Events!$H:$H,0)),"",INDEX(Events!$A:$A,MATCH(C54,Events!$H:$H,0)))</f>
        <v/>
      </c>
      <c r="D55" s="47"/>
    </row>
    <row r="56" spans="1:14" s="7" customFormat="1" ht="11.25" x14ac:dyDescent="0.2">
      <c r="A56" s="46" t="str">
        <f>IF(ISERROR(MATCH(A54,Events!$I:$I,0)),"",INDEX(Events!$A:$A,MATCH(A54,Events!$I:$I,0)))</f>
        <v/>
      </c>
      <c r="B56" s="47"/>
      <c r="C56" s="46" t="str">
        <f>IF(ISERROR(MATCH(C54,Events!$I:$I,0)),"",INDEX(Events!$A:$A,MATCH(C54,Events!$I:$I,0)))</f>
        <v/>
      </c>
      <c r="D56" s="47"/>
    </row>
    <row r="57" spans="1:14" s="7" customFormat="1" ht="11.25" x14ac:dyDescent="0.2">
      <c r="A57" s="44" t="str">
        <f>IF(ISERROR(MATCH(A54,Events!$J:$J,0)),"",INDEX(Events!$A:$A,MATCH(A54,Events!$J:$J,0)))</f>
        <v/>
      </c>
      <c r="B57" s="45"/>
      <c r="C57" s="44" t="str">
        <f>IF(ISERROR(MATCH(C54,Events!$J:$J,0)),"",INDEX(Events!$A:$A,MATCH(C54,Events!$J:$J,0)))</f>
        <v/>
      </c>
      <c r="D57" s="45"/>
      <c r="E57" s="8" t="s">
        <v>0</v>
      </c>
    </row>
    <row r="58" spans="1:14" x14ac:dyDescent="0.2">
      <c r="A58" s="48"/>
      <c r="B58" s="48"/>
      <c r="C58" s="48"/>
      <c r="D58" s="48"/>
      <c r="N58" s="9"/>
    </row>
  </sheetData>
  <mergeCells count="120">
    <mergeCell ref="A35:B35"/>
    <mergeCell ref="C35:D35"/>
    <mergeCell ref="E35:F35"/>
    <mergeCell ref="G35:H35"/>
    <mergeCell ref="I35:J35"/>
    <mergeCell ref="K35:L35"/>
    <mergeCell ref="A37:B37"/>
    <mergeCell ref="C37:D37"/>
    <mergeCell ref="A31:N31"/>
    <mergeCell ref="A33:B33"/>
    <mergeCell ref="C33:D33"/>
    <mergeCell ref="E33:F33"/>
    <mergeCell ref="G33:H33"/>
    <mergeCell ref="I33:J33"/>
    <mergeCell ref="K33:L33"/>
    <mergeCell ref="M33:N33"/>
    <mergeCell ref="M35:N35"/>
    <mergeCell ref="E37:F37"/>
    <mergeCell ref="G37:H37"/>
    <mergeCell ref="I37:J37"/>
    <mergeCell ref="A36:B36"/>
    <mergeCell ref="E47:F47"/>
    <mergeCell ref="G47:H47"/>
    <mergeCell ref="E45:F45"/>
    <mergeCell ref="G45:H45"/>
    <mergeCell ref="A45:B45"/>
    <mergeCell ref="M39:N39"/>
    <mergeCell ref="I36:J36"/>
    <mergeCell ref="K36:L36"/>
    <mergeCell ref="M36:N36"/>
    <mergeCell ref="K37:L37"/>
    <mergeCell ref="M37:N37"/>
    <mergeCell ref="C45:D45"/>
    <mergeCell ref="I40:J40"/>
    <mergeCell ref="K40:L40"/>
    <mergeCell ref="C36:D36"/>
    <mergeCell ref="E36:F36"/>
    <mergeCell ref="G36:H36"/>
    <mergeCell ref="E39:F39"/>
    <mergeCell ref="G39:H39"/>
    <mergeCell ref="I39:J39"/>
    <mergeCell ref="K39:L39"/>
    <mergeCell ref="A39:B39"/>
    <mergeCell ref="C39:D39"/>
    <mergeCell ref="A47:B47"/>
    <mergeCell ref="A58:D58"/>
    <mergeCell ref="A55:B55"/>
    <mergeCell ref="C55:D55"/>
    <mergeCell ref="A57:B57"/>
    <mergeCell ref="C57:D57"/>
    <mergeCell ref="A56:B56"/>
    <mergeCell ref="C56:D56"/>
    <mergeCell ref="A48:B48"/>
    <mergeCell ref="C48:D48"/>
    <mergeCell ref="C47:D47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A53:B53"/>
    <mergeCell ref="C53:D53"/>
    <mergeCell ref="E53:F53"/>
    <mergeCell ref="G53:H53"/>
    <mergeCell ref="I47:J47"/>
    <mergeCell ref="K47:L47"/>
    <mergeCell ref="A52:B52"/>
    <mergeCell ref="C52:D52"/>
    <mergeCell ref="E52:F52"/>
    <mergeCell ref="G52:H52"/>
    <mergeCell ref="I52:J52"/>
    <mergeCell ref="K52:L52"/>
    <mergeCell ref="M52:N52"/>
    <mergeCell ref="A43:B43"/>
    <mergeCell ref="C43:D43"/>
    <mergeCell ref="E43:F43"/>
    <mergeCell ref="G43:H43"/>
    <mergeCell ref="M40:N40"/>
    <mergeCell ref="A44:B44"/>
    <mergeCell ref="C44:D44"/>
    <mergeCell ref="E44:F44"/>
    <mergeCell ref="G44:H44"/>
    <mergeCell ref="I44:J44"/>
    <mergeCell ref="K44:L44"/>
    <mergeCell ref="M44:N44"/>
    <mergeCell ref="K41:L41"/>
    <mergeCell ref="M41:N41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M43:N43"/>
    <mergeCell ref="I45:J45"/>
    <mergeCell ref="M47:N47"/>
    <mergeCell ref="K45:L45"/>
    <mergeCell ref="M45:N45"/>
    <mergeCell ref="I43:J43"/>
    <mergeCell ref="K43:L43"/>
    <mergeCell ref="I48:J48"/>
    <mergeCell ref="K48:L48"/>
    <mergeCell ref="M48:N48"/>
    <mergeCell ref="K49:L49"/>
    <mergeCell ref="M49:N49"/>
    <mergeCell ref="A49:B49"/>
    <mergeCell ref="C49:D49"/>
    <mergeCell ref="E49:F49"/>
    <mergeCell ref="G49:H49"/>
    <mergeCell ref="I49:J49"/>
    <mergeCell ref="E48:F48"/>
    <mergeCell ref="G48:H48"/>
  </mergeCells>
  <phoneticPr fontId="0" type="noConversion"/>
  <printOptions horizontalCentered="1"/>
  <pageMargins left="0.5" right="0.3" top="0.5" bottom="0.25" header="0.25" footer="0.25"/>
  <pageSetup orientation="portrait" r:id="rId1"/>
  <headerFooter alignWithMargins="0"/>
  <ignoredErrors>
    <ignoredError sqref="A34:P57 A59:P6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Events</vt:lpstr>
      <vt:lpstr>Jan!Print_Area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Photo Calendar Template</dc:title>
  <dc:creator>Vertex42.com</dc:creator>
  <dc:description>(c) 2016 Vertex42 LLC. All Rights Reserved.</dc:description>
  <cp:lastModifiedBy>Ghasli @ Ghazali, Mohamad Amir</cp:lastModifiedBy>
  <cp:lastPrinted>2018-04-30T22:03:38Z</cp:lastPrinted>
  <dcterms:created xsi:type="dcterms:W3CDTF">2011-07-20T14:28:22Z</dcterms:created>
  <dcterms:modified xsi:type="dcterms:W3CDTF">2022-11-14T14:31:43Z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https://www.vertex42.com/calendars/photo-calendar.html</vt:lpwstr>
  </property>
</Properties>
</file>