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ExtraPayments" sheetId="1" r:id="rId1"/>
    <sheet name="Help" sheetId="2" r:id="rId2"/>
  </sheets>
  <definedNames>
    <definedName name="epm_cash1">OFFSET(ExtraPayments!$O$21,2,0,ExtraPayments!$L$9,1)</definedName>
    <definedName name="epm_cash2">OFFSET(ExtraPayments!$L$21,2,0,ExtraPayments!$L$9,1)</definedName>
    <definedName name="epm_months">OFFSET(ExtraPayments!$A$21,2,0,ExtraPayments!$L$9,1)</definedName>
    <definedName name="epm_years">OFFSET(ExtraPayments!$A$21,2,0,ExtraPayments!$L$9,1)/12</definedName>
    <definedName name="_xlnm.Print_Area" localSheetId="0">ExtraPayments!$A:$O</definedName>
    <definedName name="_xlnm.Print_Titles" localSheetId="0">ExtraPayments!$21:$21</definedName>
    <definedName name="solver_adj" localSheetId="0" hidden="1">ExtraPayments!$D$6,ExtraPayments!$D$8,ExtraPayments!$D$5</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in" localSheetId="0" hidden="1">2</definedName>
    <definedName name="solver_neg" localSheetId="0" hidden="1">2</definedName>
    <definedName name="solver_num" localSheetId="0" hidden="1">0</definedName>
    <definedName name="solver_nwt" localSheetId="0" hidden="1">1</definedName>
    <definedName name="solver_opt" localSheetId="0" hidden="1">ExtraPayments!$F$12</definedName>
    <definedName name="solver_pre" localSheetId="0" hidden="1">0.000001</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1000</definedName>
    <definedName name="valuevx">42.314159</definedName>
    <definedName name="vertex42_copyright" hidden="1">"© 2005-2018 Vertex42 LLC"</definedName>
    <definedName name="vertex42_id" hidden="1">"extra-payment-calculator.xlsx"</definedName>
    <definedName name="vertex42_title" hidden="1">"Extra Payment Mortgage Calculator"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1" l="1"/>
  <c r="D13" i="1" s="1"/>
  <c r="E12" i="1"/>
  <c r="E13" i="1" s="1"/>
  <c r="L9" i="1" s="1"/>
  <c r="L11" i="1" s="1"/>
  <c r="G22" i="1"/>
  <c r="E14" i="1"/>
  <c r="M14" i="1"/>
  <c r="E15" i="1"/>
  <c r="M15" i="1"/>
  <c r="O22" i="1"/>
  <c r="J23" i="1"/>
  <c r="K23" i="1"/>
  <c r="N23" i="1"/>
  <c r="J24" i="1"/>
  <c r="J25" i="1"/>
  <c r="J26" i="1"/>
  <c r="J27" i="1"/>
  <c r="J28" i="1"/>
  <c r="J29" i="1"/>
  <c r="J30" i="1"/>
  <c r="J31" i="1"/>
  <c r="J32" i="1"/>
  <c r="J33" i="1"/>
  <c r="J34" i="1"/>
  <c r="M34" i="1"/>
  <c r="J35" i="1"/>
  <c r="J36" i="1"/>
  <c r="J37" i="1"/>
  <c r="J38" i="1"/>
  <c r="J39" i="1"/>
  <c r="J40" i="1"/>
  <c r="J41" i="1"/>
  <c r="J42" i="1"/>
  <c r="M42" i="1"/>
  <c r="J43" i="1"/>
  <c r="J44" i="1"/>
  <c r="J45" i="1"/>
  <c r="J46" i="1"/>
  <c r="J47" i="1"/>
  <c r="J48" i="1"/>
  <c r="J49" i="1"/>
  <c r="J50" i="1"/>
  <c r="M50" i="1"/>
  <c r="J51" i="1"/>
  <c r="J52" i="1"/>
  <c r="J53" i="1"/>
  <c r="J54" i="1"/>
  <c r="J55" i="1"/>
  <c r="J56" i="1"/>
  <c r="J57" i="1"/>
  <c r="J58" i="1"/>
  <c r="M58" i="1"/>
  <c r="J59" i="1"/>
  <c r="J60" i="1"/>
  <c r="J61" i="1"/>
  <c r="J62" i="1"/>
  <c r="J63" i="1"/>
  <c r="J64" i="1"/>
  <c r="J65" i="1"/>
  <c r="J66" i="1"/>
  <c r="M66" i="1"/>
  <c r="J67" i="1"/>
  <c r="J68" i="1"/>
  <c r="J69" i="1"/>
  <c r="J70" i="1"/>
  <c r="J71" i="1"/>
  <c r="J72" i="1"/>
  <c r="J73" i="1"/>
  <c r="J74" i="1"/>
  <c r="M74" i="1"/>
  <c r="J75" i="1"/>
  <c r="J76" i="1"/>
  <c r="J77" i="1"/>
  <c r="J78" i="1"/>
  <c r="J79" i="1"/>
  <c r="J80" i="1"/>
  <c r="J81" i="1"/>
  <c r="J82" i="1"/>
  <c r="M82" i="1"/>
  <c r="J83" i="1"/>
  <c r="J84" i="1"/>
  <c r="J85" i="1"/>
  <c r="J86" i="1"/>
  <c r="J87" i="1"/>
  <c r="J88" i="1"/>
  <c r="J89" i="1"/>
  <c r="J90" i="1"/>
  <c r="M90" i="1"/>
  <c r="J91" i="1"/>
  <c r="J92" i="1"/>
  <c r="J93" i="1"/>
  <c r="J94" i="1"/>
  <c r="J95" i="1"/>
  <c r="J96" i="1"/>
  <c r="J97" i="1"/>
  <c r="J98" i="1"/>
  <c r="M98" i="1"/>
  <c r="J99" i="1"/>
  <c r="J100" i="1"/>
  <c r="J101" i="1"/>
  <c r="J102" i="1"/>
  <c r="J103" i="1"/>
  <c r="J104" i="1"/>
  <c r="J105" i="1"/>
  <c r="J106" i="1"/>
  <c r="M106" i="1"/>
  <c r="J107" i="1"/>
  <c r="J108" i="1"/>
  <c r="J109" i="1"/>
  <c r="J110" i="1"/>
  <c r="J111" i="1"/>
  <c r="J112" i="1"/>
  <c r="J113" i="1"/>
  <c r="J114" i="1"/>
  <c r="M114" i="1"/>
  <c r="J115" i="1"/>
  <c r="J116" i="1"/>
  <c r="J117" i="1"/>
  <c r="J118" i="1"/>
  <c r="J119" i="1"/>
  <c r="J120" i="1"/>
  <c r="J121" i="1"/>
  <c r="J122" i="1"/>
  <c r="M122" i="1"/>
  <c r="J123" i="1"/>
  <c r="J124" i="1"/>
  <c r="J125" i="1"/>
  <c r="J126" i="1"/>
  <c r="J127" i="1"/>
  <c r="J128" i="1"/>
  <c r="J129" i="1"/>
  <c r="J130" i="1"/>
  <c r="M130" i="1"/>
  <c r="J131" i="1"/>
  <c r="J132" i="1"/>
  <c r="J133" i="1"/>
  <c r="J134" i="1"/>
  <c r="J135" i="1"/>
  <c r="J136" i="1"/>
  <c r="J137" i="1"/>
  <c r="J138" i="1"/>
  <c r="M138" i="1"/>
  <c r="J139" i="1"/>
  <c r="J140" i="1"/>
  <c r="J141" i="1"/>
  <c r="J142" i="1"/>
  <c r="J143" i="1"/>
  <c r="J144" i="1"/>
  <c r="J145" i="1"/>
  <c r="J146" i="1"/>
  <c r="M146" i="1"/>
  <c r="J147" i="1"/>
  <c r="J148" i="1"/>
  <c r="J149" i="1"/>
  <c r="J150" i="1"/>
  <c r="J151" i="1"/>
  <c r="J152" i="1"/>
  <c r="J153" i="1"/>
  <c r="M153" i="1"/>
  <c r="J154" i="1"/>
  <c r="J155" i="1"/>
  <c r="J156" i="1"/>
  <c r="J157" i="1"/>
  <c r="J158" i="1"/>
  <c r="J159" i="1"/>
  <c r="J160" i="1"/>
  <c r="J161" i="1"/>
  <c r="M161" i="1"/>
  <c r="J162" i="1"/>
  <c r="J163" i="1"/>
  <c r="J164" i="1"/>
  <c r="J165" i="1"/>
  <c r="J166" i="1"/>
  <c r="J167" i="1"/>
  <c r="J168" i="1"/>
  <c r="J169" i="1"/>
  <c r="M169" i="1"/>
  <c r="J170" i="1"/>
  <c r="J171" i="1"/>
  <c r="J172" i="1"/>
  <c r="J173" i="1"/>
  <c r="J174" i="1"/>
  <c r="J175" i="1"/>
  <c r="J176" i="1"/>
  <c r="J177" i="1"/>
  <c r="M177" i="1"/>
  <c r="J178" i="1"/>
  <c r="J179" i="1"/>
  <c r="J180" i="1"/>
  <c r="J181" i="1"/>
  <c r="J182" i="1"/>
  <c r="J183" i="1"/>
  <c r="D184" i="1"/>
  <c r="F184" i="1"/>
  <c r="J184" i="1"/>
  <c r="J185" i="1"/>
  <c r="J186" i="1"/>
  <c r="F187" i="1"/>
  <c r="H187" i="1"/>
  <c r="J187" i="1"/>
  <c r="J188" i="1"/>
  <c r="J189" i="1"/>
  <c r="H190" i="1"/>
  <c r="J190" i="1"/>
  <c r="M190" i="1"/>
  <c r="J191" i="1"/>
  <c r="J192" i="1"/>
  <c r="J193" i="1"/>
  <c r="M193" i="1"/>
  <c r="D194" i="1"/>
  <c r="J194" i="1"/>
  <c r="J195" i="1"/>
  <c r="J196" i="1"/>
  <c r="M196" i="1"/>
  <c r="D197" i="1"/>
  <c r="F197" i="1"/>
  <c r="J197" i="1"/>
  <c r="J198" i="1"/>
  <c r="J199" i="1"/>
  <c r="D200" i="1"/>
  <c r="F200" i="1"/>
  <c r="H200" i="1"/>
  <c r="J200" i="1"/>
  <c r="J201" i="1"/>
  <c r="J202" i="1"/>
  <c r="F203" i="1"/>
  <c r="H203" i="1"/>
  <c r="J203" i="1"/>
  <c r="H204" i="1"/>
  <c r="J204" i="1"/>
  <c r="H205" i="1"/>
  <c r="J205" i="1"/>
  <c r="H206" i="1"/>
  <c r="J206" i="1"/>
  <c r="M206" i="1"/>
  <c r="H207" i="1"/>
  <c r="J207" i="1"/>
  <c r="H208" i="1"/>
  <c r="J208" i="1"/>
  <c r="H209" i="1"/>
  <c r="J209" i="1"/>
  <c r="M209" i="1"/>
  <c r="D210" i="1"/>
  <c r="H210" i="1"/>
  <c r="J210" i="1"/>
  <c r="H211" i="1"/>
  <c r="J211" i="1"/>
  <c r="H212" i="1"/>
  <c r="J212" i="1"/>
  <c r="M212" i="1"/>
  <c r="D213" i="1"/>
  <c r="F213" i="1"/>
  <c r="H213" i="1"/>
  <c r="J213" i="1"/>
  <c r="H214" i="1"/>
  <c r="J214" i="1"/>
  <c r="H215" i="1"/>
  <c r="J215" i="1"/>
  <c r="D216" i="1"/>
  <c r="F216" i="1"/>
  <c r="H216" i="1"/>
  <c r="J216" i="1"/>
  <c r="H217" i="1"/>
  <c r="J217" i="1"/>
  <c r="H218" i="1"/>
  <c r="J218" i="1"/>
  <c r="F219" i="1"/>
  <c r="H219" i="1"/>
  <c r="J219" i="1"/>
  <c r="H220" i="1"/>
  <c r="J220" i="1"/>
  <c r="H221" i="1"/>
  <c r="J221" i="1"/>
  <c r="H222" i="1"/>
  <c r="J222" i="1"/>
  <c r="M222" i="1"/>
  <c r="H223" i="1"/>
  <c r="J223" i="1"/>
  <c r="H224" i="1"/>
  <c r="J224" i="1"/>
  <c r="H225" i="1"/>
  <c r="J225" i="1"/>
  <c r="M225" i="1"/>
  <c r="D226" i="1"/>
  <c r="H226" i="1"/>
  <c r="J226" i="1"/>
  <c r="H227" i="1"/>
  <c r="J227" i="1"/>
  <c r="H228" i="1"/>
  <c r="J228" i="1"/>
  <c r="M228" i="1"/>
  <c r="D229" i="1"/>
  <c r="F229" i="1"/>
  <c r="H229" i="1"/>
  <c r="J229" i="1"/>
  <c r="H230" i="1"/>
  <c r="J230" i="1"/>
  <c r="H231" i="1"/>
  <c r="J231" i="1"/>
  <c r="D232" i="1"/>
  <c r="F232" i="1"/>
  <c r="H232" i="1"/>
  <c r="J232" i="1"/>
  <c r="H233" i="1"/>
  <c r="J233" i="1"/>
  <c r="H234" i="1"/>
  <c r="J234" i="1"/>
  <c r="F235" i="1"/>
  <c r="H235" i="1"/>
  <c r="J235" i="1"/>
  <c r="H236" i="1"/>
  <c r="J236" i="1"/>
  <c r="H237" i="1"/>
  <c r="J237" i="1"/>
  <c r="H238" i="1"/>
  <c r="J238" i="1"/>
  <c r="M238" i="1"/>
  <c r="H239" i="1"/>
  <c r="J239" i="1"/>
  <c r="H240" i="1"/>
  <c r="J240" i="1"/>
  <c r="M240" i="1"/>
  <c r="H241" i="1"/>
  <c r="J241" i="1"/>
  <c r="M241" i="1"/>
  <c r="D242" i="1"/>
  <c r="H242" i="1"/>
  <c r="J242" i="1"/>
  <c r="H243" i="1"/>
  <c r="J243" i="1"/>
  <c r="D244" i="1"/>
  <c r="H244" i="1"/>
  <c r="J244" i="1"/>
  <c r="M244" i="1"/>
  <c r="D245" i="1"/>
  <c r="F245" i="1"/>
  <c r="H245" i="1"/>
  <c r="J245" i="1"/>
  <c r="H246" i="1"/>
  <c r="J246" i="1"/>
  <c r="F247" i="1"/>
  <c r="H247" i="1"/>
  <c r="J247" i="1"/>
  <c r="D248" i="1"/>
  <c r="F248" i="1"/>
  <c r="H248" i="1"/>
  <c r="J248" i="1"/>
  <c r="H249" i="1"/>
  <c r="J249" i="1"/>
  <c r="H250" i="1"/>
  <c r="J250" i="1"/>
  <c r="F251" i="1"/>
  <c r="H251" i="1"/>
  <c r="J251" i="1"/>
  <c r="H252" i="1"/>
  <c r="J252" i="1"/>
  <c r="H253" i="1"/>
  <c r="J253" i="1"/>
  <c r="H254" i="1"/>
  <c r="J254" i="1"/>
  <c r="M254" i="1"/>
  <c r="H255" i="1"/>
  <c r="J255" i="1"/>
  <c r="H256" i="1"/>
  <c r="J256" i="1"/>
  <c r="M256" i="1"/>
  <c r="H257" i="1"/>
  <c r="J257" i="1"/>
  <c r="M257" i="1"/>
  <c r="D258" i="1"/>
  <c r="H258" i="1"/>
  <c r="J258" i="1"/>
  <c r="H259" i="1"/>
  <c r="J259" i="1"/>
  <c r="D260" i="1"/>
  <c r="H260" i="1"/>
  <c r="J260" i="1"/>
  <c r="M260" i="1"/>
  <c r="D261" i="1"/>
  <c r="F261" i="1"/>
  <c r="H261" i="1"/>
  <c r="J261" i="1"/>
  <c r="H262" i="1"/>
  <c r="J262" i="1"/>
  <c r="F263" i="1"/>
  <c r="H263" i="1"/>
  <c r="J263" i="1"/>
  <c r="D264" i="1"/>
  <c r="F264" i="1"/>
  <c r="H264" i="1"/>
  <c r="J264" i="1"/>
  <c r="H265" i="1"/>
  <c r="J265" i="1"/>
  <c r="H266" i="1"/>
  <c r="J266" i="1"/>
  <c r="F267" i="1"/>
  <c r="H267" i="1"/>
  <c r="J267" i="1"/>
  <c r="H268" i="1"/>
  <c r="J268" i="1"/>
  <c r="H269" i="1"/>
  <c r="J269" i="1"/>
  <c r="H270" i="1"/>
  <c r="J270" i="1"/>
  <c r="M270" i="1"/>
  <c r="H271" i="1"/>
  <c r="J271" i="1"/>
  <c r="H272" i="1"/>
  <c r="J272" i="1"/>
  <c r="M272" i="1"/>
  <c r="H273" i="1"/>
  <c r="J273" i="1"/>
  <c r="M273" i="1"/>
  <c r="D274" i="1"/>
  <c r="H274" i="1"/>
  <c r="J274" i="1"/>
  <c r="H275" i="1"/>
  <c r="J275" i="1"/>
  <c r="D276" i="1"/>
  <c r="H276" i="1"/>
  <c r="J276" i="1"/>
  <c r="M276" i="1"/>
  <c r="D277" i="1"/>
  <c r="F277" i="1"/>
  <c r="H277" i="1"/>
  <c r="J277" i="1"/>
  <c r="H278" i="1"/>
  <c r="J278" i="1"/>
  <c r="F279" i="1"/>
  <c r="H279" i="1"/>
  <c r="J279" i="1"/>
  <c r="D280" i="1"/>
  <c r="F280" i="1"/>
  <c r="H280" i="1"/>
  <c r="J280" i="1"/>
  <c r="H281" i="1"/>
  <c r="J281" i="1"/>
  <c r="H282" i="1"/>
  <c r="J282" i="1"/>
  <c r="F283" i="1"/>
  <c r="H283" i="1"/>
  <c r="J283" i="1"/>
  <c r="H284" i="1"/>
  <c r="J284" i="1"/>
  <c r="H285" i="1"/>
  <c r="J285" i="1"/>
  <c r="H286" i="1"/>
  <c r="J286" i="1"/>
  <c r="M286" i="1"/>
  <c r="H287" i="1"/>
  <c r="J287" i="1"/>
  <c r="M287" i="1"/>
  <c r="H288" i="1"/>
  <c r="J288" i="1"/>
  <c r="M288" i="1"/>
  <c r="H289" i="1"/>
  <c r="J289" i="1"/>
  <c r="M289" i="1"/>
  <c r="D290" i="1"/>
  <c r="H290" i="1"/>
  <c r="J290" i="1"/>
  <c r="M290" i="1"/>
  <c r="D291" i="1"/>
  <c r="H291" i="1"/>
  <c r="J291" i="1"/>
  <c r="M291" i="1"/>
  <c r="D292" i="1"/>
  <c r="H292" i="1"/>
  <c r="J292" i="1"/>
  <c r="M292" i="1"/>
  <c r="D293" i="1"/>
  <c r="F293" i="1"/>
  <c r="H293" i="1"/>
  <c r="J293" i="1"/>
  <c r="M293" i="1"/>
  <c r="D294" i="1"/>
  <c r="F294" i="1"/>
  <c r="H294" i="1"/>
  <c r="J294" i="1"/>
  <c r="M294" i="1"/>
  <c r="D295" i="1"/>
  <c r="F295" i="1"/>
  <c r="H295" i="1"/>
  <c r="J295" i="1"/>
  <c r="M295" i="1"/>
  <c r="D296" i="1"/>
  <c r="F296" i="1"/>
  <c r="H296" i="1"/>
  <c r="J296" i="1"/>
  <c r="M296" i="1"/>
  <c r="D297" i="1"/>
  <c r="F297" i="1"/>
  <c r="H297" i="1"/>
  <c r="J297" i="1"/>
  <c r="D298" i="1"/>
  <c r="F298" i="1"/>
  <c r="H298" i="1"/>
  <c r="J298" i="1"/>
  <c r="D299" i="1"/>
  <c r="F299" i="1"/>
  <c r="G299" i="1"/>
  <c r="H299" i="1"/>
  <c r="J299" i="1"/>
  <c r="M299" i="1"/>
  <c r="B300" i="1"/>
  <c r="C300" i="1"/>
  <c r="D300" i="1"/>
  <c r="G300" i="1"/>
  <c r="H300" i="1"/>
  <c r="J300" i="1"/>
  <c r="M300" i="1"/>
  <c r="D301" i="1"/>
  <c r="F301" i="1"/>
  <c r="G301" i="1"/>
  <c r="H301" i="1"/>
  <c r="J301" i="1"/>
  <c r="M301" i="1"/>
  <c r="B302" i="1"/>
  <c r="C302" i="1"/>
  <c r="D302" i="1"/>
  <c r="F302" i="1"/>
  <c r="G302" i="1"/>
  <c r="H302" i="1"/>
  <c r="J302" i="1"/>
  <c r="M302" i="1"/>
  <c r="D303" i="1"/>
  <c r="F303" i="1"/>
  <c r="G303" i="1"/>
  <c r="H303" i="1"/>
  <c r="J303" i="1"/>
  <c r="M303" i="1"/>
  <c r="B304" i="1"/>
  <c r="C304" i="1"/>
  <c r="D304" i="1"/>
  <c r="F304" i="1"/>
  <c r="G304" i="1"/>
  <c r="H304" i="1"/>
  <c r="J304" i="1"/>
  <c r="M304" i="1"/>
  <c r="D305" i="1"/>
  <c r="F305" i="1"/>
  <c r="G305" i="1"/>
  <c r="H305" i="1"/>
  <c r="J305" i="1"/>
  <c r="M305" i="1"/>
  <c r="B306" i="1"/>
  <c r="C306" i="1"/>
  <c r="D306" i="1"/>
  <c r="F306" i="1"/>
  <c r="G306" i="1"/>
  <c r="H306" i="1"/>
  <c r="J306" i="1"/>
  <c r="M306" i="1"/>
  <c r="D307" i="1"/>
  <c r="F307" i="1"/>
  <c r="G307" i="1"/>
  <c r="H307" i="1"/>
  <c r="J307" i="1"/>
  <c r="M307" i="1"/>
  <c r="B308" i="1"/>
  <c r="C308" i="1"/>
  <c r="D308" i="1"/>
  <c r="F308" i="1"/>
  <c r="G308" i="1"/>
  <c r="H308" i="1"/>
  <c r="J308" i="1"/>
  <c r="M308" i="1"/>
  <c r="D309" i="1"/>
  <c r="F309" i="1"/>
  <c r="G309" i="1"/>
  <c r="H309" i="1"/>
  <c r="J309" i="1"/>
  <c r="M309" i="1"/>
  <c r="B310" i="1"/>
  <c r="C310" i="1"/>
  <c r="D310" i="1"/>
  <c r="F310" i="1"/>
  <c r="G310" i="1"/>
  <c r="H310" i="1"/>
  <c r="J310" i="1"/>
  <c r="M310" i="1"/>
  <c r="D311" i="1"/>
  <c r="F311" i="1"/>
  <c r="G311" i="1"/>
  <c r="H311" i="1"/>
  <c r="J311" i="1"/>
  <c r="M311" i="1"/>
  <c r="B312" i="1"/>
  <c r="C312" i="1"/>
  <c r="D312" i="1"/>
  <c r="F312" i="1"/>
  <c r="G312" i="1"/>
  <c r="H312" i="1"/>
  <c r="J312" i="1"/>
  <c r="M312" i="1"/>
  <c r="D313" i="1"/>
  <c r="F313" i="1"/>
  <c r="G313" i="1"/>
  <c r="H313" i="1"/>
  <c r="J313" i="1"/>
  <c r="M313" i="1"/>
  <c r="B314" i="1"/>
  <c r="C314" i="1"/>
  <c r="D314" i="1"/>
  <c r="F314" i="1"/>
  <c r="G314" i="1"/>
  <c r="H314" i="1"/>
  <c r="J314" i="1"/>
  <c r="M314" i="1"/>
  <c r="D315" i="1"/>
  <c r="F315" i="1"/>
  <c r="G315" i="1"/>
  <c r="H315" i="1"/>
  <c r="J315" i="1"/>
  <c r="M315" i="1"/>
  <c r="B316" i="1"/>
  <c r="C316" i="1"/>
  <c r="D316" i="1"/>
  <c r="F316" i="1"/>
  <c r="G316" i="1"/>
  <c r="H316" i="1"/>
  <c r="J316" i="1"/>
  <c r="M316" i="1"/>
  <c r="D317" i="1"/>
  <c r="F317" i="1"/>
  <c r="G317" i="1"/>
  <c r="H317" i="1"/>
  <c r="J317" i="1"/>
  <c r="M317" i="1"/>
  <c r="B318" i="1"/>
  <c r="C318" i="1"/>
  <c r="D318" i="1"/>
  <c r="F318" i="1"/>
  <c r="G318" i="1"/>
  <c r="H318" i="1"/>
  <c r="J318" i="1"/>
  <c r="M318" i="1"/>
  <c r="D319" i="1"/>
  <c r="F319" i="1"/>
  <c r="G319" i="1"/>
  <c r="H319" i="1"/>
  <c r="J319" i="1"/>
  <c r="M319" i="1"/>
  <c r="B320" i="1"/>
  <c r="C320" i="1"/>
  <c r="D320" i="1"/>
  <c r="F320" i="1"/>
  <c r="G320" i="1"/>
  <c r="H320" i="1"/>
  <c r="J320" i="1"/>
  <c r="M320" i="1"/>
  <c r="D321" i="1"/>
  <c r="F321" i="1"/>
  <c r="G321" i="1"/>
  <c r="H321" i="1"/>
  <c r="J321" i="1"/>
  <c r="M321" i="1"/>
  <c r="B322" i="1"/>
  <c r="C322" i="1"/>
  <c r="D322" i="1"/>
  <c r="F322" i="1"/>
  <c r="G322" i="1"/>
  <c r="H322" i="1"/>
  <c r="J322" i="1"/>
  <c r="M322" i="1"/>
  <c r="B323" i="1"/>
  <c r="C323" i="1"/>
  <c r="D323" i="1"/>
  <c r="F323" i="1"/>
  <c r="G323" i="1"/>
  <c r="H323" i="1"/>
  <c r="J323" i="1"/>
  <c r="M323" i="1"/>
  <c r="B324" i="1"/>
  <c r="C324" i="1"/>
  <c r="D324" i="1"/>
  <c r="F324" i="1"/>
  <c r="G324" i="1"/>
  <c r="H324" i="1"/>
  <c r="J324" i="1"/>
  <c r="M324" i="1"/>
  <c r="B325" i="1"/>
  <c r="C325" i="1"/>
  <c r="D325" i="1"/>
  <c r="F325" i="1"/>
  <c r="G325" i="1"/>
  <c r="H325" i="1"/>
  <c r="J325" i="1"/>
  <c r="M325" i="1"/>
  <c r="B326" i="1"/>
  <c r="C326" i="1"/>
  <c r="D326" i="1"/>
  <c r="F326" i="1"/>
  <c r="G326" i="1"/>
  <c r="H326" i="1"/>
  <c r="J326" i="1"/>
  <c r="M326" i="1"/>
  <c r="B327" i="1"/>
  <c r="C327" i="1"/>
  <c r="D327" i="1"/>
  <c r="F327" i="1"/>
  <c r="G327" i="1"/>
  <c r="H327" i="1"/>
  <c r="J327" i="1"/>
  <c r="M327" i="1"/>
  <c r="B328" i="1"/>
  <c r="C328" i="1"/>
  <c r="D328" i="1"/>
  <c r="F328" i="1"/>
  <c r="G328" i="1"/>
  <c r="H328" i="1"/>
  <c r="J328" i="1"/>
  <c r="M328" i="1"/>
  <c r="B329" i="1"/>
  <c r="C329" i="1"/>
  <c r="D329" i="1"/>
  <c r="F329" i="1"/>
  <c r="G329" i="1"/>
  <c r="H329" i="1"/>
  <c r="J329" i="1"/>
  <c r="M329" i="1"/>
  <c r="B330" i="1"/>
  <c r="C330" i="1"/>
  <c r="D330" i="1"/>
  <c r="F330" i="1"/>
  <c r="G330" i="1"/>
  <c r="H330" i="1"/>
  <c r="J330" i="1"/>
  <c r="M330" i="1"/>
  <c r="B331" i="1"/>
  <c r="C331" i="1"/>
  <c r="D331" i="1"/>
  <c r="F331" i="1"/>
  <c r="G331" i="1"/>
  <c r="H331" i="1"/>
  <c r="J331" i="1"/>
  <c r="M331" i="1"/>
  <c r="B332" i="1"/>
  <c r="C332" i="1"/>
  <c r="D332" i="1"/>
  <c r="F332" i="1"/>
  <c r="G332" i="1"/>
  <c r="H332" i="1"/>
  <c r="J332" i="1"/>
  <c r="M332" i="1"/>
  <c r="B333" i="1"/>
  <c r="C333" i="1"/>
  <c r="D333" i="1"/>
  <c r="F333" i="1"/>
  <c r="G333" i="1"/>
  <c r="H333" i="1"/>
  <c r="J333" i="1"/>
  <c r="M333" i="1"/>
  <c r="B334" i="1"/>
  <c r="C334" i="1"/>
  <c r="D334" i="1"/>
  <c r="F334" i="1"/>
  <c r="G334" i="1"/>
  <c r="H334" i="1"/>
  <c r="J334" i="1"/>
  <c r="M334" i="1"/>
  <c r="B335" i="1"/>
  <c r="C335" i="1"/>
  <c r="D335" i="1"/>
  <c r="F335" i="1"/>
  <c r="G335" i="1"/>
  <c r="H335" i="1"/>
  <c r="J335" i="1"/>
  <c r="M335" i="1"/>
  <c r="B336" i="1"/>
  <c r="C336" i="1"/>
  <c r="D336" i="1"/>
  <c r="F336" i="1"/>
  <c r="G336" i="1"/>
  <c r="H336" i="1"/>
  <c r="J336" i="1"/>
  <c r="M336" i="1"/>
  <c r="B337" i="1"/>
  <c r="C337" i="1"/>
  <c r="D337" i="1"/>
  <c r="F337" i="1"/>
  <c r="G337" i="1"/>
  <c r="H337" i="1"/>
  <c r="J337" i="1"/>
  <c r="M337" i="1"/>
  <c r="B338" i="1"/>
  <c r="C338" i="1"/>
  <c r="D338" i="1"/>
  <c r="F338" i="1"/>
  <c r="G338" i="1"/>
  <c r="H338" i="1"/>
  <c r="J338" i="1"/>
  <c r="M338" i="1"/>
  <c r="B339" i="1"/>
  <c r="C339" i="1"/>
  <c r="D339" i="1"/>
  <c r="F339" i="1"/>
  <c r="G339" i="1"/>
  <c r="H339" i="1"/>
  <c r="J339" i="1"/>
  <c r="M339" i="1"/>
  <c r="B340" i="1"/>
  <c r="C340" i="1"/>
  <c r="D340" i="1"/>
  <c r="F340" i="1"/>
  <c r="G340" i="1"/>
  <c r="H340" i="1"/>
  <c r="J340" i="1"/>
  <c r="M340" i="1"/>
  <c r="B341" i="1"/>
  <c r="C341" i="1"/>
  <c r="D341" i="1"/>
  <c r="F341" i="1"/>
  <c r="G341" i="1"/>
  <c r="H341" i="1"/>
  <c r="J341" i="1"/>
  <c r="M341" i="1"/>
  <c r="B342" i="1"/>
  <c r="C342" i="1"/>
  <c r="D342" i="1"/>
  <c r="F342" i="1"/>
  <c r="G342" i="1"/>
  <c r="H342" i="1"/>
  <c r="J342" i="1"/>
  <c r="M342" i="1"/>
  <c r="B343" i="1"/>
  <c r="C343" i="1"/>
  <c r="D343" i="1"/>
  <c r="F343" i="1"/>
  <c r="G343" i="1"/>
  <c r="H343" i="1"/>
  <c r="J343" i="1"/>
  <c r="M343" i="1"/>
  <c r="B344" i="1"/>
  <c r="C344" i="1"/>
  <c r="D344" i="1"/>
  <c r="F344" i="1"/>
  <c r="G344" i="1"/>
  <c r="H344" i="1"/>
  <c r="J344" i="1"/>
  <c r="M344" i="1"/>
  <c r="B345" i="1"/>
  <c r="C345" i="1"/>
  <c r="D345" i="1"/>
  <c r="F345" i="1"/>
  <c r="G345" i="1"/>
  <c r="H345" i="1"/>
  <c r="J345" i="1"/>
  <c r="M345" i="1"/>
  <c r="B346" i="1"/>
  <c r="C346" i="1"/>
  <c r="D346" i="1"/>
  <c r="F346" i="1"/>
  <c r="G346" i="1"/>
  <c r="H346" i="1"/>
  <c r="J346" i="1"/>
  <c r="M346" i="1"/>
  <c r="B347" i="1"/>
  <c r="C347" i="1"/>
  <c r="D347" i="1"/>
  <c r="F347" i="1"/>
  <c r="G347" i="1"/>
  <c r="H347" i="1"/>
  <c r="J347" i="1"/>
  <c r="M347" i="1"/>
  <c r="B348" i="1"/>
  <c r="C348" i="1"/>
  <c r="D348" i="1"/>
  <c r="F348" i="1"/>
  <c r="G348" i="1"/>
  <c r="H348" i="1"/>
  <c r="J348" i="1"/>
  <c r="M348" i="1"/>
  <c r="B349" i="1"/>
  <c r="C349" i="1"/>
  <c r="D349" i="1"/>
  <c r="F349" i="1"/>
  <c r="G349" i="1"/>
  <c r="H349" i="1"/>
  <c r="J349" i="1"/>
  <c r="M349" i="1"/>
  <c r="B350" i="1"/>
  <c r="C350" i="1"/>
  <c r="D350" i="1"/>
  <c r="F350" i="1"/>
  <c r="G350" i="1"/>
  <c r="H350" i="1"/>
  <c r="J350" i="1"/>
  <c r="M350" i="1"/>
  <c r="B351" i="1"/>
  <c r="C351" i="1"/>
  <c r="D351" i="1"/>
  <c r="F351" i="1"/>
  <c r="G351" i="1"/>
  <c r="H351" i="1"/>
  <c r="J351" i="1"/>
  <c r="M351" i="1"/>
  <c r="B352" i="1"/>
  <c r="C352" i="1"/>
  <c r="D352" i="1"/>
  <c r="F352" i="1"/>
  <c r="G352" i="1"/>
  <c r="H352" i="1"/>
  <c r="J352" i="1"/>
  <c r="M352" i="1"/>
  <c r="B353" i="1"/>
  <c r="C353" i="1"/>
  <c r="D353" i="1"/>
  <c r="F353" i="1"/>
  <c r="G353" i="1"/>
  <c r="H353" i="1"/>
  <c r="J353" i="1"/>
  <c r="M353" i="1"/>
  <c r="B354" i="1"/>
  <c r="C354" i="1"/>
  <c r="D354" i="1"/>
  <c r="F354" i="1"/>
  <c r="G354" i="1"/>
  <c r="H354" i="1"/>
  <c r="J354" i="1"/>
  <c r="M354" i="1"/>
  <c r="B355" i="1"/>
  <c r="C355" i="1"/>
  <c r="D355" i="1"/>
  <c r="F355" i="1"/>
  <c r="G355" i="1"/>
  <c r="H355" i="1"/>
  <c r="J355" i="1"/>
  <c r="M355" i="1"/>
  <c r="B356" i="1"/>
  <c r="C356" i="1"/>
  <c r="D356" i="1"/>
  <c r="F356" i="1"/>
  <c r="G356" i="1"/>
  <c r="H356" i="1"/>
  <c r="J356" i="1"/>
  <c r="M356" i="1"/>
  <c r="B357" i="1"/>
  <c r="C357" i="1"/>
  <c r="D357" i="1"/>
  <c r="F357" i="1"/>
  <c r="G357" i="1"/>
  <c r="H357" i="1"/>
  <c r="J357" i="1"/>
  <c r="M357" i="1"/>
  <c r="B358" i="1"/>
  <c r="C358" i="1"/>
  <c r="D358" i="1"/>
  <c r="F358" i="1"/>
  <c r="G358" i="1"/>
  <c r="H358" i="1"/>
  <c r="J358" i="1"/>
  <c r="M358" i="1"/>
  <c r="B359" i="1"/>
  <c r="C359" i="1"/>
  <c r="D359" i="1"/>
  <c r="F359" i="1"/>
  <c r="G359" i="1"/>
  <c r="H359" i="1"/>
  <c r="J359" i="1"/>
  <c r="M359" i="1"/>
  <c r="B360" i="1"/>
  <c r="C360" i="1"/>
  <c r="D360" i="1"/>
  <c r="F360" i="1"/>
  <c r="G360" i="1"/>
  <c r="H360" i="1"/>
  <c r="J360" i="1"/>
  <c r="M360" i="1"/>
  <c r="B361" i="1"/>
  <c r="C361" i="1"/>
  <c r="D361" i="1"/>
  <c r="F361" i="1"/>
  <c r="G361" i="1"/>
  <c r="H361" i="1"/>
  <c r="J361" i="1"/>
  <c r="M361" i="1"/>
  <c r="B362" i="1"/>
  <c r="C362" i="1"/>
  <c r="D362" i="1"/>
  <c r="F362" i="1"/>
  <c r="G362" i="1"/>
  <c r="H362" i="1"/>
  <c r="J362" i="1"/>
  <c r="M362" i="1"/>
  <c r="B363" i="1"/>
  <c r="C363" i="1"/>
  <c r="D363" i="1"/>
  <c r="F363" i="1"/>
  <c r="G363" i="1"/>
  <c r="H363" i="1"/>
  <c r="J363" i="1"/>
  <c r="M363" i="1"/>
  <c r="B364" i="1"/>
  <c r="C364" i="1"/>
  <c r="D364" i="1"/>
  <c r="F364" i="1"/>
  <c r="G364" i="1"/>
  <c r="H364" i="1"/>
  <c r="J364" i="1"/>
  <c r="M364" i="1"/>
  <c r="B365" i="1"/>
  <c r="C365" i="1"/>
  <c r="D365" i="1"/>
  <c r="F365" i="1"/>
  <c r="G365" i="1"/>
  <c r="H365" i="1"/>
  <c r="J365" i="1"/>
  <c r="M365" i="1"/>
  <c r="B366" i="1"/>
  <c r="C366" i="1"/>
  <c r="D366" i="1"/>
  <c r="F366" i="1"/>
  <c r="G366" i="1"/>
  <c r="H366" i="1"/>
  <c r="J366" i="1"/>
  <c r="M366" i="1"/>
  <c r="B367" i="1"/>
  <c r="C367" i="1"/>
  <c r="D367" i="1"/>
  <c r="F367" i="1"/>
  <c r="G367" i="1"/>
  <c r="H367" i="1"/>
  <c r="J367" i="1"/>
  <c r="M367" i="1"/>
  <c r="B368" i="1"/>
  <c r="C368" i="1"/>
  <c r="D368" i="1"/>
  <c r="F368" i="1"/>
  <c r="G368" i="1"/>
  <c r="H368" i="1"/>
  <c r="J368" i="1"/>
  <c r="M368" i="1"/>
  <c r="B369" i="1"/>
  <c r="C369" i="1"/>
  <c r="D369" i="1"/>
  <c r="F369" i="1"/>
  <c r="G369" i="1"/>
  <c r="H369" i="1"/>
  <c r="J369" i="1"/>
  <c r="M369" i="1"/>
  <c r="B370" i="1"/>
  <c r="C370" i="1"/>
  <c r="D370" i="1"/>
  <c r="F370" i="1"/>
  <c r="G370" i="1"/>
  <c r="H370" i="1"/>
  <c r="J370" i="1"/>
  <c r="M370" i="1"/>
  <c r="B371" i="1"/>
  <c r="C371" i="1"/>
  <c r="D371" i="1"/>
  <c r="F371" i="1"/>
  <c r="G371" i="1"/>
  <c r="H371" i="1"/>
  <c r="J371" i="1"/>
  <c r="M371" i="1"/>
  <c r="B372" i="1"/>
  <c r="C372" i="1"/>
  <c r="D372" i="1"/>
  <c r="F372" i="1"/>
  <c r="G372" i="1"/>
  <c r="H372" i="1"/>
  <c r="J372" i="1"/>
  <c r="M372" i="1"/>
  <c r="B373" i="1"/>
  <c r="C373" i="1"/>
  <c r="D373" i="1"/>
  <c r="F373" i="1"/>
  <c r="G373" i="1"/>
  <c r="H373" i="1"/>
  <c r="J373" i="1"/>
  <c r="M373" i="1"/>
  <c r="B374" i="1"/>
  <c r="C374" i="1"/>
  <c r="D374" i="1"/>
  <c r="F374" i="1"/>
  <c r="G374" i="1"/>
  <c r="H374" i="1"/>
  <c r="J374" i="1"/>
  <c r="M374" i="1"/>
  <c r="B375" i="1"/>
  <c r="C375" i="1"/>
  <c r="D375" i="1"/>
  <c r="F375" i="1"/>
  <c r="G375" i="1"/>
  <c r="H375" i="1"/>
  <c r="J375" i="1"/>
  <c r="M375" i="1"/>
  <c r="B376" i="1"/>
  <c r="C376" i="1"/>
  <c r="D376" i="1"/>
  <c r="F376" i="1"/>
  <c r="G376" i="1"/>
  <c r="H376" i="1"/>
  <c r="J376" i="1"/>
  <c r="M376" i="1"/>
  <c r="B377" i="1"/>
  <c r="C377" i="1"/>
  <c r="D377" i="1"/>
  <c r="F377" i="1"/>
  <c r="G377" i="1"/>
  <c r="H377" i="1"/>
  <c r="J377" i="1"/>
  <c r="M377" i="1"/>
  <c r="B378" i="1"/>
  <c r="C378" i="1"/>
  <c r="D378" i="1"/>
  <c r="F378" i="1"/>
  <c r="G378" i="1"/>
  <c r="H378" i="1"/>
  <c r="J378" i="1"/>
  <c r="M378" i="1"/>
  <c r="B379" i="1"/>
  <c r="C379" i="1"/>
  <c r="D379" i="1"/>
  <c r="F379" i="1"/>
  <c r="G379" i="1"/>
  <c r="H379" i="1"/>
  <c r="J379" i="1"/>
  <c r="M379" i="1"/>
  <c r="B380" i="1"/>
  <c r="C380" i="1"/>
  <c r="D380" i="1"/>
  <c r="F380" i="1"/>
  <c r="G380" i="1"/>
  <c r="H380" i="1"/>
  <c r="J380" i="1"/>
  <c r="M380" i="1"/>
  <c r="B381" i="1"/>
  <c r="C381" i="1"/>
  <c r="D381" i="1"/>
  <c r="F381" i="1"/>
  <c r="G381" i="1"/>
  <c r="H381" i="1"/>
  <c r="J381" i="1"/>
  <c r="M381" i="1"/>
  <c r="B382" i="1"/>
  <c r="C382" i="1"/>
  <c r="D382" i="1"/>
  <c r="F382" i="1"/>
  <c r="G382" i="1"/>
  <c r="H382" i="1"/>
  <c r="J382" i="1"/>
  <c r="M382" i="1"/>
  <c r="B24" i="1" l="1"/>
  <c r="B126" i="1"/>
  <c r="G188" i="1"/>
  <c r="B198" i="1"/>
  <c r="B208" i="1"/>
  <c r="B224" i="1"/>
  <c r="B240" i="1"/>
  <c r="B256" i="1"/>
  <c r="B272" i="1"/>
  <c r="B288" i="1"/>
  <c r="G200" i="1"/>
  <c r="C206" i="1"/>
  <c r="E211" i="1"/>
  <c r="G216" i="1"/>
  <c r="C222" i="1"/>
  <c r="E227" i="1"/>
  <c r="G232" i="1"/>
  <c r="C238" i="1"/>
  <c r="E243" i="1"/>
  <c r="G248" i="1"/>
  <c r="C254" i="1"/>
  <c r="E259" i="1"/>
  <c r="G264" i="1"/>
  <c r="C270" i="1"/>
  <c r="E275" i="1"/>
  <c r="G280" i="1"/>
  <c r="C286" i="1"/>
  <c r="E291" i="1"/>
  <c r="G296" i="1"/>
  <c r="E305" i="1"/>
  <c r="E321" i="1"/>
  <c r="E337" i="1"/>
  <c r="E353" i="1"/>
  <c r="E369" i="1"/>
  <c r="L15" i="1"/>
  <c r="M27" i="1"/>
  <c r="M154" i="1"/>
  <c r="M162" i="1"/>
  <c r="M170" i="1"/>
  <c r="M178" i="1"/>
  <c r="H184" i="1"/>
  <c r="B128" i="1"/>
  <c r="E190" i="1"/>
  <c r="E196" i="1"/>
  <c r="B209" i="1"/>
  <c r="B225" i="1"/>
  <c r="B241" i="1"/>
  <c r="B257" i="1"/>
  <c r="B273" i="1"/>
  <c r="B289" i="1"/>
  <c r="C201" i="1"/>
  <c r="E206" i="1"/>
  <c r="G211" i="1"/>
  <c r="C217" i="1"/>
  <c r="E222" i="1"/>
  <c r="G227" i="1"/>
  <c r="C233" i="1"/>
  <c r="E238" i="1"/>
  <c r="G243" i="1"/>
  <c r="C249" i="1"/>
  <c r="E254" i="1"/>
  <c r="G259" i="1"/>
  <c r="C265" i="1"/>
  <c r="E270" i="1"/>
  <c r="G275" i="1"/>
  <c r="C281" i="1"/>
  <c r="E286" i="1"/>
  <c r="G291" i="1"/>
  <c r="C297" i="1"/>
  <c r="E306" i="1"/>
  <c r="E322" i="1"/>
  <c r="E338" i="1"/>
  <c r="E354" i="1"/>
  <c r="E370" i="1"/>
  <c r="M35" i="1"/>
  <c r="M43" i="1"/>
  <c r="M51" i="1"/>
  <c r="M59" i="1"/>
  <c r="M67" i="1"/>
  <c r="M75" i="1"/>
  <c r="M83" i="1"/>
  <c r="M91" i="1"/>
  <c r="M99" i="1"/>
  <c r="M107" i="1"/>
  <c r="M115" i="1"/>
  <c r="M123" i="1"/>
  <c r="M131" i="1"/>
  <c r="M139" i="1"/>
  <c r="M147" i="1"/>
  <c r="M187" i="1"/>
  <c r="D191" i="1"/>
  <c r="F194" i="1"/>
  <c r="H197" i="1"/>
  <c r="M203" i="1"/>
  <c r="D207" i="1"/>
  <c r="F210" i="1"/>
  <c r="M219" i="1"/>
  <c r="D223" i="1"/>
  <c r="F226" i="1"/>
  <c r="M235" i="1"/>
  <c r="D239" i="1"/>
  <c r="F242" i="1"/>
  <c r="M251" i="1"/>
  <c r="D255" i="1"/>
  <c r="F258" i="1"/>
  <c r="M267" i="1"/>
  <c r="D271" i="1"/>
  <c r="F274" i="1"/>
  <c r="M283" i="1"/>
  <c r="D287" i="1"/>
  <c r="F290" i="1"/>
  <c r="B134" i="1"/>
  <c r="G190" i="1"/>
  <c r="G196" i="1"/>
  <c r="B210" i="1"/>
  <c r="B226" i="1"/>
  <c r="B242" i="1"/>
  <c r="B258" i="1"/>
  <c r="B274" i="1"/>
  <c r="B290" i="1"/>
  <c r="E201" i="1"/>
  <c r="G206" i="1"/>
  <c r="C212" i="1"/>
  <c r="E217" i="1"/>
  <c r="G222" i="1"/>
  <c r="C228" i="1"/>
  <c r="E233" i="1"/>
  <c r="G238" i="1"/>
  <c r="C244" i="1"/>
  <c r="E249" i="1"/>
  <c r="G254" i="1"/>
  <c r="C260" i="1"/>
  <c r="E265" i="1"/>
  <c r="G270" i="1"/>
  <c r="C276" i="1"/>
  <c r="E281" i="1"/>
  <c r="G286" i="1"/>
  <c r="C292" i="1"/>
  <c r="E297" i="1"/>
  <c r="E307" i="1"/>
  <c r="E323" i="1"/>
  <c r="E339" i="1"/>
  <c r="E355" i="1"/>
  <c r="E371" i="1"/>
  <c r="D17" i="1"/>
  <c r="M28" i="1"/>
  <c r="M155" i="1"/>
  <c r="M163" i="1"/>
  <c r="M171" i="1"/>
  <c r="M179" i="1"/>
  <c r="M184" i="1"/>
  <c r="D188" i="1"/>
  <c r="F191" i="1"/>
  <c r="H194" i="1"/>
  <c r="M200" i="1"/>
  <c r="D204" i="1"/>
  <c r="F207" i="1"/>
  <c r="M216" i="1"/>
  <c r="D220" i="1"/>
  <c r="F223" i="1"/>
  <c r="M232" i="1"/>
  <c r="D236" i="1"/>
  <c r="F239" i="1"/>
  <c r="M248" i="1"/>
  <c r="D252" i="1"/>
  <c r="F255" i="1"/>
  <c r="M264" i="1"/>
  <c r="D268" i="1"/>
  <c r="F271" i="1"/>
  <c r="M280" i="1"/>
  <c r="D284" i="1"/>
  <c r="F287" i="1"/>
  <c r="B30" i="1"/>
  <c r="B136" i="1"/>
  <c r="C191" i="1"/>
  <c r="E197" i="1"/>
  <c r="B211" i="1"/>
  <c r="B227" i="1"/>
  <c r="B243" i="1"/>
  <c r="B259" i="1"/>
  <c r="B275" i="1"/>
  <c r="B291" i="1"/>
  <c r="G201" i="1"/>
  <c r="C207" i="1"/>
  <c r="E212" i="1"/>
  <c r="G217" i="1"/>
  <c r="C223" i="1"/>
  <c r="E228" i="1"/>
  <c r="G233" i="1"/>
  <c r="C239" i="1"/>
  <c r="E244" i="1"/>
  <c r="G249" i="1"/>
  <c r="C255" i="1"/>
  <c r="E260" i="1"/>
  <c r="G265" i="1"/>
  <c r="C271" i="1"/>
  <c r="E276" i="1"/>
  <c r="G281" i="1"/>
  <c r="C287" i="1"/>
  <c r="E292" i="1"/>
  <c r="G297" i="1"/>
  <c r="E308" i="1"/>
  <c r="E324" i="1"/>
  <c r="E340" i="1"/>
  <c r="E356" i="1"/>
  <c r="E372" i="1"/>
  <c r="M36" i="1"/>
  <c r="M44" i="1"/>
  <c r="M52" i="1"/>
  <c r="M60" i="1"/>
  <c r="M68" i="1"/>
  <c r="M76" i="1"/>
  <c r="M84" i="1"/>
  <c r="M92" i="1"/>
  <c r="M100" i="1"/>
  <c r="M108" i="1"/>
  <c r="M116" i="1"/>
  <c r="M124" i="1"/>
  <c r="M132" i="1"/>
  <c r="M140" i="1"/>
  <c r="M148" i="1"/>
  <c r="D185" i="1"/>
  <c r="F188" i="1"/>
  <c r="H191" i="1"/>
  <c r="M197" i="1"/>
  <c r="D201" i="1"/>
  <c r="F204" i="1"/>
  <c r="M213" i="1"/>
  <c r="D217" i="1"/>
  <c r="F220" i="1"/>
  <c r="M229" i="1"/>
  <c r="D233" i="1"/>
  <c r="F236" i="1"/>
  <c r="M245" i="1"/>
  <c r="D249" i="1"/>
  <c r="F252" i="1"/>
  <c r="M261" i="1"/>
  <c r="D265" i="1"/>
  <c r="F268" i="1"/>
  <c r="M277" i="1"/>
  <c r="D281" i="1"/>
  <c r="F284" i="1"/>
  <c r="B32" i="1"/>
  <c r="B150" i="1"/>
  <c r="E191" i="1"/>
  <c r="G197" i="1"/>
  <c r="B212" i="1"/>
  <c r="B228" i="1"/>
  <c r="B244" i="1"/>
  <c r="B260" i="1"/>
  <c r="B276" i="1"/>
  <c r="B292" i="1"/>
  <c r="C202" i="1"/>
  <c r="E207" i="1"/>
  <c r="G212" i="1"/>
  <c r="C218" i="1"/>
  <c r="E223" i="1"/>
  <c r="G228" i="1"/>
  <c r="C234" i="1"/>
  <c r="E239" i="1"/>
  <c r="G244" i="1"/>
  <c r="C250" i="1"/>
  <c r="E255" i="1"/>
  <c r="G260" i="1"/>
  <c r="C266" i="1"/>
  <c r="E271" i="1"/>
  <c r="G276" i="1"/>
  <c r="C282" i="1"/>
  <c r="E287" i="1"/>
  <c r="G292" i="1"/>
  <c r="C298" i="1"/>
  <c r="E309" i="1"/>
  <c r="E325" i="1"/>
  <c r="E341" i="1"/>
  <c r="E357" i="1"/>
  <c r="E373" i="1"/>
  <c r="M156" i="1"/>
  <c r="M164" i="1"/>
  <c r="M172" i="1"/>
  <c r="M180" i="1"/>
  <c r="F185" i="1"/>
  <c r="H188" i="1"/>
  <c r="M194" i="1"/>
  <c r="D198" i="1"/>
  <c r="F201" i="1"/>
  <c r="M210" i="1"/>
  <c r="D214" i="1"/>
  <c r="F217" i="1"/>
  <c r="M226" i="1"/>
  <c r="D230" i="1"/>
  <c r="F233" i="1"/>
  <c r="M242" i="1"/>
  <c r="D246" i="1"/>
  <c r="F249" i="1"/>
  <c r="M258" i="1"/>
  <c r="D262" i="1"/>
  <c r="F265" i="1"/>
  <c r="M274" i="1"/>
  <c r="D278" i="1"/>
  <c r="F281" i="1"/>
  <c r="B40" i="1"/>
  <c r="B158" i="1"/>
  <c r="C192" i="1"/>
  <c r="C198" i="1"/>
  <c r="B213" i="1"/>
  <c r="B229" i="1"/>
  <c r="B245" i="1"/>
  <c r="B261" i="1"/>
  <c r="B277" i="1"/>
  <c r="B293" i="1"/>
  <c r="E202" i="1"/>
  <c r="G207" i="1"/>
  <c r="C213" i="1"/>
  <c r="E218" i="1"/>
  <c r="G223" i="1"/>
  <c r="C229" i="1"/>
  <c r="E234" i="1"/>
  <c r="G239" i="1"/>
  <c r="C245" i="1"/>
  <c r="E250" i="1"/>
  <c r="G255" i="1"/>
  <c r="C261" i="1"/>
  <c r="E266" i="1"/>
  <c r="G271" i="1"/>
  <c r="C277" i="1"/>
  <c r="E282" i="1"/>
  <c r="G287" i="1"/>
  <c r="C293" i="1"/>
  <c r="E298" i="1"/>
  <c r="E310" i="1"/>
  <c r="E326" i="1"/>
  <c r="E342" i="1"/>
  <c r="E358" i="1"/>
  <c r="E374" i="1"/>
  <c r="M29" i="1"/>
  <c r="M37" i="1"/>
  <c r="M45" i="1"/>
  <c r="M53" i="1"/>
  <c r="M61" i="1"/>
  <c r="M69" i="1"/>
  <c r="M77" i="1"/>
  <c r="M85" i="1"/>
  <c r="M93" i="1"/>
  <c r="M101" i="1"/>
  <c r="M109" i="1"/>
  <c r="M117" i="1"/>
  <c r="M125" i="1"/>
  <c r="M133" i="1"/>
  <c r="M141" i="1"/>
  <c r="M149" i="1"/>
  <c r="H185" i="1"/>
  <c r="M191" i="1"/>
  <c r="D195" i="1"/>
  <c r="F198" i="1"/>
  <c r="H201" i="1"/>
  <c r="M207" i="1"/>
  <c r="D211" i="1"/>
  <c r="F214" i="1"/>
  <c r="M223" i="1"/>
  <c r="D227" i="1"/>
  <c r="F230" i="1"/>
  <c r="M239" i="1"/>
  <c r="D243" i="1"/>
  <c r="F246" i="1"/>
  <c r="M255" i="1"/>
  <c r="D259" i="1"/>
  <c r="F262" i="1"/>
  <c r="M271" i="1"/>
  <c r="D275" i="1"/>
  <c r="F278" i="1"/>
  <c r="B54" i="1"/>
  <c r="B160" i="1"/>
  <c r="E192" i="1"/>
  <c r="E198" i="1"/>
  <c r="B214" i="1"/>
  <c r="B230" i="1"/>
  <c r="B246" i="1"/>
  <c r="B262" i="1"/>
  <c r="B278" i="1"/>
  <c r="B294" i="1"/>
  <c r="G202" i="1"/>
  <c r="C208" i="1"/>
  <c r="E213" i="1"/>
  <c r="G218" i="1"/>
  <c r="C224" i="1"/>
  <c r="E229" i="1"/>
  <c r="G234" i="1"/>
  <c r="C240" i="1"/>
  <c r="E245" i="1"/>
  <c r="G250" i="1"/>
  <c r="C256" i="1"/>
  <c r="E261" i="1"/>
  <c r="G266" i="1"/>
  <c r="C272" i="1"/>
  <c r="E277" i="1"/>
  <c r="G282" i="1"/>
  <c r="C288" i="1"/>
  <c r="E293" i="1"/>
  <c r="G298" i="1"/>
  <c r="E311" i="1"/>
  <c r="E327" i="1"/>
  <c r="E343" i="1"/>
  <c r="E359" i="1"/>
  <c r="E375" i="1"/>
  <c r="M23" i="1"/>
  <c r="O23" i="1" s="1"/>
  <c r="N24" i="1" s="1"/>
  <c r="M157" i="1"/>
  <c r="M165" i="1"/>
  <c r="M173" i="1"/>
  <c r="M181" i="1"/>
  <c r="M188" i="1"/>
  <c r="D192" i="1"/>
  <c r="F195" i="1"/>
  <c r="H198" i="1"/>
  <c r="M204" i="1"/>
  <c r="D208" i="1"/>
  <c r="F211" i="1"/>
  <c r="M220" i="1"/>
  <c r="D224" i="1"/>
  <c r="F227" i="1"/>
  <c r="M236" i="1"/>
  <c r="D240" i="1"/>
  <c r="F243" i="1"/>
  <c r="M252" i="1"/>
  <c r="D256" i="1"/>
  <c r="F259" i="1"/>
  <c r="M268" i="1"/>
  <c r="D272" i="1"/>
  <c r="F275" i="1"/>
  <c r="M284" i="1"/>
  <c r="D288" i="1"/>
  <c r="F291" i="1"/>
  <c r="F300" i="1"/>
  <c r="B62" i="1"/>
  <c r="B166" i="1"/>
  <c r="C193" i="1"/>
  <c r="B199" i="1"/>
  <c r="B215" i="1"/>
  <c r="B231" i="1"/>
  <c r="B247" i="1"/>
  <c r="B263" i="1"/>
  <c r="B279" i="1"/>
  <c r="B295" i="1"/>
  <c r="C203" i="1"/>
  <c r="E208" i="1"/>
  <c r="G213" i="1"/>
  <c r="C219" i="1"/>
  <c r="E224" i="1"/>
  <c r="G229" i="1"/>
  <c r="C235" i="1"/>
  <c r="E240" i="1"/>
  <c r="G245" i="1"/>
  <c r="C251" i="1"/>
  <c r="E256" i="1"/>
  <c r="G261" i="1"/>
  <c r="C267" i="1"/>
  <c r="E272" i="1"/>
  <c r="G277" i="1"/>
  <c r="C283" i="1"/>
  <c r="E288" i="1"/>
  <c r="G293" i="1"/>
  <c r="B299" i="1"/>
  <c r="E312" i="1"/>
  <c r="E328" i="1"/>
  <c r="E344" i="1"/>
  <c r="E360" i="1"/>
  <c r="E376" i="1"/>
  <c r="M30" i="1"/>
  <c r="M38" i="1"/>
  <c r="M46" i="1"/>
  <c r="M54" i="1"/>
  <c r="M62" i="1"/>
  <c r="M70" i="1"/>
  <c r="M78" i="1"/>
  <c r="M86" i="1"/>
  <c r="M94" i="1"/>
  <c r="M102" i="1"/>
  <c r="M110" i="1"/>
  <c r="M118" i="1"/>
  <c r="M126" i="1"/>
  <c r="M134" i="1"/>
  <c r="M142" i="1"/>
  <c r="M150" i="1"/>
  <c r="M185" i="1"/>
  <c r="D189" i="1"/>
  <c r="F192" i="1"/>
  <c r="H195" i="1"/>
  <c r="M201" i="1"/>
  <c r="D205" i="1"/>
  <c r="F208" i="1"/>
  <c r="M217" i="1"/>
  <c r="D221" i="1"/>
  <c r="F224" i="1"/>
  <c r="M233" i="1"/>
  <c r="D237" i="1"/>
  <c r="F240" i="1"/>
  <c r="M249" i="1"/>
  <c r="D253" i="1"/>
  <c r="F256" i="1"/>
  <c r="M265" i="1"/>
  <c r="D269" i="1"/>
  <c r="F272" i="1"/>
  <c r="M281" i="1"/>
  <c r="D285" i="1"/>
  <c r="F288" i="1"/>
  <c r="M297" i="1"/>
  <c r="B64" i="1"/>
  <c r="B168" i="1"/>
  <c r="E193" i="1"/>
  <c r="B200" i="1"/>
  <c r="B216" i="1"/>
  <c r="B232" i="1"/>
  <c r="B248" i="1"/>
  <c r="B264" i="1"/>
  <c r="B280" i="1"/>
  <c r="B296" i="1"/>
  <c r="E203" i="1"/>
  <c r="G208" i="1"/>
  <c r="C214" i="1"/>
  <c r="E219" i="1"/>
  <c r="G224" i="1"/>
  <c r="C230" i="1"/>
  <c r="E235" i="1"/>
  <c r="G240" i="1"/>
  <c r="C246" i="1"/>
  <c r="E251" i="1"/>
  <c r="G256" i="1"/>
  <c r="C262" i="1"/>
  <c r="E267" i="1"/>
  <c r="G272" i="1"/>
  <c r="C278" i="1"/>
  <c r="E283" i="1"/>
  <c r="G288" i="1"/>
  <c r="C294" i="1"/>
  <c r="E313" i="1"/>
  <c r="E329" i="1"/>
  <c r="E345" i="1"/>
  <c r="E361" i="1"/>
  <c r="E377" i="1"/>
  <c r="M158" i="1"/>
  <c r="M166" i="1"/>
  <c r="M174" i="1"/>
  <c r="M182" i="1"/>
  <c r="D186" i="1"/>
  <c r="F189" i="1"/>
  <c r="H192" i="1"/>
  <c r="M198" i="1"/>
  <c r="D202" i="1"/>
  <c r="F205" i="1"/>
  <c r="M214" i="1"/>
  <c r="D218" i="1"/>
  <c r="F221" i="1"/>
  <c r="M230" i="1"/>
  <c r="D234" i="1"/>
  <c r="F237" i="1"/>
  <c r="M246" i="1"/>
  <c r="D250" i="1"/>
  <c r="F253" i="1"/>
  <c r="M262" i="1"/>
  <c r="D266" i="1"/>
  <c r="F269" i="1"/>
  <c r="M278" i="1"/>
  <c r="D282" i="1"/>
  <c r="F285" i="1"/>
  <c r="B72" i="1"/>
  <c r="G193" i="1"/>
  <c r="B201" i="1"/>
  <c r="B217" i="1"/>
  <c r="B233" i="1"/>
  <c r="B249" i="1"/>
  <c r="B265" i="1"/>
  <c r="B281" i="1"/>
  <c r="B297" i="1"/>
  <c r="G203" i="1"/>
  <c r="C209" i="1"/>
  <c r="E214" i="1"/>
  <c r="G219" i="1"/>
  <c r="C225" i="1"/>
  <c r="E230" i="1"/>
  <c r="G235" i="1"/>
  <c r="C241" i="1"/>
  <c r="E246" i="1"/>
  <c r="G251" i="1"/>
  <c r="C257" i="1"/>
  <c r="E262" i="1"/>
  <c r="G267" i="1"/>
  <c r="C273" i="1"/>
  <c r="E278" i="1"/>
  <c r="G283" i="1"/>
  <c r="C289" i="1"/>
  <c r="E294" i="1"/>
  <c r="C299" i="1"/>
  <c r="E314" i="1"/>
  <c r="E330" i="1"/>
  <c r="E346" i="1"/>
  <c r="E362" i="1"/>
  <c r="E378" i="1"/>
  <c r="M24" i="1"/>
  <c r="M31" i="1"/>
  <c r="M39" i="1"/>
  <c r="M47" i="1"/>
  <c r="M55" i="1"/>
  <c r="M63" i="1"/>
  <c r="M71" i="1"/>
  <c r="M79" i="1"/>
  <c r="M87" i="1"/>
  <c r="M95" i="1"/>
  <c r="M103" i="1"/>
  <c r="M111" i="1"/>
  <c r="M119" i="1"/>
  <c r="M127" i="1"/>
  <c r="M135" i="1"/>
  <c r="M143" i="1"/>
  <c r="M151" i="1"/>
  <c r="D183" i="1"/>
  <c r="F186" i="1"/>
  <c r="H189" i="1"/>
  <c r="M195" i="1"/>
  <c r="D199" i="1"/>
  <c r="F202" i="1"/>
  <c r="M211" i="1"/>
  <c r="D215" i="1"/>
  <c r="F218" i="1"/>
  <c r="M227" i="1"/>
  <c r="D231" i="1"/>
  <c r="F234" i="1"/>
  <c r="M243" i="1"/>
  <c r="D247" i="1"/>
  <c r="F250" i="1"/>
  <c r="M259" i="1"/>
  <c r="D263" i="1"/>
  <c r="F266" i="1"/>
  <c r="M275" i="1"/>
  <c r="D279" i="1"/>
  <c r="F282" i="1"/>
  <c r="B86" i="1"/>
  <c r="B184" i="1"/>
  <c r="C194" i="1"/>
  <c r="B202" i="1"/>
  <c r="B218" i="1"/>
  <c r="B234" i="1"/>
  <c r="B250" i="1"/>
  <c r="B266" i="1"/>
  <c r="B282" i="1"/>
  <c r="B298" i="1"/>
  <c r="C204" i="1"/>
  <c r="E209" i="1"/>
  <c r="G214" i="1"/>
  <c r="C220" i="1"/>
  <c r="E225" i="1"/>
  <c r="G230" i="1"/>
  <c r="C236" i="1"/>
  <c r="E241" i="1"/>
  <c r="G246" i="1"/>
  <c r="C252" i="1"/>
  <c r="E257" i="1"/>
  <c r="G262" i="1"/>
  <c r="C268" i="1"/>
  <c r="E273" i="1"/>
  <c r="G278" i="1"/>
  <c r="C284" i="1"/>
  <c r="E289" i="1"/>
  <c r="G294" i="1"/>
  <c r="E299" i="1"/>
  <c r="E315" i="1"/>
  <c r="E331" i="1"/>
  <c r="E347" i="1"/>
  <c r="E363" i="1"/>
  <c r="E379" i="1"/>
  <c r="M159" i="1"/>
  <c r="M167" i="1"/>
  <c r="M175" i="1"/>
  <c r="F183" i="1"/>
  <c r="H186" i="1"/>
  <c r="M192" i="1"/>
  <c r="D196" i="1"/>
  <c r="F199" i="1"/>
  <c r="H202" i="1"/>
  <c r="M208" i="1"/>
  <c r="D212" i="1"/>
  <c r="F215" i="1"/>
  <c r="M224" i="1"/>
  <c r="D228" i="1"/>
  <c r="F231" i="1"/>
  <c r="B94" i="1"/>
  <c r="B192" i="1"/>
  <c r="G194" i="1"/>
  <c r="B203" i="1"/>
  <c r="B219" i="1"/>
  <c r="B235" i="1"/>
  <c r="B251" i="1"/>
  <c r="B267" i="1"/>
  <c r="B283" i="1"/>
  <c r="C199" i="1"/>
  <c r="E204" i="1"/>
  <c r="G209" i="1"/>
  <c r="C215" i="1"/>
  <c r="E220" i="1"/>
  <c r="G225" i="1"/>
  <c r="C231" i="1"/>
  <c r="E236" i="1"/>
  <c r="G241" i="1"/>
  <c r="C247" i="1"/>
  <c r="E252" i="1"/>
  <c r="G257" i="1"/>
  <c r="C263" i="1"/>
  <c r="E268" i="1"/>
  <c r="G273" i="1"/>
  <c r="C279" i="1"/>
  <c r="E284" i="1"/>
  <c r="G289" i="1"/>
  <c r="C295" i="1"/>
  <c r="E300" i="1"/>
  <c r="E316" i="1"/>
  <c r="E332" i="1"/>
  <c r="E348" i="1"/>
  <c r="E364" i="1"/>
  <c r="E380" i="1"/>
  <c r="M25" i="1"/>
  <c r="M32" i="1"/>
  <c r="M40" i="1"/>
  <c r="M48" i="1"/>
  <c r="M56" i="1"/>
  <c r="M64" i="1"/>
  <c r="M72" i="1"/>
  <c r="M80" i="1"/>
  <c r="M88" i="1"/>
  <c r="M96" i="1"/>
  <c r="M104" i="1"/>
  <c r="M112" i="1"/>
  <c r="M120" i="1"/>
  <c r="M128" i="1"/>
  <c r="M136" i="1"/>
  <c r="M144" i="1"/>
  <c r="M152" i="1"/>
  <c r="H183" i="1"/>
  <c r="M189" i="1"/>
  <c r="D193" i="1"/>
  <c r="F196" i="1"/>
  <c r="H199" i="1"/>
  <c r="M205" i="1"/>
  <c r="D209" i="1"/>
  <c r="F212" i="1"/>
  <c r="M221" i="1"/>
  <c r="D225" i="1"/>
  <c r="F228" i="1"/>
  <c r="M237" i="1"/>
  <c r="D241" i="1"/>
  <c r="F244" i="1"/>
  <c r="M253" i="1"/>
  <c r="D257" i="1"/>
  <c r="F260" i="1"/>
  <c r="M269" i="1"/>
  <c r="D273" i="1"/>
  <c r="F276" i="1"/>
  <c r="M285" i="1"/>
  <c r="D289" i="1"/>
  <c r="F292" i="1"/>
  <c r="B301" i="1"/>
  <c r="B303" i="1"/>
  <c r="B305" i="1"/>
  <c r="B307" i="1"/>
  <c r="B309" i="1"/>
  <c r="B311" i="1"/>
  <c r="B313" i="1"/>
  <c r="B315" i="1"/>
  <c r="B317" i="1"/>
  <c r="B319" i="1"/>
  <c r="B321" i="1"/>
  <c r="B96" i="1"/>
  <c r="B194" i="1"/>
  <c r="C195" i="1"/>
  <c r="B204" i="1"/>
  <c r="B220" i="1"/>
  <c r="B236" i="1"/>
  <c r="B252" i="1"/>
  <c r="B268" i="1"/>
  <c r="B284" i="1"/>
  <c r="E199" i="1"/>
  <c r="G204" i="1"/>
  <c r="C210" i="1"/>
  <c r="E215" i="1"/>
  <c r="G220" i="1"/>
  <c r="C226" i="1"/>
  <c r="E231" i="1"/>
  <c r="G236" i="1"/>
  <c r="C242" i="1"/>
  <c r="E247" i="1"/>
  <c r="G252" i="1"/>
  <c r="C258" i="1"/>
  <c r="E263" i="1"/>
  <c r="G268" i="1"/>
  <c r="C274" i="1"/>
  <c r="E279" i="1"/>
  <c r="G284" i="1"/>
  <c r="C290" i="1"/>
  <c r="E295" i="1"/>
  <c r="E301" i="1"/>
  <c r="E317" i="1"/>
  <c r="E333" i="1"/>
  <c r="E349" i="1"/>
  <c r="E365" i="1"/>
  <c r="E381" i="1"/>
  <c r="M160" i="1"/>
  <c r="M168" i="1"/>
  <c r="M176" i="1"/>
  <c r="M186" i="1"/>
  <c r="D190" i="1"/>
  <c r="F193" i="1"/>
  <c r="H196" i="1"/>
  <c r="M202" i="1"/>
  <c r="D206" i="1"/>
  <c r="F209" i="1"/>
  <c r="M218" i="1"/>
  <c r="D222" i="1"/>
  <c r="F225" i="1"/>
  <c r="M234" i="1"/>
  <c r="D238" i="1"/>
  <c r="F241" i="1"/>
  <c r="M250" i="1"/>
  <c r="D254" i="1"/>
  <c r="F257" i="1"/>
  <c r="M266" i="1"/>
  <c r="D270" i="1"/>
  <c r="F273" i="1"/>
  <c r="M282" i="1"/>
  <c r="D286" i="1"/>
  <c r="F289" i="1"/>
  <c r="M298" i="1"/>
  <c r="C301" i="1"/>
  <c r="C303" i="1"/>
  <c r="C305" i="1"/>
  <c r="C307" i="1"/>
  <c r="C309" i="1"/>
  <c r="C311" i="1"/>
  <c r="C313" i="1"/>
  <c r="C315" i="1"/>
  <c r="C317" i="1"/>
  <c r="C319" i="1"/>
  <c r="C321" i="1"/>
  <c r="B102" i="1"/>
  <c r="E183" i="1"/>
  <c r="G195" i="1"/>
  <c r="B205" i="1"/>
  <c r="B221" i="1"/>
  <c r="B237" i="1"/>
  <c r="B253" i="1"/>
  <c r="B269" i="1"/>
  <c r="B285" i="1"/>
  <c r="G199" i="1"/>
  <c r="C205" i="1"/>
  <c r="E210" i="1"/>
  <c r="G215" i="1"/>
  <c r="C221" i="1"/>
  <c r="E226" i="1"/>
  <c r="G231" i="1"/>
  <c r="C237" i="1"/>
  <c r="E242" i="1"/>
  <c r="G247" i="1"/>
  <c r="C253" i="1"/>
  <c r="E258" i="1"/>
  <c r="G263" i="1"/>
  <c r="C269" i="1"/>
  <c r="E274" i="1"/>
  <c r="G279" i="1"/>
  <c r="C285" i="1"/>
  <c r="E290" i="1"/>
  <c r="G295" i="1"/>
  <c r="E302" i="1"/>
  <c r="E318" i="1"/>
  <c r="E334" i="1"/>
  <c r="E350" i="1"/>
  <c r="E366" i="1"/>
  <c r="E382" i="1"/>
  <c r="M26" i="1"/>
  <c r="M33" i="1"/>
  <c r="M41" i="1"/>
  <c r="M49" i="1"/>
  <c r="M57" i="1"/>
  <c r="M65" i="1"/>
  <c r="M73" i="1"/>
  <c r="M81" i="1"/>
  <c r="M89" i="1"/>
  <c r="M97" i="1"/>
  <c r="M105" i="1"/>
  <c r="M113" i="1"/>
  <c r="M121" i="1"/>
  <c r="M129" i="1"/>
  <c r="M137" i="1"/>
  <c r="M145" i="1"/>
  <c r="M183" i="1"/>
  <c r="D187" i="1"/>
  <c r="F190" i="1"/>
  <c r="H193" i="1"/>
  <c r="M199" i="1"/>
  <c r="D203" i="1"/>
  <c r="F206" i="1"/>
  <c r="M215" i="1"/>
  <c r="D219" i="1"/>
  <c r="F222" i="1"/>
  <c r="M231" i="1"/>
  <c r="D235" i="1"/>
  <c r="F238" i="1"/>
  <c r="M247" i="1"/>
  <c r="D251" i="1"/>
  <c r="F254" i="1"/>
  <c r="M263" i="1"/>
  <c r="D267" i="1"/>
  <c r="F270" i="1"/>
  <c r="M279" i="1"/>
  <c r="D283" i="1"/>
  <c r="F286" i="1"/>
  <c r="B104" i="1"/>
  <c r="C184" i="1"/>
  <c r="B196" i="1"/>
  <c r="B206" i="1"/>
  <c r="B222" i="1"/>
  <c r="B238" i="1"/>
  <c r="B254" i="1"/>
  <c r="B270" i="1"/>
  <c r="B286" i="1"/>
  <c r="C200" i="1"/>
  <c r="E205" i="1"/>
  <c r="G210" i="1"/>
  <c r="C216" i="1"/>
  <c r="E221" i="1"/>
  <c r="G226" i="1"/>
  <c r="C232" i="1"/>
  <c r="E237" i="1"/>
  <c r="G242" i="1"/>
  <c r="C248" i="1"/>
  <c r="E253" i="1"/>
  <c r="G258" i="1"/>
  <c r="C264" i="1"/>
  <c r="E269" i="1"/>
  <c r="G274" i="1"/>
  <c r="C280" i="1"/>
  <c r="E285" i="1"/>
  <c r="G290" i="1"/>
  <c r="C296" i="1"/>
  <c r="E303" i="1"/>
  <c r="E319" i="1"/>
  <c r="E335" i="1"/>
  <c r="E351" i="1"/>
  <c r="E367" i="1"/>
  <c r="B118" i="1"/>
  <c r="G186" i="1"/>
  <c r="B197" i="1"/>
  <c r="B207" i="1"/>
  <c r="B223" i="1"/>
  <c r="B239" i="1"/>
  <c r="B255" i="1"/>
  <c r="B271" i="1"/>
  <c r="B287" i="1"/>
  <c r="E200" i="1"/>
  <c r="G205" i="1"/>
  <c r="C211" i="1"/>
  <c r="E216" i="1"/>
  <c r="G221" i="1"/>
  <c r="C227" i="1"/>
  <c r="E232" i="1"/>
  <c r="G237" i="1"/>
  <c r="C243" i="1"/>
  <c r="E248" i="1"/>
  <c r="G253" i="1"/>
  <c r="C259" i="1"/>
  <c r="E264" i="1"/>
  <c r="G269" i="1"/>
  <c r="C275" i="1"/>
  <c r="E280" i="1"/>
  <c r="G285" i="1"/>
  <c r="C291" i="1"/>
  <c r="E296" i="1"/>
  <c r="E304" i="1"/>
  <c r="E320" i="1"/>
  <c r="E336" i="1"/>
  <c r="E352" i="1"/>
  <c r="E368" i="1"/>
  <c r="L23" i="1"/>
  <c r="K24" i="1" s="1"/>
  <c r="L24" i="1" s="1"/>
  <c r="K25" i="1" s="1"/>
  <c r="L25" i="1" s="1"/>
  <c r="K26" i="1" s="1"/>
  <c r="L26" i="1" s="1"/>
  <c r="K27" i="1" s="1"/>
  <c r="L27" i="1" s="1"/>
  <c r="K28" i="1" s="1"/>
  <c r="L28" i="1" s="1"/>
  <c r="K29" i="1" s="1"/>
  <c r="L29" i="1" s="1"/>
  <c r="K30" i="1" s="1"/>
  <c r="L30" i="1" s="1"/>
  <c r="K31" i="1" s="1"/>
  <c r="L31" i="1" s="1"/>
  <c r="K32" i="1" s="1"/>
  <c r="L32" i="1" s="1"/>
  <c r="K33" i="1" s="1"/>
  <c r="L33" i="1" s="1"/>
  <c r="K34" i="1" s="1"/>
  <c r="L34" i="1" s="1"/>
  <c r="K35" i="1" s="1"/>
  <c r="L35" i="1" s="1"/>
  <c r="K36" i="1" s="1"/>
  <c r="L36" i="1" s="1"/>
  <c r="K37" i="1" s="1"/>
  <c r="L37" i="1" s="1"/>
  <c r="K38" i="1" s="1"/>
  <c r="L38" i="1" s="1"/>
  <c r="K39" i="1" s="1"/>
  <c r="L39" i="1" s="1"/>
  <c r="K40" i="1" s="1"/>
  <c r="L40" i="1" s="1"/>
  <c r="K41" i="1" s="1"/>
  <c r="L41" i="1" s="1"/>
  <c r="K42" i="1" s="1"/>
  <c r="L42" i="1" s="1"/>
  <c r="K43" i="1" s="1"/>
  <c r="L43" i="1" s="1"/>
  <c r="K44" i="1" s="1"/>
  <c r="L44" i="1" s="1"/>
  <c r="K45" i="1" s="1"/>
  <c r="L45" i="1" s="1"/>
  <c r="K46" i="1" s="1"/>
  <c r="L46" i="1" s="1"/>
  <c r="K47" i="1" s="1"/>
  <c r="L47" i="1" s="1"/>
  <c r="K48" i="1" s="1"/>
  <c r="L48" i="1" s="1"/>
  <c r="K49" i="1" s="1"/>
  <c r="L49" i="1" s="1"/>
  <c r="K50" i="1" s="1"/>
  <c r="L50" i="1" s="1"/>
  <c r="K51" i="1" s="1"/>
  <c r="L51" i="1" s="1"/>
  <c r="K52" i="1" s="1"/>
  <c r="L52" i="1" s="1"/>
  <c r="K53" i="1" s="1"/>
  <c r="L53" i="1" s="1"/>
  <c r="K54" i="1" s="1"/>
  <c r="L54" i="1" s="1"/>
  <c r="K55" i="1" s="1"/>
  <c r="L55" i="1" s="1"/>
  <c r="K56" i="1" s="1"/>
  <c r="L56" i="1" s="1"/>
  <c r="K57" i="1" s="1"/>
  <c r="L57" i="1" s="1"/>
  <c r="K58" i="1" s="1"/>
  <c r="L58" i="1" s="1"/>
  <c r="K59" i="1" s="1"/>
  <c r="L59" i="1" s="1"/>
  <c r="K60" i="1" s="1"/>
  <c r="L60" i="1" s="1"/>
  <c r="K61" i="1" s="1"/>
  <c r="L61" i="1" s="1"/>
  <c r="K62" i="1" s="1"/>
  <c r="L62" i="1" s="1"/>
  <c r="K63" i="1" s="1"/>
  <c r="L63" i="1" s="1"/>
  <c r="K64" i="1" s="1"/>
  <c r="L64" i="1" s="1"/>
  <c r="K65" i="1" s="1"/>
  <c r="L65" i="1" s="1"/>
  <c r="K66" i="1" s="1"/>
  <c r="L66" i="1" s="1"/>
  <c r="K67" i="1" s="1"/>
  <c r="L67" i="1" s="1"/>
  <c r="K68" i="1" s="1"/>
  <c r="L68" i="1" s="1"/>
  <c r="K69" i="1" s="1"/>
  <c r="L69" i="1" s="1"/>
  <c r="K70" i="1" s="1"/>
  <c r="L70" i="1" s="1"/>
  <c r="K71" i="1" s="1"/>
  <c r="L71" i="1" s="1"/>
  <c r="K72" i="1" s="1"/>
  <c r="L72" i="1" s="1"/>
  <c r="K73" i="1" s="1"/>
  <c r="L73" i="1" s="1"/>
  <c r="K74" i="1" s="1"/>
  <c r="L74" i="1" s="1"/>
  <c r="K75" i="1" s="1"/>
  <c r="L75" i="1" s="1"/>
  <c r="K76" i="1" s="1"/>
  <c r="L76" i="1" s="1"/>
  <c r="K77" i="1" s="1"/>
  <c r="L77" i="1" s="1"/>
  <c r="K78" i="1" s="1"/>
  <c r="L78" i="1" s="1"/>
  <c r="K79" i="1" s="1"/>
  <c r="L79" i="1" s="1"/>
  <c r="K80" i="1" s="1"/>
  <c r="L80" i="1" s="1"/>
  <c r="K81" i="1" s="1"/>
  <c r="L81" i="1" s="1"/>
  <c r="K82" i="1" s="1"/>
  <c r="L82" i="1" s="1"/>
  <c r="K83" i="1" s="1"/>
  <c r="L83" i="1" s="1"/>
  <c r="K84" i="1" s="1"/>
  <c r="L84" i="1" s="1"/>
  <c r="K85" i="1" s="1"/>
  <c r="L85" i="1" s="1"/>
  <c r="K86" i="1" s="1"/>
  <c r="L86" i="1" s="1"/>
  <c r="K87" i="1" s="1"/>
  <c r="L87" i="1" s="1"/>
  <c r="K88" i="1" s="1"/>
  <c r="L88" i="1" s="1"/>
  <c r="K89" i="1" s="1"/>
  <c r="L89" i="1" s="1"/>
  <c r="K90" i="1" s="1"/>
  <c r="L90" i="1" s="1"/>
  <c r="K91" i="1" s="1"/>
  <c r="L91" i="1" s="1"/>
  <c r="K92" i="1" s="1"/>
  <c r="L92" i="1" s="1"/>
  <c r="K93" i="1" s="1"/>
  <c r="L93" i="1" s="1"/>
  <c r="K94" i="1" s="1"/>
  <c r="L94" i="1" s="1"/>
  <c r="K95" i="1" s="1"/>
  <c r="L95" i="1" s="1"/>
  <c r="K96" i="1" s="1"/>
  <c r="L96" i="1" s="1"/>
  <c r="K97" i="1" s="1"/>
  <c r="L97" i="1" s="1"/>
  <c r="K98" i="1" s="1"/>
  <c r="L98" i="1" s="1"/>
  <c r="K99" i="1" s="1"/>
  <c r="L99" i="1" s="1"/>
  <c r="K100" i="1" s="1"/>
  <c r="L100" i="1" s="1"/>
  <c r="K101" i="1" s="1"/>
  <c r="L101" i="1" s="1"/>
  <c r="K102" i="1" s="1"/>
  <c r="L102" i="1" s="1"/>
  <c r="K103" i="1" s="1"/>
  <c r="L103" i="1" s="1"/>
  <c r="K104" i="1" s="1"/>
  <c r="L104" i="1" s="1"/>
  <c r="K105" i="1" s="1"/>
  <c r="L105" i="1" s="1"/>
  <c r="K106" i="1" s="1"/>
  <c r="L106" i="1" s="1"/>
  <c r="K107" i="1" s="1"/>
  <c r="L107" i="1" s="1"/>
  <c r="K108" i="1" s="1"/>
  <c r="L108" i="1" s="1"/>
  <c r="K109" i="1" s="1"/>
  <c r="L109" i="1" s="1"/>
  <c r="K110" i="1" s="1"/>
  <c r="L110" i="1" s="1"/>
  <c r="K111" i="1" s="1"/>
  <c r="L111" i="1" s="1"/>
  <c r="K112" i="1" s="1"/>
  <c r="L112" i="1" s="1"/>
  <c r="K113" i="1" s="1"/>
  <c r="L113" i="1" s="1"/>
  <c r="K114" i="1" s="1"/>
  <c r="L114" i="1" s="1"/>
  <c r="K115" i="1" s="1"/>
  <c r="L115" i="1" s="1"/>
  <c r="K116" i="1" s="1"/>
  <c r="L116" i="1" s="1"/>
  <c r="K117" i="1" s="1"/>
  <c r="L117" i="1" s="1"/>
  <c r="K118" i="1" s="1"/>
  <c r="L118" i="1" s="1"/>
  <c r="K119" i="1" s="1"/>
  <c r="L119" i="1" s="1"/>
  <c r="K120" i="1" s="1"/>
  <c r="L120" i="1" s="1"/>
  <c r="K121" i="1" s="1"/>
  <c r="L121" i="1" s="1"/>
  <c r="K122" i="1" s="1"/>
  <c r="L122" i="1" s="1"/>
  <c r="K123" i="1" s="1"/>
  <c r="L123" i="1" s="1"/>
  <c r="K124" i="1" s="1"/>
  <c r="L124" i="1" s="1"/>
  <c r="K125" i="1" s="1"/>
  <c r="L125" i="1" s="1"/>
  <c r="K126" i="1" s="1"/>
  <c r="L126" i="1" s="1"/>
  <c r="K127" i="1" s="1"/>
  <c r="L127" i="1" s="1"/>
  <c r="K128" i="1" s="1"/>
  <c r="L128" i="1" s="1"/>
  <c r="K129" i="1" s="1"/>
  <c r="L129" i="1" s="1"/>
  <c r="K130" i="1" s="1"/>
  <c r="L130" i="1" s="1"/>
  <c r="K131" i="1" s="1"/>
  <c r="L131" i="1" s="1"/>
  <c r="K132" i="1" s="1"/>
  <c r="L132" i="1" s="1"/>
  <c r="K133" i="1" s="1"/>
  <c r="L133" i="1" s="1"/>
  <c r="K134" i="1" s="1"/>
  <c r="L134" i="1" s="1"/>
  <c r="K135" i="1" s="1"/>
  <c r="L135" i="1" s="1"/>
  <c r="K136" i="1" s="1"/>
  <c r="L136" i="1" s="1"/>
  <c r="K137" i="1" s="1"/>
  <c r="L137" i="1" s="1"/>
  <c r="K138" i="1" s="1"/>
  <c r="L138" i="1" s="1"/>
  <c r="K139" i="1" s="1"/>
  <c r="L139" i="1" s="1"/>
  <c r="K140" i="1" s="1"/>
  <c r="L140" i="1" s="1"/>
  <c r="K141" i="1" s="1"/>
  <c r="L141" i="1" s="1"/>
  <c r="K142" i="1" s="1"/>
  <c r="L142" i="1" s="1"/>
  <c r="K143" i="1" s="1"/>
  <c r="L143" i="1" s="1"/>
  <c r="K144" i="1" s="1"/>
  <c r="L144" i="1" s="1"/>
  <c r="K145" i="1" s="1"/>
  <c r="L145" i="1" s="1"/>
  <c r="K146" i="1" s="1"/>
  <c r="L146" i="1" s="1"/>
  <c r="K147" i="1" s="1"/>
  <c r="L147" i="1" s="1"/>
  <c r="K148" i="1" s="1"/>
  <c r="L148" i="1" s="1"/>
  <c r="K149" i="1" s="1"/>
  <c r="L149" i="1" s="1"/>
  <c r="K150" i="1" s="1"/>
  <c r="L150" i="1" s="1"/>
  <c r="K151" i="1" s="1"/>
  <c r="L151" i="1" s="1"/>
  <c r="K152" i="1" s="1"/>
  <c r="L152" i="1" s="1"/>
  <c r="K153" i="1" s="1"/>
  <c r="L153" i="1" s="1"/>
  <c r="K154" i="1" s="1"/>
  <c r="L154" i="1" s="1"/>
  <c r="K155" i="1" s="1"/>
  <c r="L155" i="1" s="1"/>
  <c r="K156" i="1" s="1"/>
  <c r="L156" i="1" s="1"/>
  <c r="K157" i="1" s="1"/>
  <c r="L157" i="1" s="1"/>
  <c r="K158" i="1" s="1"/>
  <c r="L158" i="1" s="1"/>
  <c r="K159" i="1" s="1"/>
  <c r="L159" i="1" s="1"/>
  <c r="K160" i="1" s="1"/>
  <c r="L160" i="1" s="1"/>
  <c r="K161" i="1" s="1"/>
  <c r="L161" i="1" s="1"/>
  <c r="K162" i="1" s="1"/>
  <c r="L162" i="1" s="1"/>
  <c r="K163" i="1" s="1"/>
  <c r="L163" i="1" s="1"/>
  <c r="K164" i="1" s="1"/>
  <c r="L164" i="1" s="1"/>
  <c r="K165" i="1" s="1"/>
  <c r="L165" i="1" s="1"/>
  <c r="K166" i="1" s="1"/>
  <c r="L166" i="1" s="1"/>
  <c r="K167" i="1" s="1"/>
  <c r="L167" i="1" s="1"/>
  <c r="K168" i="1" s="1"/>
  <c r="L168" i="1" s="1"/>
  <c r="K169" i="1" s="1"/>
  <c r="L169" i="1" s="1"/>
  <c r="K170" i="1" s="1"/>
  <c r="L170" i="1" s="1"/>
  <c r="K171" i="1" s="1"/>
  <c r="L171" i="1" s="1"/>
  <c r="K172" i="1" s="1"/>
  <c r="L172" i="1" s="1"/>
  <c r="K173" i="1" s="1"/>
  <c r="L173" i="1" s="1"/>
  <c r="K174" i="1" s="1"/>
  <c r="L174" i="1" s="1"/>
  <c r="K175" i="1" s="1"/>
  <c r="L175" i="1" s="1"/>
  <c r="K176" i="1" s="1"/>
  <c r="L176" i="1" s="1"/>
  <c r="K177" i="1" s="1"/>
  <c r="L177" i="1" s="1"/>
  <c r="K178" i="1" s="1"/>
  <c r="L178" i="1" s="1"/>
  <c r="K179" i="1" s="1"/>
  <c r="L179" i="1" s="1"/>
  <c r="K180" i="1" s="1"/>
  <c r="L180" i="1" s="1"/>
  <c r="K181" i="1" s="1"/>
  <c r="L181" i="1" s="1"/>
  <c r="K182" i="1" s="1"/>
  <c r="L182" i="1" s="1"/>
  <c r="K183" i="1" s="1"/>
  <c r="L183" i="1" s="1"/>
  <c r="K184" i="1" s="1"/>
  <c r="L184" i="1" s="1"/>
  <c r="K185" i="1" s="1"/>
  <c r="L185" i="1" s="1"/>
  <c r="K186" i="1" s="1"/>
  <c r="L186" i="1" s="1"/>
  <c r="K187" i="1" s="1"/>
  <c r="L187" i="1" s="1"/>
  <c r="K188" i="1" s="1"/>
  <c r="L188" i="1" s="1"/>
  <c r="K189" i="1" s="1"/>
  <c r="L189" i="1" s="1"/>
  <c r="K190" i="1" s="1"/>
  <c r="L190" i="1" s="1"/>
  <c r="K191" i="1" s="1"/>
  <c r="L191" i="1" s="1"/>
  <c r="K192" i="1" s="1"/>
  <c r="L192" i="1" s="1"/>
  <c r="K193" i="1" s="1"/>
  <c r="L193" i="1" s="1"/>
  <c r="K194" i="1" s="1"/>
  <c r="L194" i="1" s="1"/>
  <c r="K195" i="1" s="1"/>
  <c r="L195" i="1" s="1"/>
  <c r="K196" i="1" s="1"/>
  <c r="L196" i="1" s="1"/>
  <c r="K197" i="1" s="1"/>
  <c r="L197" i="1" s="1"/>
  <c r="K198" i="1" s="1"/>
  <c r="L198" i="1" s="1"/>
  <c r="K199" i="1" s="1"/>
  <c r="L199" i="1" s="1"/>
  <c r="K200" i="1" s="1"/>
  <c r="L200" i="1" s="1"/>
  <c r="K201" i="1" s="1"/>
  <c r="L201" i="1" s="1"/>
  <c r="K202" i="1" s="1"/>
  <c r="L202" i="1" s="1"/>
  <c r="K203" i="1" s="1"/>
  <c r="L203" i="1" s="1"/>
  <c r="K204" i="1" s="1"/>
  <c r="L204" i="1" s="1"/>
  <c r="K205" i="1" s="1"/>
  <c r="L205" i="1" s="1"/>
  <c r="K206" i="1" s="1"/>
  <c r="L206" i="1" s="1"/>
  <c r="K207" i="1" s="1"/>
  <c r="L207" i="1" s="1"/>
  <c r="K208" i="1" s="1"/>
  <c r="L208" i="1" s="1"/>
  <c r="K209" i="1" s="1"/>
  <c r="L209" i="1" s="1"/>
  <c r="K210" i="1" s="1"/>
  <c r="L210" i="1" s="1"/>
  <c r="K211" i="1" s="1"/>
  <c r="L211" i="1" s="1"/>
  <c r="K212" i="1" s="1"/>
  <c r="L212" i="1" s="1"/>
  <c r="K213" i="1" s="1"/>
  <c r="L213" i="1" s="1"/>
  <c r="K214" i="1" s="1"/>
  <c r="L214" i="1" s="1"/>
  <c r="K215" i="1" s="1"/>
  <c r="L215" i="1" s="1"/>
  <c r="K216" i="1" s="1"/>
  <c r="L216" i="1" s="1"/>
  <c r="K217" i="1" s="1"/>
  <c r="L217" i="1" s="1"/>
  <c r="K218" i="1" s="1"/>
  <c r="L218" i="1" s="1"/>
  <c r="K219" i="1" s="1"/>
  <c r="L219" i="1" s="1"/>
  <c r="K220" i="1" s="1"/>
  <c r="L220" i="1" s="1"/>
  <c r="K221" i="1" s="1"/>
  <c r="L221" i="1" s="1"/>
  <c r="K222" i="1" s="1"/>
  <c r="L222" i="1" s="1"/>
  <c r="K223" i="1" s="1"/>
  <c r="L223" i="1" s="1"/>
  <c r="K224" i="1" s="1"/>
  <c r="L224" i="1" s="1"/>
  <c r="K225" i="1" s="1"/>
  <c r="L225" i="1" s="1"/>
  <c r="K226" i="1" s="1"/>
  <c r="L226" i="1" s="1"/>
  <c r="K227" i="1" s="1"/>
  <c r="L227" i="1" s="1"/>
  <c r="K228" i="1" s="1"/>
  <c r="L228" i="1" s="1"/>
  <c r="K229" i="1" s="1"/>
  <c r="L229" i="1" s="1"/>
  <c r="K230" i="1" s="1"/>
  <c r="L230" i="1" s="1"/>
  <c r="K231" i="1" s="1"/>
  <c r="L231" i="1" s="1"/>
  <c r="K232" i="1" s="1"/>
  <c r="L232" i="1" s="1"/>
  <c r="K233" i="1" s="1"/>
  <c r="L233" i="1" s="1"/>
  <c r="K234" i="1" s="1"/>
  <c r="L234" i="1" s="1"/>
  <c r="K235" i="1" s="1"/>
  <c r="L235" i="1" s="1"/>
  <c r="K236" i="1" s="1"/>
  <c r="L236" i="1" s="1"/>
  <c r="K237" i="1" s="1"/>
  <c r="L237" i="1" s="1"/>
  <c r="K238" i="1" s="1"/>
  <c r="L238" i="1" s="1"/>
  <c r="K239" i="1" s="1"/>
  <c r="L239" i="1" s="1"/>
  <c r="K240" i="1" s="1"/>
  <c r="L240" i="1" s="1"/>
  <c r="K241" i="1" s="1"/>
  <c r="L241" i="1" s="1"/>
  <c r="K242" i="1" s="1"/>
  <c r="L242" i="1" s="1"/>
  <c r="K243" i="1" s="1"/>
  <c r="L243" i="1" s="1"/>
  <c r="K244" i="1" s="1"/>
  <c r="L244" i="1" s="1"/>
  <c r="K245" i="1" s="1"/>
  <c r="L245" i="1" s="1"/>
  <c r="K246" i="1" s="1"/>
  <c r="L246" i="1" s="1"/>
  <c r="K247" i="1" s="1"/>
  <c r="L247" i="1" s="1"/>
  <c r="K248" i="1" s="1"/>
  <c r="L248" i="1" s="1"/>
  <c r="K249" i="1" s="1"/>
  <c r="L249" i="1" s="1"/>
  <c r="K250" i="1" s="1"/>
  <c r="L250" i="1" s="1"/>
  <c r="K251" i="1" s="1"/>
  <c r="L251" i="1" s="1"/>
  <c r="K252" i="1" s="1"/>
  <c r="L252" i="1" s="1"/>
  <c r="K253" i="1" s="1"/>
  <c r="L253" i="1" s="1"/>
  <c r="K254" i="1" s="1"/>
  <c r="L254" i="1" s="1"/>
  <c r="K255" i="1" s="1"/>
  <c r="L255" i="1" s="1"/>
  <c r="K256" i="1" s="1"/>
  <c r="L256" i="1" s="1"/>
  <c r="K257" i="1" s="1"/>
  <c r="L257" i="1" s="1"/>
  <c r="K258" i="1" s="1"/>
  <c r="L258" i="1" s="1"/>
  <c r="K259" i="1" s="1"/>
  <c r="L259" i="1" s="1"/>
  <c r="K260" i="1" s="1"/>
  <c r="L260" i="1" s="1"/>
  <c r="K261" i="1" s="1"/>
  <c r="L261" i="1" s="1"/>
  <c r="K262" i="1" s="1"/>
  <c r="L262" i="1" s="1"/>
  <c r="K263" i="1" s="1"/>
  <c r="L263" i="1" s="1"/>
  <c r="K264" i="1" s="1"/>
  <c r="L264" i="1" s="1"/>
  <c r="K265" i="1" s="1"/>
  <c r="L265" i="1" s="1"/>
  <c r="K266" i="1" s="1"/>
  <c r="L266" i="1" s="1"/>
  <c r="K267" i="1" s="1"/>
  <c r="L267" i="1" s="1"/>
  <c r="K268" i="1" s="1"/>
  <c r="L268" i="1" s="1"/>
  <c r="K269" i="1" s="1"/>
  <c r="L269" i="1" s="1"/>
  <c r="K270" i="1" s="1"/>
  <c r="L270" i="1" s="1"/>
  <c r="K271" i="1" s="1"/>
  <c r="L271" i="1" s="1"/>
  <c r="K272" i="1" s="1"/>
  <c r="L272" i="1" s="1"/>
  <c r="K273" i="1" s="1"/>
  <c r="L273" i="1" s="1"/>
  <c r="K274" i="1" s="1"/>
  <c r="L274" i="1" s="1"/>
  <c r="K275" i="1" s="1"/>
  <c r="L275" i="1" s="1"/>
  <c r="K276" i="1" s="1"/>
  <c r="L276" i="1" s="1"/>
  <c r="K277" i="1" s="1"/>
  <c r="L277" i="1" s="1"/>
  <c r="K278" i="1" s="1"/>
  <c r="L278" i="1" s="1"/>
  <c r="K279" i="1" s="1"/>
  <c r="L279" i="1" s="1"/>
  <c r="K280" i="1" s="1"/>
  <c r="L280" i="1" s="1"/>
  <c r="K281" i="1" s="1"/>
  <c r="L281" i="1" s="1"/>
  <c r="K282" i="1" s="1"/>
  <c r="L282" i="1" s="1"/>
  <c r="K283" i="1" s="1"/>
  <c r="L283" i="1" s="1"/>
  <c r="K284" i="1" s="1"/>
  <c r="L284" i="1" s="1"/>
  <c r="K285" i="1" s="1"/>
  <c r="L285" i="1" s="1"/>
  <c r="K286" i="1" s="1"/>
  <c r="L286" i="1" s="1"/>
  <c r="K287" i="1" s="1"/>
  <c r="L287" i="1" s="1"/>
  <c r="K288" i="1" s="1"/>
  <c r="L288" i="1" s="1"/>
  <c r="K289" i="1" s="1"/>
  <c r="L289" i="1" s="1"/>
  <c r="K290" i="1" s="1"/>
  <c r="L290" i="1" s="1"/>
  <c r="K291" i="1" s="1"/>
  <c r="L291" i="1" s="1"/>
  <c r="K292" i="1" s="1"/>
  <c r="L292" i="1" s="1"/>
  <c r="K293" i="1" s="1"/>
  <c r="L293" i="1" s="1"/>
  <c r="K294" i="1" s="1"/>
  <c r="L294" i="1" s="1"/>
  <c r="K295" i="1" s="1"/>
  <c r="L295" i="1" s="1"/>
  <c r="K296" i="1" s="1"/>
  <c r="L296" i="1" s="1"/>
  <c r="K297" i="1" s="1"/>
  <c r="L297" i="1" s="1"/>
  <c r="K298" i="1" s="1"/>
  <c r="L298" i="1" s="1"/>
  <c r="K299" i="1" s="1"/>
  <c r="L299" i="1" s="1"/>
  <c r="K300" i="1" s="1"/>
  <c r="L300" i="1" s="1"/>
  <c r="K301" i="1" s="1"/>
  <c r="L301" i="1" s="1"/>
  <c r="K302" i="1" s="1"/>
  <c r="L302" i="1" s="1"/>
  <c r="K303" i="1" s="1"/>
  <c r="L303" i="1" s="1"/>
  <c r="K304" i="1" s="1"/>
  <c r="L304" i="1" s="1"/>
  <c r="K305" i="1" s="1"/>
  <c r="L305" i="1" s="1"/>
  <c r="K306" i="1" s="1"/>
  <c r="L306" i="1" s="1"/>
  <c r="K307" i="1" s="1"/>
  <c r="L307" i="1" s="1"/>
  <c r="K308" i="1" s="1"/>
  <c r="L308" i="1" s="1"/>
  <c r="K309" i="1" s="1"/>
  <c r="L309" i="1" s="1"/>
  <c r="K310" i="1" s="1"/>
  <c r="L310" i="1" s="1"/>
  <c r="K311" i="1" s="1"/>
  <c r="L311" i="1" s="1"/>
  <c r="K312" i="1" s="1"/>
  <c r="L312" i="1" s="1"/>
  <c r="K313" i="1" s="1"/>
  <c r="L313" i="1" s="1"/>
  <c r="K314" i="1" s="1"/>
  <c r="L314" i="1" s="1"/>
  <c r="K315" i="1" s="1"/>
  <c r="L315" i="1" s="1"/>
  <c r="K316" i="1" s="1"/>
  <c r="L316" i="1" s="1"/>
  <c r="K317" i="1" s="1"/>
  <c r="L317" i="1" s="1"/>
  <c r="K318" i="1" s="1"/>
  <c r="L318" i="1" s="1"/>
  <c r="K319" i="1" s="1"/>
  <c r="L319" i="1" s="1"/>
  <c r="K320" i="1" s="1"/>
  <c r="L320" i="1" s="1"/>
  <c r="K321" i="1" s="1"/>
  <c r="L321" i="1" s="1"/>
  <c r="K322" i="1" s="1"/>
  <c r="L322" i="1" s="1"/>
  <c r="K323" i="1" s="1"/>
  <c r="L323" i="1" s="1"/>
  <c r="K324" i="1" s="1"/>
  <c r="L324" i="1" s="1"/>
  <c r="K325" i="1" s="1"/>
  <c r="L325" i="1" s="1"/>
  <c r="K326" i="1" s="1"/>
  <c r="L326" i="1" s="1"/>
  <c r="K327" i="1" s="1"/>
  <c r="L327" i="1" s="1"/>
  <c r="K328" i="1" s="1"/>
  <c r="L328" i="1" s="1"/>
  <c r="K329" i="1" s="1"/>
  <c r="L329" i="1" s="1"/>
  <c r="K330" i="1" s="1"/>
  <c r="L330" i="1" s="1"/>
  <c r="K331" i="1" s="1"/>
  <c r="L331" i="1" s="1"/>
  <c r="K332" i="1" s="1"/>
  <c r="L332" i="1" s="1"/>
  <c r="K333" i="1" s="1"/>
  <c r="L333" i="1" s="1"/>
  <c r="K334" i="1" s="1"/>
  <c r="L334" i="1" s="1"/>
  <c r="K335" i="1" s="1"/>
  <c r="L335" i="1" s="1"/>
  <c r="K336" i="1" s="1"/>
  <c r="L336" i="1" s="1"/>
  <c r="K337" i="1" s="1"/>
  <c r="L337" i="1" s="1"/>
  <c r="K338" i="1" s="1"/>
  <c r="L338" i="1" s="1"/>
  <c r="K339" i="1" s="1"/>
  <c r="L339" i="1" s="1"/>
  <c r="K340" i="1" s="1"/>
  <c r="L340" i="1" s="1"/>
  <c r="K341" i="1" s="1"/>
  <c r="L341" i="1" s="1"/>
  <c r="K342" i="1" s="1"/>
  <c r="L342" i="1" s="1"/>
  <c r="K343" i="1" s="1"/>
  <c r="L343" i="1" s="1"/>
  <c r="K344" i="1" s="1"/>
  <c r="L344" i="1" s="1"/>
  <c r="K345" i="1" s="1"/>
  <c r="L345" i="1" s="1"/>
  <c r="K346" i="1" s="1"/>
  <c r="L346" i="1" s="1"/>
  <c r="K347" i="1" s="1"/>
  <c r="L347" i="1" s="1"/>
  <c r="K348" i="1" s="1"/>
  <c r="L348" i="1" s="1"/>
  <c r="K349" i="1" s="1"/>
  <c r="L349" i="1" s="1"/>
  <c r="K350" i="1" s="1"/>
  <c r="L350" i="1" s="1"/>
  <c r="K351" i="1" s="1"/>
  <c r="L351" i="1" s="1"/>
  <c r="K352" i="1" s="1"/>
  <c r="L352" i="1" s="1"/>
  <c r="K353" i="1" s="1"/>
  <c r="L353" i="1" s="1"/>
  <c r="K354" i="1" s="1"/>
  <c r="L354" i="1" s="1"/>
  <c r="K355" i="1" s="1"/>
  <c r="L355" i="1" s="1"/>
  <c r="K356" i="1" s="1"/>
  <c r="L356" i="1" s="1"/>
  <c r="K357" i="1" s="1"/>
  <c r="L357" i="1" s="1"/>
  <c r="K358" i="1" s="1"/>
  <c r="L358" i="1" s="1"/>
  <c r="K359" i="1" s="1"/>
  <c r="L359" i="1" s="1"/>
  <c r="K360" i="1" s="1"/>
  <c r="L360" i="1" s="1"/>
  <c r="K361" i="1" s="1"/>
  <c r="L361" i="1" s="1"/>
  <c r="K362" i="1" s="1"/>
  <c r="L362" i="1" s="1"/>
  <c r="K363" i="1" s="1"/>
  <c r="L363" i="1" s="1"/>
  <c r="K364" i="1" s="1"/>
  <c r="L364" i="1" s="1"/>
  <c r="K365" i="1" s="1"/>
  <c r="L365" i="1" s="1"/>
  <c r="K366" i="1" s="1"/>
  <c r="L366" i="1" s="1"/>
  <c r="K367" i="1" s="1"/>
  <c r="L367" i="1" s="1"/>
  <c r="K368" i="1" s="1"/>
  <c r="L368" i="1" s="1"/>
  <c r="K369" i="1" s="1"/>
  <c r="L369" i="1" s="1"/>
  <c r="K370" i="1" s="1"/>
  <c r="L370" i="1" s="1"/>
  <c r="K371" i="1" s="1"/>
  <c r="L371" i="1" s="1"/>
  <c r="K372" i="1" s="1"/>
  <c r="L372" i="1" s="1"/>
  <c r="K373" i="1" s="1"/>
  <c r="L373" i="1" s="1"/>
  <c r="K374" i="1" s="1"/>
  <c r="L374" i="1" s="1"/>
  <c r="K375" i="1" s="1"/>
  <c r="L375" i="1" s="1"/>
  <c r="K376" i="1" s="1"/>
  <c r="L376" i="1" s="1"/>
  <c r="K377" i="1" s="1"/>
  <c r="L377" i="1" s="1"/>
  <c r="K378" i="1" s="1"/>
  <c r="L378" i="1" s="1"/>
  <c r="K379" i="1" s="1"/>
  <c r="L379" i="1" s="1"/>
  <c r="K380" i="1" s="1"/>
  <c r="L380" i="1" s="1"/>
  <c r="K381" i="1" s="1"/>
  <c r="L381" i="1" s="1"/>
  <c r="K382" i="1" s="1"/>
  <c r="L382" i="1" s="1"/>
  <c r="B70" i="1"/>
  <c r="B38" i="1"/>
  <c r="C197" i="1"/>
  <c r="E195" i="1"/>
  <c r="G192" i="1"/>
  <c r="E189" i="1"/>
  <c r="B186" i="1"/>
  <c r="B152" i="1"/>
  <c r="B120" i="1"/>
  <c r="B88" i="1"/>
  <c r="B56" i="1"/>
  <c r="B25" i="1"/>
  <c r="B33" i="1"/>
  <c r="B41" i="1"/>
  <c r="B49" i="1"/>
  <c r="B57" i="1"/>
  <c r="B65" i="1"/>
  <c r="B73" i="1"/>
  <c r="B81" i="1"/>
  <c r="B89" i="1"/>
  <c r="B97" i="1"/>
  <c r="B105" i="1"/>
  <c r="B113" i="1"/>
  <c r="B121" i="1"/>
  <c r="B129" i="1"/>
  <c r="B137" i="1"/>
  <c r="B145" i="1"/>
  <c r="B153" i="1"/>
  <c r="B161" i="1"/>
  <c r="B169" i="1"/>
  <c r="B177" i="1"/>
  <c r="B187" i="1"/>
  <c r="B195" i="1"/>
  <c r="E184" i="1"/>
  <c r="C187" i="1"/>
  <c r="G189" i="1"/>
  <c r="B26" i="1"/>
  <c r="B34" i="1"/>
  <c r="B42" i="1"/>
  <c r="B50" i="1"/>
  <c r="B58" i="1"/>
  <c r="B66" i="1"/>
  <c r="B74" i="1"/>
  <c r="B82" i="1"/>
  <c r="B90" i="1"/>
  <c r="B98" i="1"/>
  <c r="B106" i="1"/>
  <c r="B114" i="1"/>
  <c r="B122" i="1"/>
  <c r="B130" i="1"/>
  <c r="B138" i="1"/>
  <c r="B146" i="1"/>
  <c r="B154" i="1"/>
  <c r="B162" i="1"/>
  <c r="B170" i="1"/>
  <c r="B178" i="1"/>
  <c r="B188" i="1"/>
  <c r="G184" i="1"/>
  <c r="E187" i="1"/>
  <c r="C190" i="1"/>
  <c r="B27" i="1"/>
  <c r="B35" i="1"/>
  <c r="B43" i="1"/>
  <c r="B51" i="1"/>
  <c r="B59" i="1"/>
  <c r="B67" i="1"/>
  <c r="B75" i="1"/>
  <c r="B83" i="1"/>
  <c r="B91" i="1"/>
  <c r="B99" i="1"/>
  <c r="B107" i="1"/>
  <c r="B115" i="1"/>
  <c r="B123" i="1"/>
  <c r="B131" i="1"/>
  <c r="B139" i="1"/>
  <c r="B147" i="1"/>
  <c r="B155" i="1"/>
  <c r="B163" i="1"/>
  <c r="B171" i="1"/>
  <c r="B179" i="1"/>
  <c r="B189" i="1"/>
  <c r="C185" i="1"/>
  <c r="G187" i="1"/>
  <c r="B28" i="1"/>
  <c r="B36" i="1"/>
  <c r="B44" i="1"/>
  <c r="B52" i="1"/>
  <c r="B60" i="1"/>
  <c r="B68" i="1"/>
  <c r="B76" i="1"/>
  <c r="B84" i="1"/>
  <c r="B92" i="1"/>
  <c r="B100" i="1"/>
  <c r="B108" i="1"/>
  <c r="B116" i="1"/>
  <c r="B124" i="1"/>
  <c r="B132" i="1"/>
  <c r="B140" i="1"/>
  <c r="B148" i="1"/>
  <c r="B156" i="1"/>
  <c r="B164" i="1"/>
  <c r="B172" i="1"/>
  <c r="B180" i="1"/>
  <c r="B190" i="1"/>
  <c r="E185" i="1"/>
  <c r="C188" i="1"/>
  <c r="B29" i="1"/>
  <c r="B37" i="1"/>
  <c r="B45" i="1"/>
  <c r="B53" i="1"/>
  <c r="B61" i="1"/>
  <c r="B69" i="1"/>
  <c r="B77" i="1"/>
  <c r="B85" i="1"/>
  <c r="B93" i="1"/>
  <c r="B101" i="1"/>
  <c r="B109" i="1"/>
  <c r="B117" i="1"/>
  <c r="B125" i="1"/>
  <c r="B133" i="1"/>
  <c r="B141" i="1"/>
  <c r="B149" i="1"/>
  <c r="B157" i="1"/>
  <c r="B165" i="1"/>
  <c r="B173" i="1"/>
  <c r="B181" i="1"/>
  <c r="B183" i="1"/>
  <c r="B191" i="1"/>
  <c r="C183" i="1"/>
  <c r="G185" i="1"/>
  <c r="E188" i="1"/>
  <c r="B23" i="1"/>
  <c r="B31" i="1"/>
  <c r="B39" i="1"/>
  <c r="B47" i="1"/>
  <c r="B55" i="1"/>
  <c r="B63" i="1"/>
  <c r="B71" i="1"/>
  <c r="B79" i="1"/>
  <c r="B87" i="1"/>
  <c r="B95" i="1"/>
  <c r="B103" i="1"/>
  <c r="B111" i="1"/>
  <c r="B119" i="1"/>
  <c r="B127" i="1"/>
  <c r="B135" i="1"/>
  <c r="B143" i="1"/>
  <c r="B151" i="1"/>
  <c r="B159" i="1"/>
  <c r="B167" i="1"/>
  <c r="B175" i="1"/>
  <c r="C23" i="1"/>
  <c r="B185" i="1"/>
  <c r="B193" i="1"/>
  <c r="G183" i="1"/>
  <c r="E186" i="1"/>
  <c r="C189" i="1"/>
  <c r="B176" i="1"/>
  <c r="B144" i="1"/>
  <c r="B112" i="1"/>
  <c r="B80" i="1"/>
  <c r="B48" i="1"/>
  <c r="G198" i="1"/>
  <c r="C196" i="1"/>
  <c r="E194" i="1"/>
  <c r="G191" i="1"/>
  <c r="C186" i="1"/>
  <c r="B174" i="1"/>
  <c r="B142" i="1"/>
  <c r="B110" i="1"/>
  <c r="B78" i="1"/>
  <c r="B46" i="1"/>
  <c r="E23" i="1" l="1"/>
  <c r="O24" i="1"/>
  <c r="N25" i="1" s="1"/>
  <c r="O25" i="1" s="1"/>
  <c r="N26" i="1" s="1"/>
  <c r="O26" i="1" s="1"/>
  <c r="N27" i="1" s="1"/>
  <c r="O27" i="1" s="1"/>
  <c r="N28" i="1" s="1"/>
  <c r="O28" i="1" s="1"/>
  <c r="N29" i="1" s="1"/>
  <c r="O29" i="1" s="1"/>
  <c r="N30" i="1" s="1"/>
  <c r="O30" i="1" s="1"/>
  <c r="N31" i="1" s="1"/>
  <c r="O31" i="1" s="1"/>
  <c r="N32" i="1" s="1"/>
  <c r="O32" i="1" s="1"/>
  <c r="N33" i="1" s="1"/>
  <c r="O33" i="1" s="1"/>
  <c r="N34" i="1" s="1"/>
  <c r="O34" i="1" s="1"/>
  <c r="N35" i="1" s="1"/>
  <c r="O35" i="1" s="1"/>
  <c r="N36" i="1" s="1"/>
  <c r="O36" i="1" s="1"/>
  <c r="N37" i="1" s="1"/>
  <c r="O37" i="1" s="1"/>
  <c r="N38" i="1" s="1"/>
  <c r="O38" i="1" s="1"/>
  <c r="N39" i="1" s="1"/>
  <c r="O39" i="1" s="1"/>
  <c r="N40" i="1" s="1"/>
  <c r="O40" i="1" s="1"/>
  <c r="N41" i="1" s="1"/>
  <c r="O41" i="1" s="1"/>
  <c r="N42" i="1" s="1"/>
  <c r="O42" i="1" s="1"/>
  <c r="N43" i="1" s="1"/>
  <c r="O43" i="1" s="1"/>
  <c r="N44" i="1" s="1"/>
  <c r="O44" i="1" s="1"/>
  <c r="N45" i="1" s="1"/>
  <c r="O45" i="1" s="1"/>
  <c r="N46" i="1" s="1"/>
  <c r="O46" i="1" s="1"/>
  <c r="N47" i="1" s="1"/>
  <c r="O47" i="1" s="1"/>
  <c r="N48" i="1" s="1"/>
  <c r="O48" i="1" s="1"/>
  <c r="N49" i="1" s="1"/>
  <c r="O49" i="1" s="1"/>
  <c r="N50" i="1" s="1"/>
  <c r="O50" i="1" s="1"/>
  <c r="N51" i="1" s="1"/>
  <c r="O51" i="1" s="1"/>
  <c r="N52" i="1" s="1"/>
  <c r="O52" i="1" s="1"/>
  <c r="N53" i="1" s="1"/>
  <c r="O53" i="1" s="1"/>
  <c r="N54" i="1" s="1"/>
  <c r="O54" i="1" s="1"/>
  <c r="N55" i="1" s="1"/>
  <c r="O55" i="1" s="1"/>
  <c r="N56" i="1" s="1"/>
  <c r="O56" i="1" s="1"/>
  <c r="N57" i="1" s="1"/>
  <c r="O57" i="1" s="1"/>
  <c r="N58" i="1" s="1"/>
  <c r="O58" i="1" s="1"/>
  <c r="N59" i="1" s="1"/>
  <c r="O59" i="1" s="1"/>
  <c r="N60" i="1" s="1"/>
  <c r="O60" i="1" s="1"/>
  <c r="N61" i="1" s="1"/>
  <c r="O61" i="1" s="1"/>
  <c r="N62" i="1" s="1"/>
  <c r="O62" i="1" s="1"/>
  <c r="N63" i="1" s="1"/>
  <c r="O63" i="1" s="1"/>
  <c r="N64" i="1" s="1"/>
  <c r="O64" i="1" s="1"/>
  <c r="N65" i="1" s="1"/>
  <c r="O65" i="1" s="1"/>
  <c r="N66" i="1" s="1"/>
  <c r="O66" i="1" s="1"/>
  <c r="N67" i="1" s="1"/>
  <c r="O67" i="1" s="1"/>
  <c r="N68" i="1" s="1"/>
  <c r="O68" i="1" s="1"/>
  <c r="N69" i="1" s="1"/>
  <c r="O69" i="1" s="1"/>
  <c r="N70" i="1" s="1"/>
  <c r="O70" i="1" s="1"/>
  <c r="N71" i="1" s="1"/>
  <c r="O71" i="1" s="1"/>
  <c r="N72" i="1" s="1"/>
  <c r="O72" i="1" s="1"/>
  <c r="N73" i="1" s="1"/>
  <c r="O73" i="1" s="1"/>
  <c r="N74" i="1" s="1"/>
  <c r="O74" i="1" s="1"/>
  <c r="N75" i="1" s="1"/>
  <c r="O75" i="1" s="1"/>
  <c r="N76" i="1" s="1"/>
  <c r="O76" i="1" s="1"/>
  <c r="N77" i="1" s="1"/>
  <c r="O77" i="1" s="1"/>
  <c r="N78" i="1" s="1"/>
  <c r="O78" i="1" s="1"/>
  <c r="N79" i="1" s="1"/>
  <c r="O79" i="1" s="1"/>
  <c r="N80" i="1" s="1"/>
  <c r="O80" i="1" s="1"/>
  <c r="N81" i="1" s="1"/>
  <c r="O81" i="1" s="1"/>
  <c r="N82" i="1" s="1"/>
  <c r="O82" i="1" s="1"/>
  <c r="N83" i="1" s="1"/>
  <c r="O83" i="1" s="1"/>
  <c r="N84" i="1" s="1"/>
  <c r="O84" i="1" s="1"/>
  <c r="N85" i="1" s="1"/>
  <c r="O85" i="1" s="1"/>
  <c r="N86" i="1" s="1"/>
  <c r="O86" i="1" s="1"/>
  <c r="N87" i="1" s="1"/>
  <c r="O87" i="1" s="1"/>
  <c r="N88" i="1" s="1"/>
  <c r="O88" i="1" s="1"/>
  <c r="N89" i="1" s="1"/>
  <c r="O89" i="1" s="1"/>
  <c r="N90" i="1" s="1"/>
  <c r="O90" i="1" s="1"/>
  <c r="N91" i="1" s="1"/>
  <c r="O91" i="1" s="1"/>
  <c r="N92" i="1" s="1"/>
  <c r="O92" i="1" s="1"/>
  <c r="N93" i="1" s="1"/>
  <c r="O93" i="1" s="1"/>
  <c r="N94" i="1" s="1"/>
  <c r="O94" i="1" s="1"/>
  <c r="N95" i="1" s="1"/>
  <c r="O95" i="1" s="1"/>
  <c r="N96" i="1" s="1"/>
  <c r="O96" i="1" s="1"/>
  <c r="N97" i="1" s="1"/>
  <c r="O97" i="1" s="1"/>
  <c r="N98" i="1" s="1"/>
  <c r="O98" i="1" s="1"/>
  <c r="N99" i="1" s="1"/>
  <c r="O99" i="1" s="1"/>
  <c r="N100" i="1" s="1"/>
  <c r="O100" i="1" s="1"/>
  <c r="N101" i="1" s="1"/>
  <c r="O101" i="1" s="1"/>
  <c r="N102" i="1" s="1"/>
  <c r="O102" i="1" s="1"/>
  <c r="N103" i="1" s="1"/>
  <c r="O103" i="1" s="1"/>
  <c r="N104" i="1" s="1"/>
  <c r="O104" i="1" s="1"/>
  <c r="N105" i="1" s="1"/>
  <c r="O105" i="1" s="1"/>
  <c r="N106" i="1" s="1"/>
  <c r="O106" i="1" s="1"/>
  <c r="N107" i="1" s="1"/>
  <c r="O107" i="1" s="1"/>
  <c r="N108" i="1" s="1"/>
  <c r="O108" i="1" s="1"/>
  <c r="N109" i="1" s="1"/>
  <c r="O109" i="1" s="1"/>
  <c r="N110" i="1" s="1"/>
  <c r="O110" i="1" s="1"/>
  <c r="N111" i="1" s="1"/>
  <c r="O111" i="1" s="1"/>
  <c r="N112" i="1" s="1"/>
  <c r="O112" i="1" s="1"/>
  <c r="N113" i="1" s="1"/>
  <c r="O113" i="1" s="1"/>
  <c r="N114" i="1" s="1"/>
  <c r="O114" i="1" s="1"/>
  <c r="N115" i="1" s="1"/>
  <c r="O115" i="1" s="1"/>
  <c r="N116" i="1" s="1"/>
  <c r="O116" i="1" s="1"/>
  <c r="N117" i="1" s="1"/>
  <c r="O117" i="1" s="1"/>
  <c r="N118" i="1" s="1"/>
  <c r="O118" i="1" s="1"/>
  <c r="N119" i="1" s="1"/>
  <c r="O119" i="1" s="1"/>
  <c r="N120" i="1" s="1"/>
  <c r="O120" i="1" s="1"/>
  <c r="N121" i="1" s="1"/>
  <c r="O121" i="1" s="1"/>
  <c r="N122" i="1" s="1"/>
  <c r="O122" i="1" s="1"/>
  <c r="N123" i="1" s="1"/>
  <c r="O123" i="1" s="1"/>
  <c r="N124" i="1" s="1"/>
  <c r="O124" i="1" s="1"/>
  <c r="N125" i="1" s="1"/>
  <c r="O125" i="1" s="1"/>
  <c r="N126" i="1" s="1"/>
  <c r="O126" i="1" s="1"/>
  <c r="N127" i="1" s="1"/>
  <c r="O127" i="1" s="1"/>
  <c r="N128" i="1" s="1"/>
  <c r="O128" i="1" s="1"/>
  <c r="N129" i="1" s="1"/>
  <c r="O129" i="1" s="1"/>
  <c r="N130" i="1" s="1"/>
  <c r="O130" i="1" s="1"/>
  <c r="N131" i="1" s="1"/>
  <c r="O131" i="1" s="1"/>
  <c r="N132" i="1" s="1"/>
  <c r="O132" i="1" s="1"/>
  <c r="N133" i="1" s="1"/>
  <c r="O133" i="1" s="1"/>
  <c r="N134" i="1" s="1"/>
  <c r="O134" i="1" s="1"/>
  <c r="N135" i="1" s="1"/>
  <c r="O135" i="1" s="1"/>
  <c r="N136" i="1" s="1"/>
  <c r="O136" i="1" s="1"/>
  <c r="N137" i="1" s="1"/>
  <c r="O137" i="1" s="1"/>
  <c r="N138" i="1" s="1"/>
  <c r="O138" i="1" s="1"/>
  <c r="N139" i="1" s="1"/>
  <c r="O139" i="1" s="1"/>
  <c r="N140" i="1" s="1"/>
  <c r="O140" i="1" s="1"/>
  <c r="N141" i="1" s="1"/>
  <c r="O141" i="1" s="1"/>
  <c r="N142" i="1" s="1"/>
  <c r="O142" i="1" s="1"/>
  <c r="N143" i="1" s="1"/>
  <c r="O143" i="1" s="1"/>
  <c r="N144" i="1" s="1"/>
  <c r="O144" i="1" s="1"/>
  <c r="N145" i="1" s="1"/>
  <c r="O145" i="1" s="1"/>
  <c r="N146" i="1" s="1"/>
  <c r="O146" i="1" s="1"/>
  <c r="N147" i="1" s="1"/>
  <c r="O147" i="1" s="1"/>
  <c r="N148" i="1" s="1"/>
  <c r="O148" i="1" s="1"/>
  <c r="N149" i="1" s="1"/>
  <c r="O149" i="1" s="1"/>
  <c r="N150" i="1" s="1"/>
  <c r="O150" i="1" s="1"/>
  <c r="N151" i="1" s="1"/>
  <c r="O151" i="1" s="1"/>
  <c r="N152" i="1" s="1"/>
  <c r="O152" i="1" s="1"/>
  <c r="N153" i="1" s="1"/>
  <c r="O153" i="1" s="1"/>
  <c r="N154" i="1" s="1"/>
  <c r="O154" i="1" s="1"/>
  <c r="N155" i="1" s="1"/>
  <c r="O155" i="1" s="1"/>
  <c r="N156" i="1" s="1"/>
  <c r="O156" i="1" s="1"/>
  <c r="N157" i="1" s="1"/>
  <c r="O157" i="1" s="1"/>
  <c r="N158" i="1" s="1"/>
  <c r="O158" i="1" s="1"/>
  <c r="N159" i="1" s="1"/>
  <c r="O159" i="1" s="1"/>
  <c r="N160" i="1" s="1"/>
  <c r="O160" i="1" s="1"/>
  <c r="N161" i="1" s="1"/>
  <c r="O161" i="1" s="1"/>
  <c r="N162" i="1" s="1"/>
  <c r="O162" i="1" s="1"/>
  <c r="N163" i="1" s="1"/>
  <c r="O163" i="1" s="1"/>
  <c r="N164" i="1" s="1"/>
  <c r="O164" i="1" s="1"/>
  <c r="N165" i="1" s="1"/>
  <c r="O165" i="1" s="1"/>
  <c r="N166" i="1" s="1"/>
  <c r="O166" i="1" s="1"/>
  <c r="N167" i="1" s="1"/>
  <c r="O167" i="1" s="1"/>
  <c r="N168" i="1" s="1"/>
  <c r="O168" i="1" s="1"/>
  <c r="N169" i="1" s="1"/>
  <c r="O169" i="1" s="1"/>
  <c r="N170" i="1" s="1"/>
  <c r="O170" i="1" s="1"/>
  <c r="N171" i="1" s="1"/>
  <c r="O171" i="1" s="1"/>
  <c r="N172" i="1" s="1"/>
  <c r="O172" i="1" s="1"/>
  <c r="N173" i="1" s="1"/>
  <c r="O173" i="1" s="1"/>
  <c r="N174" i="1" s="1"/>
  <c r="O174" i="1" s="1"/>
  <c r="N175" i="1" s="1"/>
  <c r="O175" i="1" s="1"/>
  <c r="N176" i="1" s="1"/>
  <c r="O176" i="1" s="1"/>
  <c r="N177" i="1" s="1"/>
  <c r="O177" i="1" s="1"/>
  <c r="N178" i="1" s="1"/>
  <c r="O178" i="1" s="1"/>
  <c r="N179" i="1" s="1"/>
  <c r="O179" i="1" s="1"/>
  <c r="N180" i="1" s="1"/>
  <c r="O180" i="1" s="1"/>
  <c r="N181" i="1" s="1"/>
  <c r="O181" i="1" s="1"/>
  <c r="N182" i="1" s="1"/>
  <c r="O182" i="1" s="1"/>
  <c r="N183" i="1" s="1"/>
  <c r="O183" i="1" s="1"/>
  <c r="N184" i="1" s="1"/>
  <c r="O184" i="1" s="1"/>
  <c r="N185" i="1" s="1"/>
  <c r="O185" i="1" s="1"/>
  <c r="N186" i="1" s="1"/>
  <c r="O186" i="1" s="1"/>
  <c r="N187" i="1" s="1"/>
  <c r="O187" i="1" s="1"/>
  <c r="N188" i="1" s="1"/>
  <c r="O188" i="1" s="1"/>
  <c r="N189" i="1" s="1"/>
  <c r="O189" i="1" s="1"/>
  <c r="N190" i="1" s="1"/>
  <c r="O190" i="1" s="1"/>
  <c r="N191" i="1" s="1"/>
  <c r="O191" i="1" s="1"/>
  <c r="N192" i="1" s="1"/>
  <c r="O192" i="1" s="1"/>
  <c r="N193" i="1" s="1"/>
  <c r="O193" i="1" s="1"/>
  <c r="N194" i="1" s="1"/>
  <c r="O194" i="1" s="1"/>
  <c r="N195" i="1" s="1"/>
  <c r="O195" i="1" s="1"/>
  <c r="N196" i="1" s="1"/>
  <c r="O196" i="1" s="1"/>
  <c r="N197" i="1" s="1"/>
  <c r="O197" i="1" s="1"/>
  <c r="N198" i="1" s="1"/>
  <c r="O198" i="1" s="1"/>
  <c r="N199" i="1" s="1"/>
  <c r="O199" i="1" s="1"/>
  <c r="N200" i="1" s="1"/>
  <c r="O200" i="1" s="1"/>
  <c r="N201" i="1" s="1"/>
  <c r="O201" i="1" s="1"/>
  <c r="N202" i="1" s="1"/>
  <c r="O202" i="1" s="1"/>
  <c r="N203" i="1" s="1"/>
  <c r="O203" i="1" s="1"/>
  <c r="N204" i="1" s="1"/>
  <c r="O204" i="1" s="1"/>
  <c r="N205" i="1" s="1"/>
  <c r="O205" i="1" s="1"/>
  <c r="N206" i="1" s="1"/>
  <c r="O206" i="1" s="1"/>
  <c r="N207" i="1" s="1"/>
  <c r="O207" i="1" s="1"/>
  <c r="N208" i="1" s="1"/>
  <c r="O208" i="1" s="1"/>
  <c r="N209" i="1" s="1"/>
  <c r="O209" i="1" s="1"/>
  <c r="N210" i="1" s="1"/>
  <c r="O210" i="1" s="1"/>
  <c r="N211" i="1" s="1"/>
  <c r="O211" i="1" s="1"/>
  <c r="N212" i="1" s="1"/>
  <c r="O212" i="1" s="1"/>
  <c r="N213" i="1" s="1"/>
  <c r="O213" i="1" s="1"/>
  <c r="N214" i="1" s="1"/>
  <c r="O214" i="1" s="1"/>
  <c r="N215" i="1" s="1"/>
  <c r="O215" i="1" s="1"/>
  <c r="N216" i="1" s="1"/>
  <c r="O216" i="1" s="1"/>
  <c r="N217" i="1" s="1"/>
  <c r="O217" i="1" s="1"/>
  <c r="N218" i="1" s="1"/>
  <c r="O218" i="1" s="1"/>
  <c r="N219" i="1" s="1"/>
  <c r="O219" i="1" s="1"/>
  <c r="N220" i="1" s="1"/>
  <c r="O220" i="1" s="1"/>
  <c r="N221" i="1" s="1"/>
  <c r="O221" i="1" s="1"/>
  <c r="N222" i="1" s="1"/>
  <c r="O222" i="1" s="1"/>
  <c r="N223" i="1" s="1"/>
  <c r="O223" i="1" s="1"/>
  <c r="N224" i="1" s="1"/>
  <c r="O224" i="1" s="1"/>
  <c r="N225" i="1" s="1"/>
  <c r="O225" i="1" s="1"/>
  <c r="N226" i="1" s="1"/>
  <c r="O226" i="1" s="1"/>
  <c r="N227" i="1" s="1"/>
  <c r="O227" i="1" s="1"/>
  <c r="N228" i="1" s="1"/>
  <c r="O228" i="1" s="1"/>
  <c r="N229" i="1" s="1"/>
  <c r="O229" i="1" s="1"/>
  <c r="N230" i="1" s="1"/>
  <c r="O230" i="1" s="1"/>
  <c r="N231" i="1" s="1"/>
  <c r="O231" i="1" s="1"/>
  <c r="N232" i="1" s="1"/>
  <c r="O232" i="1" s="1"/>
  <c r="N233" i="1" s="1"/>
  <c r="O233" i="1" s="1"/>
  <c r="N234" i="1" s="1"/>
  <c r="O234" i="1" s="1"/>
  <c r="N235" i="1" s="1"/>
  <c r="O235" i="1" s="1"/>
  <c r="N236" i="1" s="1"/>
  <c r="O236" i="1" s="1"/>
  <c r="N237" i="1" s="1"/>
  <c r="O237" i="1" s="1"/>
  <c r="N238" i="1" s="1"/>
  <c r="O238" i="1" s="1"/>
  <c r="N239" i="1" s="1"/>
  <c r="O239" i="1" s="1"/>
  <c r="N240" i="1" s="1"/>
  <c r="O240" i="1" s="1"/>
  <c r="N241" i="1" s="1"/>
  <c r="O241" i="1" s="1"/>
  <c r="N242" i="1" s="1"/>
  <c r="O242" i="1" s="1"/>
  <c r="N243" i="1" s="1"/>
  <c r="O243" i="1" s="1"/>
  <c r="N244" i="1" s="1"/>
  <c r="O244" i="1" s="1"/>
  <c r="N245" i="1" s="1"/>
  <c r="O245" i="1" s="1"/>
  <c r="N246" i="1" s="1"/>
  <c r="O246" i="1" s="1"/>
  <c r="N247" i="1" s="1"/>
  <c r="O247" i="1" s="1"/>
  <c r="N248" i="1" s="1"/>
  <c r="O248" i="1" s="1"/>
  <c r="N249" i="1" s="1"/>
  <c r="O249" i="1" s="1"/>
  <c r="N250" i="1" s="1"/>
  <c r="O250" i="1" s="1"/>
  <c r="N251" i="1" s="1"/>
  <c r="O251" i="1" s="1"/>
  <c r="N252" i="1" s="1"/>
  <c r="O252" i="1" s="1"/>
  <c r="N253" i="1" s="1"/>
  <c r="O253" i="1" s="1"/>
  <c r="N254" i="1" s="1"/>
  <c r="O254" i="1" s="1"/>
  <c r="N255" i="1" s="1"/>
  <c r="O255" i="1" s="1"/>
  <c r="N256" i="1" s="1"/>
  <c r="O256" i="1" s="1"/>
  <c r="N257" i="1" s="1"/>
  <c r="O257" i="1" s="1"/>
  <c r="N258" i="1" s="1"/>
  <c r="O258" i="1" s="1"/>
  <c r="N259" i="1" s="1"/>
  <c r="O259" i="1" s="1"/>
  <c r="N260" i="1" s="1"/>
  <c r="O260" i="1" s="1"/>
  <c r="N261" i="1" s="1"/>
  <c r="O261" i="1" s="1"/>
  <c r="N262" i="1" s="1"/>
  <c r="O262" i="1" s="1"/>
  <c r="N263" i="1" s="1"/>
  <c r="O263" i="1" s="1"/>
  <c r="N264" i="1" s="1"/>
  <c r="O264" i="1" s="1"/>
  <c r="N265" i="1" s="1"/>
  <c r="O265" i="1" s="1"/>
  <c r="N266" i="1" s="1"/>
  <c r="O266" i="1" s="1"/>
  <c r="N267" i="1" s="1"/>
  <c r="O267" i="1" s="1"/>
  <c r="N268" i="1" s="1"/>
  <c r="O268" i="1" s="1"/>
  <c r="N269" i="1" s="1"/>
  <c r="O269" i="1" s="1"/>
  <c r="N270" i="1" s="1"/>
  <c r="O270" i="1" s="1"/>
  <c r="N271" i="1" s="1"/>
  <c r="O271" i="1" s="1"/>
  <c r="N272" i="1" s="1"/>
  <c r="O272" i="1" s="1"/>
  <c r="N273" i="1" s="1"/>
  <c r="O273" i="1" s="1"/>
  <c r="N274" i="1" s="1"/>
  <c r="O274" i="1" s="1"/>
  <c r="N275" i="1" s="1"/>
  <c r="O275" i="1" s="1"/>
  <c r="N276" i="1" s="1"/>
  <c r="O276" i="1" s="1"/>
  <c r="N277" i="1" s="1"/>
  <c r="O277" i="1" s="1"/>
  <c r="N278" i="1" s="1"/>
  <c r="O278" i="1" s="1"/>
  <c r="N279" i="1" s="1"/>
  <c r="O279" i="1" s="1"/>
  <c r="N280" i="1" s="1"/>
  <c r="O280" i="1" s="1"/>
  <c r="N281" i="1" s="1"/>
  <c r="O281" i="1" s="1"/>
  <c r="N282" i="1" s="1"/>
  <c r="O282" i="1" s="1"/>
  <c r="N283" i="1" s="1"/>
  <c r="O283" i="1" s="1"/>
  <c r="N284" i="1" s="1"/>
  <c r="O284" i="1" s="1"/>
  <c r="N285" i="1" s="1"/>
  <c r="O285" i="1" s="1"/>
  <c r="N286" i="1" s="1"/>
  <c r="O286" i="1" s="1"/>
  <c r="N287" i="1" s="1"/>
  <c r="O287" i="1" s="1"/>
  <c r="N288" i="1" s="1"/>
  <c r="O288" i="1" s="1"/>
  <c r="N289" i="1" s="1"/>
  <c r="O289" i="1" s="1"/>
  <c r="N290" i="1" s="1"/>
  <c r="O290" i="1" s="1"/>
  <c r="N291" i="1" s="1"/>
  <c r="O291" i="1" s="1"/>
  <c r="N292" i="1" s="1"/>
  <c r="O292" i="1" s="1"/>
  <c r="N293" i="1" s="1"/>
  <c r="O293" i="1" s="1"/>
  <c r="N294" i="1" s="1"/>
  <c r="O294" i="1" s="1"/>
  <c r="N295" i="1" s="1"/>
  <c r="O295" i="1" s="1"/>
  <c r="N296" i="1" s="1"/>
  <c r="O296" i="1" s="1"/>
  <c r="N297" i="1" s="1"/>
  <c r="O297" i="1" s="1"/>
  <c r="N298" i="1" s="1"/>
  <c r="O298" i="1" s="1"/>
  <c r="N299" i="1" s="1"/>
  <c r="O299" i="1" s="1"/>
  <c r="N300" i="1" s="1"/>
  <c r="O300" i="1" s="1"/>
  <c r="N301" i="1" s="1"/>
  <c r="O301" i="1" s="1"/>
  <c r="N302" i="1" s="1"/>
  <c r="O302" i="1" s="1"/>
  <c r="N303" i="1" s="1"/>
  <c r="O303" i="1" s="1"/>
  <c r="N304" i="1" s="1"/>
  <c r="O304" i="1" s="1"/>
  <c r="N305" i="1" s="1"/>
  <c r="O305" i="1" s="1"/>
  <c r="N306" i="1" s="1"/>
  <c r="O306" i="1" s="1"/>
  <c r="N307" i="1" s="1"/>
  <c r="O307" i="1" s="1"/>
  <c r="N308" i="1" s="1"/>
  <c r="O308" i="1" s="1"/>
  <c r="N309" i="1" s="1"/>
  <c r="O309" i="1" s="1"/>
  <c r="N310" i="1" s="1"/>
  <c r="O310" i="1" s="1"/>
  <c r="N311" i="1" s="1"/>
  <c r="O311" i="1" s="1"/>
  <c r="N312" i="1" s="1"/>
  <c r="O312" i="1" s="1"/>
  <c r="N313" i="1" s="1"/>
  <c r="O313" i="1" s="1"/>
  <c r="N314" i="1" s="1"/>
  <c r="O314" i="1" s="1"/>
  <c r="N315" i="1" s="1"/>
  <c r="O315" i="1" s="1"/>
  <c r="N316" i="1" s="1"/>
  <c r="O316" i="1" s="1"/>
  <c r="N317" i="1" s="1"/>
  <c r="O317" i="1" s="1"/>
  <c r="N318" i="1" s="1"/>
  <c r="O318" i="1" s="1"/>
  <c r="N319" i="1" s="1"/>
  <c r="O319" i="1" s="1"/>
  <c r="N320" i="1" s="1"/>
  <c r="O320" i="1" s="1"/>
  <c r="N321" i="1" s="1"/>
  <c r="O321" i="1" s="1"/>
  <c r="N322" i="1" s="1"/>
  <c r="O322" i="1" s="1"/>
  <c r="N323" i="1" s="1"/>
  <c r="O323" i="1" s="1"/>
  <c r="N324" i="1" s="1"/>
  <c r="O324" i="1" s="1"/>
  <c r="N325" i="1" s="1"/>
  <c r="O325" i="1" s="1"/>
  <c r="N326" i="1" s="1"/>
  <c r="O326" i="1" s="1"/>
  <c r="N327" i="1" s="1"/>
  <c r="O327" i="1" s="1"/>
  <c r="N328" i="1" s="1"/>
  <c r="O328" i="1" s="1"/>
  <c r="N329" i="1" s="1"/>
  <c r="O329" i="1" s="1"/>
  <c r="N330" i="1" s="1"/>
  <c r="O330" i="1" s="1"/>
  <c r="N331" i="1" s="1"/>
  <c r="O331" i="1" s="1"/>
  <c r="N332" i="1" s="1"/>
  <c r="O332" i="1" s="1"/>
  <c r="N333" i="1" s="1"/>
  <c r="O333" i="1" s="1"/>
  <c r="N334" i="1" s="1"/>
  <c r="O334" i="1" s="1"/>
  <c r="N335" i="1" s="1"/>
  <c r="O335" i="1" s="1"/>
  <c r="N336" i="1" s="1"/>
  <c r="O336" i="1" s="1"/>
  <c r="N337" i="1" s="1"/>
  <c r="O337" i="1" s="1"/>
  <c r="N338" i="1" s="1"/>
  <c r="O338" i="1" s="1"/>
  <c r="N339" i="1" s="1"/>
  <c r="O339" i="1" s="1"/>
  <c r="N340" i="1" s="1"/>
  <c r="O340" i="1" s="1"/>
  <c r="N341" i="1" s="1"/>
  <c r="O341" i="1" s="1"/>
  <c r="N342" i="1" s="1"/>
  <c r="O342" i="1" s="1"/>
  <c r="N343" i="1" s="1"/>
  <c r="O343" i="1" s="1"/>
  <c r="N344" i="1" s="1"/>
  <c r="O344" i="1" s="1"/>
  <c r="N345" i="1" s="1"/>
  <c r="O345" i="1" s="1"/>
  <c r="N346" i="1" s="1"/>
  <c r="O346" i="1" s="1"/>
  <c r="N347" i="1" s="1"/>
  <c r="O347" i="1" s="1"/>
  <c r="N348" i="1" s="1"/>
  <c r="O348" i="1" s="1"/>
  <c r="N349" i="1" s="1"/>
  <c r="O349" i="1" s="1"/>
  <c r="N350" i="1" s="1"/>
  <c r="O350" i="1" s="1"/>
  <c r="N351" i="1" s="1"/>
  <c r="O351" i="1" s="1"/>
  <c r="N352" i="1" s="1"/>
  <c r="O352" i="1" s="1"/>
  <c r="N353" i="1" s="1"/>
  <c r="O353" i="1" s="1"/>
  <c r="N354" i="1" s="1"/>
  <c r="O354" i="1" s="1"/>
  <c r="N355" i="1" s="1"/>
  <c r="O355" i="1" s="1"/>
  <c r="N356" i="1" s="1"/>
  <c r="O356" i="1" s="1"/>
  <c r="N357" i="1" s="1"/>
  <c r="O357" i="1" s="1"/>
  <c r="N358" i="1" s="1"/>
  <c r="O358" i="1" s="1"/>
  <c r="N359" i="1" s="1"/>
  <c r="O359" i="1" s="1"/>
  <c r="N360" i="1" s="1"/>
  <c r="O360" i="1" s="1"/>
  <c r="N361" i="1" s="1"/>
  <c r="O361" i="1" s="1"/>
  <c r="N362" i="1" s="1"/>
  <c r="O362" i="1" s="1"/>
  <c r="N363" i="1" s="1"/>
  <c r="O363" i="1" s="1"/>
  <c r="N364" i="1" s="1"/>
  <c r="O364" i="1" s="1"/>
  <c r="N365" i="1" s="1"/>
  <c r="O365" i="1" s="1"/>
  <c r="N366" i="1" s="1"/>
  <c r="O366" i="1" s="1"/>
  <c r="N367" i="1" s="1"/>
  <c r="O367" i="1" s="1"/>
  <c r="N368" i="1" s="1"/>
  <c r="O368" i="1" s="1"/>
  <c r="N369" i="1" s="1"/>
  <c r="O369" i="1" s="1"/>
  <c r="N370" i="1" s="1"/>
  <c r="O370" i="1" s="1"/>
  <c r="N371" i="1" s="1"/>
  <c r="O371" i="1" s="1"/>
  <c r="N372" i="1" s="1"/>
  <c r="O372" i="1" s="1"/>
  <c r="N373" i="1" s="1"/>
  <c r="O373" i="1" s="1"/>
  <c r="N374" i="1" s="1"/>
  <c r="O374" i="1" s="1"/>
  <c r="N375" i="1" s="1"/>
  <c r="O375" i="1" s="1"/>
  <c r="N376" i="1" s="1"/>
  <c r="O376" i="1" s="1"/>
  <c r="N377" i="1" s="1"/>
  <c r="O377" i="1" s="1"/>
  <c r="N378" i="1" s="1"/>
  <c r="O378" i="1" s="1"/>
  <c r="N379" i="1" s="1"/>
  <c r="O379" i="1" s="1"/>
  <c r="N380" i="1" s="1"/>
  <c r="O380" i="1" s="1"/>
  <c r="N381" i="1" s="1"/>
  <c r="O381" i="1" s="1"/>
  <c r="N382" i="1" s="1"/>
  <c r="O382" i="1" s="1"/>
  <c r="F23" i="1"/>
  <c r="G23" i="1"/>
  <c r="D23" i="1"/>
  <c r="H23" i="1"/>
  <c r="C24" i="1" l="1"/>
  <c r="H24" i="1" l="1"/>
  <c r="E24" i="1"/>
  <c r="D24" i="1"/>
  <c r="F24" i="1" l="1"/>
  <c r="G24" i="1"/>
  <c r="C25" i="1" l="1"/>
  <c r="H25" i="1" l="1"/>
  <c r="E25" i="1"/>
  <c r="D25" i="1"/>
  <c r="F25" i="1" l="1"/>
  <c r="G25" i="1"/>
  <c r="C26" i="1" l="1"/>
  <c r="H26" i="1" l="1"/>
  <c r="E26" i="1"/>
  <c r="D26" i="1"/>
  <c r="F26" i="1" l="1"/>
  <c r="G26" i="1"/>
  <c r="C27" i="1" l="1"/>
  <c r="H27" i="1" l="1"/>
  <c r="E27" i="1"/>
  <c r="D27" i="1"/>
  <c r="F27" i="1" l="1"/>
  <c r="G27" i="1"/>
  <c r="C28" i="1" l="1"/>
  <c r="H28" i="1" l="1"/>
  <c r="E28" i="1"/>
  <c r="D28" i="1"/>
  <c r="F28" i="1" l="1"/>
  <c r="G28" i="1"/>
  <c r="C29" i="1" l="1"/>
  <c r="H29" i="1" l="1"/>
  <c r="E29" i="1"/>
  <c r="D29" i="1"/>
  <c r="F29" i="1" l="1"/>
  <c r="G29" i="1"/>
  <c r="C30" i="1" l="1"/>
  <c r="H30" i="1" l="1"/>
  <c r="E30" i="1"/>
  <c r="D30" i="1"/>
  <c r="F30" i="1" l="1"/>
  <c r="G30" i="1"/>
  <c r="C31" i="1" l="1"/>
  <c r="H31" i="1" l="1"/>
  <c r="E31" i="1"/>
  <c r="D31" i="1"/>
  <c r="F31" i="1" l="1"/>
  <c r="G31" i="1"/>
  <c r="C32" i="1" l="1"/>
  <c r="H32" i="1" l="1"/>
  <c r="E32" i="1"/>
  <c r="D32" i="1"/>
  <c r="F32" i="1" l="1"/>
  <c r="G32" i="1"/>
  <c r="C33" i="1" l="1"/>
  <c r="H33" i="1" l="1"/>
  <c r="E33" i="1"/>
  <c r="D33" i="1"/>
  <c r="F33" i="1" l="1"/>
  <c r="G33" i="1"/>
  <c r="C34" i="1" l="1"/>
  <c r="H34" i="1" l="1"/>
  <c r="E34" i="1"/>
  <c r="D34" i="1"/>
  <c r="F34" i="1" l="1"/>
  <c r="G34" i="1"/>
  <c r="C35" i="1" l="1"/>
  <c r="H35" i="1" l="1"/>
  <c r="E35" i="1"/>
  <c r="D35" i="1"/>
  <c r="F35" i="1" l="1"/>
  <c r="G35" i="1"/>
  <c r="C36" i="1" l="1"/>
  <c r="H36" i="1" l="1"/>
  <c r="E36" i="1"/>
  <c r="D36" i="1"/>
  <c r="F36" i="1" l="1"/>
  <c r="G36" i="1"/>
  <c r="C37" i="1" l="1"/>
  <c r="H37" i="1" l="1"/>
  <c r="E37" i="1"/>
  <c r="D37" i="1"/>
  <c r="F37" i="1" l="1"/>
  <c r="G37" i="1"/>
  <c r="C38" i="1" l="1"/>
  <c r="H38" i="1" l="1"/>
  <c r="E38" i="1"/>
  <c r="D38" i="1"/>
  <c r="F38" i="1" l="1"/>
  <c r="G38" i="1"/>
  <c r="C39" i="1" l="1"/>
  <c r="H39" i="1" l="1"/>
  <c r="E39" i="1"/>
  <c r="D39" i="1"/>
  <c r="F39" i="1" l="1"/>
  <c r="G39" i="1"/>
  <c r="C40" i="1" l="1"/>
  <c r="H40" i="1" l="1"/>
  <c r="E40" i="1"/>
  <c r="D40" i="1"/>
  <c r="F40" i="1" l="1"/>
  <c r="G40" i="1"/>
  <c r="C41" i="1" l="1"/>
  <c r="H41" i="1" l="1"/>
  <c r="E41" i="1"/>
  <c r="D41" i="1"/>
  <c r="F41" i="1" l="1"/>
  <c r="G41" i="1"/>
  <c r="C42" i="1" l="1"/>
  <c r="H42" i="1" l="1"/>
  <c r="E42" i="1"/>
  <c r="D42" i="1"/>
  <c r="F42" i="1" l="1"/>
  <c r="G42" i="1"/>
  <c r="C43" i="1" l="1"/>
  <c r="H43" i="1" l="1"/>
  <c r="E43" i="1"/>
  <c r="D43" i="1"/>
  <c r="F43" i="1" l="1"/>
  <c r="G43" i="1"/>
  <c r="C44" i="1" l="1"/>
  <c r="H44" i="1" l="1"/>
  <c r="E44" i="1"/>
  <c r="D44" i="1"/>
  <c r="F44" i="1" l="1"/>
  <c r="G44" i="1"/>
  <c r="C45" i="1" l="1"/>
  <c r="H45" i="1" l="1"/>
  <c r="E45" i="1"/>
  <c r="D45" i="1"/>
  <c r="F45" i="1" l="1"/>
  <c r="G45" i="1"/>
  <c r="C46" i="1" l="1"/>
  <c r="H46" i="1" l="1"/>
  <c r="E46" i="1"/>
  <c r="D46" i="1"/>
  <c r="F46" i="1" l="1"/>
  <c r="G46" i="1"/>
  <c r="C47" i="1" l="1"/>
  <c r="H47" i="1" l="1"/>
  <c r="E47" i="1"/>
  <c r="D47" i="1"/>
  <c r="F47" i="1" l="1"/>
  <c r="G47" i="1"/>
  <c r="C48" i="1" l="1"/>
  <c r="H48" i="1" l="1"/>
  <c r="E48" i="1"/>
  <c r="D48" i="1"/>
  <c r="F48" i="1" l="1"/>
  <c r="G48" i="1"/>
  <c r="C49" i="1" l="1"/>
  <c r="H49" i="1" l="1"/>
  <c r="E49" i="1"/>
  <c r="D49" i="1"/>
  <c r="F49" i="1" l="1"/>
  <c r="G49" i="1"/>
  <c r="C50" i="1" l="1"/>
  <c r="H50" i="1" l="1"/>
  <c r="E50" i="1"/>
  <c r="D50" i="1"/>
  <c r="F50" i="1" l="1"/>
  <c r="G50" i="1"/>
  <c r="C51" i="1" l="1"/>
  <c r="H51" i="1" l="1"/>
  <c r="E51" i="1"/>
  <c r="D51" i="1"/>
  <c r="F51" i="1" l="1"/>
  <c r="G51" i="1"/>
  <c r="C52" i="1" l="1"/>
  <c r="H52" i="1" l="1"/>
  <c r="E52" i="1"/>
  <c r="D52" i="1"/>
  <c r="F52" i="1" l="1"/>
  <c r="G52" i="1"/>
  <c r="C53" i="1" l="1"/>
  <c r="H53" i="1" l="1"/>
  <c r="E53" i="1"/>
  <c r="D53" i="1"/>
  <c r="F53" i="1" l="1"/>
  <c r="G53" i="1"/>
  <c r="C54" i="1" l="1"/>
  <c r="H54" i="1" l="1"/>
  <c r="E54" i="1"/>
  <c r="D54" i="1"/>
  <c r="F54" i="1" l="1"/>
  <c r="G54" i="1"/>
  <c r="C55" i="1" l="1"/>
  <c r="H55" i="1" l="1"/>
  <c r="E55" i="1"/>
  <c r="D55" i="1"/>
  <c r="F55" i="1" l="1"/>
  <c r="G55" i="1"/>
  <c r="C56" i="1" l="1"/>
  <c r="H56" i="1" l="1"/>
  <c r="E56" i="1"/>
  <c r="D56" i="1"/>
  <c r="F56" i="1" l="1"/>
  <c r="G56" i="1"/>
  <c r="C57" i="1" l="1"/>
  <c r="H57" i="1" l="1"/>
  <c r="E57" i="1"/>
  <c r="D57" i="1"/>
  <c r="F57" i="1" l="1"/>
  <c r="G57" i="1"/>
  <c r="C58" i="1" l="1"/>
  <c r="H58" i="1" l="1"/>
  <c r="E58" i="1"/>
  <c r="D58" i="1"/>
  <c r="F58" i="1" l="1"/>
  <c r="G58" i="1"/>
  <c r="C59" i="1" l="1"/>
  <c r="H59" i="1" l="1"/>
  <c r="E59" i="1"/>
  <c r="D59" i="1"/>
  <c r="F59" i="1" l="1"/>
  <c r="G59" i="1"/>
  <c r="C60" i="1" l="1"/>
  <c r="H60" i="1" l="1"/>
  <c r="E60" i="1"/>
  <c r="D60" i="1"/>
  <c r="F60" i="1" l="1"/>
  <c r="G60" i="1"/>
  <c r="C61" i="1" l="1"/>
  <c r="H61" i="1" l="1"/>
  <c r="E61" i="1"/>
  <c r="D61" i="1"/>
  <c r="F61" i="1" l="1"/>
  <c r="G61" i="1"/>
  <c r="C62" i="1" l="1"/>
  <c r="H62" i="1" l="1"/>
  <c r="E62" i="1"/>
  <c r="D62" i="1"/>
  <c r="F62" i="1" l="1"/>
  <c r="G62" i="1"/>
  <c r="C63" i="1" l="1"/>
  <c r="H63" i="1" l="1"/>
  <c r="E63" i="1"/>
  <c r="D63" i="1"/>
  <c r="F63" i="1" l="1"/>
  <c r="G63" i="1"/>
  <c r="C64" i="1" l="1"/>
  <c r="H64" i="1" l="1"/>
  <c r="E64" i="1"/>
  <c r="D64" i="1"/>
  <c r="F64" i="1" l="1"/>
  <c r="G64" i="1"/>
  <c r="C65" i="1" l="1"/>
  <c r="H65" i="1" l="1"/>
  <c r="E65" i="1"/>
  <c r="D65" i="1"/>
  <c r="F65" i="1" l="1"/>
  <c r="G65" i="1"/>
  <c r="C66" i="1" l="1"/>
  <c r="H66" i="1" l="1"/>
  <c r="E66" i="1"/>
  <c r="D66" i="1"/>
  <c r="F66" i="1" l="1"/>
  <c r="G66" i="1"/>
  <c r="C67" i="1" l="1"/>
  <c r="H67" i="1" l="1"/>
  <c r="E67" i="1"/>
  <c r="D67" i="1"/>
  <c r="F67" i="1" l="1"/>
  <c r="G67" i="1"/>
  <c r="C68" i="1" l="1"/>
  <c r="H68" i="1" l="1"/>
  <c r="E68" i="1"/>
  <c r="D68" i="1"/>
  <c r="F68" i="1" l="1"/>
  <c r="G68" i="1"/>
  <c r="C69" i="1" l="1"/>
  <c r="H69" i="1" l="1"/>
  <c r="E69" i="1"/>
  <c r="D69" i="1"/>
  <c r="F69" i="1" l="1"/>
  <c r="G69" i="1"/>
  <c r="C70" i="1" l="1"/>
  <c r="H70" i="1" l="1"/>
  <c r="E70" i="1"/>
  <c r="D70" i="1"/>
  <c r="F70" i="1" l="1"/>
  <c r="G70" i="1"/>
  <c r="C71" i="1" l="1"/>
  <c r="H71" i="1" l="1"/>
  <c r="E71" i="1"/>
  <c r="D71" i="1"/>
  <c r="F71" i="1" l="1"/>
  <c r="G71" i="1"/>
  <c r="C72" i="1" l="1"/>
  <c r="H72" i="1" l="1"/>
  <c r="E72" i="1"/>
  <c r="D72" i="1"/>
  <c r="F72" i="1" l="1"/>
  <c r="G72" i="1"/>
  <c r="C73" i="1" l="1"/>
  <c r="H73" i="1" l="1"/>
  <c r="E73" i="1"/>
  <c r="D73" i="1"/>
  <c r="F73" i="1" l="1"/>
  <c r="G73" i="1"/>
  <c r="C74" i="1" l="1"/>
  <c r="H74" i="1" l="1"/>
  <c r="E74" i="1"/>
  <c r="D74" i="1"/>
  <c r="F74" i="1" l="1"/>
  <c r="G74" i="1"/>
  <c r="C75" i="1" l="1"/>
  <c r="H75" i="1" l="1"/>
  <c r="E75" i="1"/>
  <c r="D75" i="1"/>
  <c r="F75" i="1" l="1"/>
  <c r="G75" i="1"/>
  <c r="C76" i="1" l="1"/>
  <c r="H76" i="1" l="1"/>
  <c r="E76" i="1"/>
  <c r="D76" i="1"/>
  <c r="F76" i="1" l="1"/>
  <c r="G76" i="1"/>
  <c r="C77" i="1" l="1"/>
  <c r="H77" i="1" l="1"/>
  <c r="E77" i="1"/>
  <c r="D77" i="1"/>
  <c r="F77" i="1" l="1"/>
  <c r="G77" i="1"/>
  <c r="C78" i="1" l="1"/>
  <c r="H78" i="1" l="1"/>
  <c r="E78" i="1"/>
  <c r="D78" i="1"/>
  <c r="F78" i="1" l="1"/>
  <c r="G78" i="1"/>
  <c r="C79" i="1" l="1"/>
  <c r="H79" i="1" l="1"/>
  <c r="E79" i="1"/>
  <c r="D79" i="1"/>
  <c r="F79" i="1" l="1"/>
  <c r="G79" i="1"/>
  <c r="C80" i="1" l="1"/>
  <c r="H80" i="1" l="1"/>
  <c r="E80" i="1"/>
  <c r="D80" i="1"/>
  <c r="F80" i="1" l="1"/>
  <c r="G80" i="1"/>
  <c r="C81" i="1" l="1"/>
  <c r="H81" i="1" l="1"/>
  <c r="E81" i="1"/>
  <c r="D81" i="1"/>
  <c r="F81" i="1" l="1"/>
  <c r="G81" i="1"/>
  <c r="C82" i="1" l="1"/>
  <c r="H82" i="1" l="1"/>
  <c r="E82" i="1"/>
  <c r="D82" i="1"/>
  <c r="F82" i="1" l="1"/>
  <c r="G82" i="1"/>
  <c r="C83" i="1" l="1"/>
  <c r="H83" i="1" l="1"/>
  <c r="E83" i="1"/>
  <c r="D83" i="1"/>
  <c r="F83" i="1" l="1"/>
  <c r="G83" i="1"/>
  <c r="C84" i="1" l="1"/>
  <c r="H84" i="1" l="1"/>
  <c r="E84" i="1"/>
  <c r="D84" i="1"/>
  <c r="F84" i="1" l="1"/>
  <c r="G84" i="1"/>
  <c r="C85" i="1" l="1"/>
  <c r="H85" i="1" l="1"/>
  <c r="E85" i="1"/>
  <c r="D85" i="1"/>
  <c r="F85" i="1" l="1"/>
  <c r="G85" i="1"/>
  <c r="C86" i="1" l="1"/>
  <c r="H86" i="1" l="1"/>
  <c r="E86" i="1"/>
  <c r="D86" i="1"/>
  <c r="F86" i="1" l="1"/>
  <c r="G86" i="1"/>
  <c r="C87" i="1" l="1"/>
  <c r="H87" i="1" l="1"/>
  <c r="E87" i="1"/>
  <c r="D87" i="1"/>
  <c r="F87" i="1" l="1"/>
  <c r="G87" i="1"/>
  <c r="C88" i="1" l="1"/>
  <c r="H88" i="1" l="1"/>
  <c r="E88" i="1"/>
  <c r="D88" i="1"/>
  <c r="F88" i="1" l="1"/>
  <c r="G88" i="1"/>
  <c r="C89" i="1" l="1"/>
  <c r="H89" i="1" l="1"/>
  <c r="E89" i="1"/>
  <c r="D89" i="1"/>
  <c r="F89" i="1" l="1"/>
  <c r="G89" i="1"/>
  <c r="C90" i="1" l="1"/>
  <c r="H90" i="1" l="1"/>
  <c r="E90" i="1"/>
  <c r="D90" i="1"/>
  <c r="F90" i="1" l="1"/>
  <c r="G90" i="1"/>
  <c r="C91" i="1" l="1"/>
  <c r="H91" i="1" l="1"/>
  <c r="E91" i="1"/>
  <c r="D91" i="1"/>
  <c r="F91" i="1" l="1"/>
  <c r="G91" i="1"/>
  <c r="C92" i="1" l="1"/>
  <c r="H92" i="1" l="1"/>
  <c r="E92" i="1"/>
  <c r="D92" i="1"/>
  <c r="F92" i="1" l="1"/>
  <c r="G92" i="1"/>
  <c r="C93" i="1" l="1"/>
  <c r="H93" i="1" l="1"/>
  <c r="E93" i="1"/>
  <c r="D93" i="1"/>
  <c r="F93" i="1" l="1"/>
  <c r="G93" i="1"/>
  <c r="C94" i="1" l="1"/>
  <c r="H94" i="1" l="1"/>
  <c r="E94" i="1"/>
  <c r="D94" i="1"/>
  <c r="F94" i="1" l="1"/>
  <c r="G94" i="1"/>
  <c r="C95" i="1" l="1"/>
  <c r="H95" i="1" l="1"/>
  <c r="E95" i="1"/>
  <c r="D95" i="1"/>
  <c r="F95" i="1" l="1"/>
  <c r="G95" i="1"/>
  <c r="C96" i="1" l="1"/>
  <c r="H96" i="1" l="1"/>
  <c r="E96" i="1"/>
  <c r="D96" i="1"/>
  <c r="F96" i="1" l="1"/>
  <c r="G96" i="1"/>
  <c r="C97" i="1" l="1"/>
  <c r="H97" i="1" l="1"/>
  <c r="E97" i="1"/>
  <c r="D97" i="1"/>
  <c r="F97" i="1" l="1"/>
  <c r="G97" i="1"/>
  <c r="C98" i="1" l="1"/>
  <c r="H98" i="1" l="1"/>
  <c r="E98" i="1"/>
  <c r="D98" i="1"/>
  <c r="F98" i="1" l="1"/>
  <c r="G98" i="1"/>
  <c r="C99" i="1" l="1"/>
  <c r="H99" i="1" l="1"/>
  <c r="E99" i="1"/>
  <c r="D99" i="1"/>
  <c r="F99" i="1" l="1"/>
  <c r="G99" i="1"/>
  <c r="C100" i="1" l="1"/>
  <c r="H100" i="1" l="1"/>
  <c r="E100" i="1"/>
  <c r="D100" i="1"/>
  <c r="F100" i="1" l="1"/>
  <c r="G100" i="1"/>
  <c r="C101" i="1" l="1"/>
  <c r="H101" i="1" l="1"/>
  <c r="E101" i="1"/>
  <c r="D101" i="1"/>
  <c r="F101" i="1" l="1"/>
  <c r="G101" i="1"/>
  <c r="C102" i="1" l="1"/>
  <c r="H102" i="1" l="1"/>
  <c r="E102" i="1"/>
  <c r="D102" i="1"/>
  <c r="F102" i="1" l="1"/>
  <c r="G102" i="1"/>
  <c r="C103" i="1" l="1"/>
  <c r="H103" i="1" l="1"/>
  <c r="E103" i="1"/>
  <c r="D103" i="1"/>
  <c r="F103" i="1" l="1"/>
  <c r="G103" i="1"/>
  <c r="C104" i="1" l="1"/>
  <c r="H104" i="1" l="1"/>
  <c r="E104" i="1"/>
  <c r="D104" i="1"/>
  <c r="F104" i="1" l="1"/>
  <c r="G104" i="1"/>
  <c r="C105" i="1" l="1"/>
  <c r="H105" i="1" l="1"/>
  <c r="E105" i="1"/>
  <c r="D105" i="1"/>
  <c r="F105" i="1" l="1"/>
  <c r="G105" i="1"/>
  <c r="C106" i="1" l="1"/>
  <c r="H106" i="1" l="1"/>
  <c r="E106" i="1"/>
  <c r="D106" i="1"/>
  <c r="F106" i="1" l="1"/>
  <c r="G106" i="1"/>
  <c r="C107" i="1" l="1"/>
  <c r="H107" i="1" l="1"/>
  <c r="E107" i="1"/>
  <c r="D107" i="1"/>
  <c r="F107" i="1" l="1"/>
  <c r="G107" i="1"/>
  <c r="C108" i="1" l="1"/>
  <c r="H108" i="1" l="1"/>
  <c r="E108" i="1"/>
  <c r="D108" i="1"/>
  <c r="F108" i="1" l="1"/>
  <c r="G108" i="1"/>
  <c r="C109" i="1" l="1"/>
  <c r="H109" i="1" l="1"/>
  <c r="E109" i="1"/>
  <c r="D109" i="1"/>
  <c r="F109" i="1" l="1"/>
  <c r="G109" i="1"/>
  <c r="C110" i="1" l="1"/>
  <c r="H110" i="1" l="1"/>
  <c r="E110" i="1"/>
  <c r="D110" i="1"/>
  <c r="F110" i="1" l="1"/>
  <c r="G110" i="1"/>
  <c r="C111" i="1" l="1"/>
  <c r="H111" i="1" l="1"/>
  <c r="E111" i="1"/>
  <c r="D111" i="1"/>
  <c r="F111" i="1" l="1"/>
  <c r="G111" i="1"/>
  <c r="C112" i="1" l="1"/>
  <c r="H112" i="1" l="1"/>
  <c r="E112" i="1"/>
  <c r="D112" i="1"/>
  <c r="F112" i="1" l="1"/>
  <c r="G112" i="1"/>
  <c r="C113" i="1" l="1"/>
  <c r="H113" i="1" l="1"/>
  <c r="E113" i="1"/>
  <c r="D113" i="1"/>
  <c r="F113" i="1" l="1"/>
  <c r="G113" i="1"/>
  <c r="C114" i="1" l="1"/>
  <c r="H114" i="1" l="1"/>
  <c r="E114" i="1"/>
  <c r="D114" i="1"/>
  <c r="F114" i="1" l="1"/>
  <c r="G114" i="1"/>
  <c r="C115" i="1" l="1"/>
  <c r="H115" i="1" l="1"/>
  <c r="E115" i="1"/>
  <c r="D115" i="1"/>
  <c r="F115" i="1" l="1"/>
  <c r="G115" i="1"/>
  <c r="C116" i="1" l="1"/>
  <c r="H116" i="1" l="1"/>
  <c r="E116" i="1"/>
  <c r="D116" i="1"/>
  <c r="F116" i="1" l="1"/>
  <c r="G116" i="1"/>
  <c r="C117" i="1" l="1"/>
  <c r="H117" i="1" l="1"/>
  <c r="E117" i="1"/>
  <c r="D117" i="1"/>
  <c r="F117" i="1" l="1"/>
  <c r="G117" i="1"/>
  <c r="C118" i="1" l="1"/>
  <c r="H118" i="1" l="1"/>
  <c r="E118" i="1"/>
  <c r="D118" i="1"/>
  <c r="F118" i="1" l="1"/>
  <c r="G118" i="1"/>
  <c r="C119" i="1" l="1"/>
  <c r="H119" i="1" l="1"/>
  <c r="E119" i="1"/>
  <c r="D119" i="1"/>
  <c r="F119" i="1" l="1"/>
  <c r="G119" i="1"/>
  <c r="C120" i="1" l="1"/>
  <c r="H120" i="1" l="1"/>
  <c r="E120" i="1"/>
  <c r="D120" i="1"/>
  <c r="F120" i="1" l="1"/>
  <c r="G120" i="1"/>
  <c r="C121" i="1" l="1"/>
  <c r="H121" i="1" l="1"/>
  <c r="E121" i="1"/>
  <c r="D121" i="1"/>
  <c r="F121" i="1" l="1"/>
  <c r="G121" i="1"/>
  <c r="C122" i="1" l="1"/>
  <c r="H122" i="1" l="1"/>
  <c r="E122" i="1"/>
  <c r="D122" i="1"/>
  <c r="F122" i="1" l="1"/>
  <c r="G122" i="1"/>
  <c r="C123" i="1" l="1"/>
  <c r="H123" i="1" l="1"/>
  <c r="E123" i="1"/>
  <c r="D123" i="1"/>
  <c r="F123" i="1" l="1"/>
  <c r="G123" i="1"/>
  <c r="C124" i="1" l="1"/>
  <c r="H124" i="1" l="1"/>
  <c r="E124" i="1"/>
  <c r="D124" i="1"/>
  <c r="F124" i="1" l="1"/>
  <c r="G124" i="1"/>
  <c r="C125" i="1" l="1"/>
  <c r="H125" i="1" l="1"/>
  <c r="E125" i="1"/>
  <c r="D125" i="1"/>
  <c r="F125" i="1" l="1"/>
  <c r="G125" i="1"/>
  <c r="C126" i="1" l="1"/>
  <c r="H126" i="1" l="1"/>
  <c r="E126" i="1"/>
  <c r="D126" i="1"/>
  <c r="F126" i="1" l="1"/>
  <c r="G126" i="1"/>
  <c r="C127" i="1" l="1"/>
  <c r="H127" i="1" l="1"/>
  <c r="E127" i="1"/>
  <c r="D127" i="1"/>
  <c r="F127" i="1" l="1"/>
  <c r="G127" i="1"/>
  <c r="C128" i="1" l="1"/>
  <c r="H128" i="1" l="1"/>
  <c r="E128" i="1"/>
  <c r="D128" i="1"/>
  <c r="F128" i="1" l="1"/>
  <c r="G128" i="1"/>
  <c r="C129" i="1" l="1"/>
  <c r="H129" i="1" l="1"/>
  <c r="E129" i="1"/>
  <c r="D129" i="1"/>
  <c r="F129" i="1" l="1"/>
  <c r="G129" i="1"/>
  <c r="C130" i="1" l="1"/>
  <c r="H130" i="1" l="1"/>
  <c r="E130" i="1"/>
  <c r="D130" i="1"/>
  <c r="F130" i="1" l="1"/>
  <c r="G130" i="1"/>
  <c r="C131" i="1" l="1"/>
  <c r="H131" i="1" l="1"/>
  <c r="E131" i="1"/>
  <c r="D131" i="1"/>
  <c r="F131" i="1" l="1"/>
  <c r="G131" i="1"/>
  <c r="C132" i="1" l="1"/>
  <c r="H132" i="1" l="1"/>
  <c r="E132" i="1"/>
  <c r="D132" i="1"/>
  <c r="F132" i="1" l="1"/>
  <c r="G132" i="1"/>
  <c r="C133" i="1" l="1"/>
  <c r="H133" i="1" l="1"/>
  <c r="E133" i="1"/>
  <c r="D133" i="1"/>
  <c r="F133" i="1" l="1"/>
  <c r="G133" i="1"/>
  <c r="C134" i="1" l="1"/>
  <c r="H134" i="1" l="1"/>
  <c r="E134" i="1"/>
  <c r="D134" i="1"/>
  <c r="F134" i="1" l="1"/>
  <c r="G134" i="1"/>
  <c r="C135" i="1" l="1"/>
  <c r="H135" i="1" l="1"/>
  <c r="E135" i="1"/>
  <c r="D135" i="1"/>
  <c r="F135" i="1" l="1"/>
  <c r="G135" i="1"/>
  <c r="C136" i="1" l="1"/>
  <c r="H136" i="1" l="1"/>
  <c r="E136" i="1"/>
  <c r="D136" i="1"/>
  <c r="F136" i="1" l="1"/>
  <c r="G136" i="1"/>
  <c r="C137" i="1" l="1"/>
  <c r="H137" i="1" l="1"/>
  <c r="E137" i="1"/>
  <c r="D137" i="1"/>
  <c r="F137" i="1" l="1"/>
  <c r="G137" i="1"/>
  <c r="C138" i="1" l="1"/>
  <c r="H138" i="1" l="1"/>
  <c r="E138" i="1"/>
  <c r="D138" i="1"/>
  <c r="F138" i="1" l="1"/>
  <c r="G138" i="1"/>
  <c r="C139" i="1" l="1"/>
  <c r="H139" i="1" l="1"/>
  <c r="E139" i="1"/>
  <c r="D139" i="1"/>
  <c r="F139" i="1" l="1"/>
  <c r="G139" i="1"/>
  <c r="C140" i="1" l="1"/>
  <c r="H140" i="1" l="1"/>
  <c r="E140" i="1"/>
  <c r="D140" i="1"/>
  <c r="F140" i="1" l="1"/>
  <c r="G140" i="1"/>
  <c r="C141" i="1" l="1"/>
  <c r="H141" i="1" l="1"/>
  <c r="E141" i="1"/>
  <c r="D141" i="1"/>
  <c r="F141" i="1" l="1"/>
  <c r="G141" i="1"/>
  <c r="C142" i="1" l="1"/>
  <c r="H142" i="1" l="1"/>
  <c r="E142" i="1"/>
  <c r="D142" i="1"/>
  <c r="F142" i="1" l="1"/>
  <c r="G142" i="1"/>
  <c r="C143" i="1" l="1"/>
  <c r="H143" i="1" l="1"/>
  <c r="E143" i="1"/>
  <c r="D143" i="1"/>
  <c r="F143" i="1" l="1"/>
  <c r="G143" i="1"/>
  <c r="C144" i="1" l="1"/>
  <c r="H144" i="1" l="1"/>
  <c r="E144" i="1"/>
  <c r="D144" i="1"/>
  <c r="F144" i="1" l="1"/>
  <c r="G144" i="1"/>
  <c r="C145" i="1" l="1"/>
  <c r="H145" i="1" l="1"/>
  <c r="E145" i="1"/>
  <c r="D145" i="1"/>
  <c r="F145" i="1" l="1"/>
  <c r="G145" i="1"/>
  <c r="C146" i="1" l="1"/>
  <c r="H146" i="1" l="1"/>
  <c r="E146" i="1"/>
  <c r="D146" i="1"/>
  <c r="F146" i="1" l="1"/>
  <c r="G146" i="1"/>
  <c r="C147" i="1" l="1"/>
  <c r="H147" i="1" l="1"/>
  <c r="E147" i="1"/>
  <c r="D147" i="1"/>
  <c r="F147" i="1" l="1"/>
  <c r="G147" i="1"/>
  <c r="C148" i="1" l="1"/>
  <c r="H148" i="1" l="1"/>
  <c r="E148" i="1"/>
  <c r="D148" i="1"/>
  <c r="F148" i="1" l="1"/>
  <c r="G148" i="1"/>
  <c r="C149" i="1" l="1"/>
  <c r="H149" i="1" l="1"/>
  <c r="E149" i="1"/>
  <c r="D149" i="1"/>
  <c r="F149" i="1" l="1"/>
  <c r="G149" i="1"/>
  <c r="C150" i="1" l="1"/>
  <c r="H150" i="1" l="1"/>
  <c r="E150" i="1"/>
  <c r="D150" i="1"/>
  <c r="F150" i="1" l="1"/>
  <c r="G150" i="1"/>
  <c r="C151" i="1" l="1"/>
  <c r="H151" i="1" l="1"/>
  <c r="E151" i="1"/>
  <c r="D151" i="1"/>
  <c r="F151" i="1" l="1"/>
  <c r="G151" i="1"/>
  <c r="C152" i="1" l="1"/>
  <c r="H152" i="1" l="1"/>
  <c r="E152" i="1"/>
  <c r="D152" i="1"/>
  <c r="F152" i="1" l="1"/>
  <c r="G152" i="1"/>
  <c r="C153" i="1" l="1"/>
  <c r="H153" i="1" l="1"/>
  <c r="E153" i="1"/>
  <c r="D153" i="1"/>
  <c r="F153" i="1" l="1"/>
  <c r="G153" i="1"/>
  <c r="C154" i="1" l="1"/>
  <c r="H154" i="1" l="1"/>
  <c r="E154" i="1"/>
  <c r="D154" i="1"/>
  <c r="F154" i="1" l="1"/>
  <c r="G154" i="1"/>
  <c r="C155" i="1" l="1"/>
  <c r="H155" i="1" l="1"/>
  <c r="E155" i="1"/>
  <c r="D155" i="1"/>
  <c r="F155" i="1" l="1"/>
  <c r="G155" i="1"/>
  <c r="C156" i="1" l="1"/>
  <c r="H156" i="1" l="1"/>
  <c r="E156" i="1"/>
  <c r="D156" i="1"/>
  <c r="F156" i="1" l="1"/>
  <c r="G156" i="1"/>
  <c r="C157" i="1" l="1"/>
  <c r="H157" i="1" l="1"/>
  <c r="E157" i="1"/>
  <c r="D157" i="1"/>
  <c r="F157" i="1" l="1"/>
  <c r="G157" i="1"/>
  <c r="C158" i="1" l="1"/>
  <c r="H158" i="1" l="1"/>
  <c r="E158" i="1"/>
  <c r="D158" i="1"/>
  <c r="F158" i="1" l="1"/>
  <c r="G158" i="1"/>
  <c r="C159" i="1" l="1"/>
  <c r="H159" i="1" l="1"/>
  <c r="E159" i="1"/>
  <c r="D159" i="1"/>
  <c r="F159" i="1" l="1"/>
  <c r="G159" i="1"/>
  <c r="C160" i="1" l="1"/>
  <c r="H160" i="1" l="1"/>
  <c r="E160" i="1"/>
  <c r="D160" i="1"/>
  <c r="F160" i="1" l="1"/>
  <c r="G160" i="1"/>
  <c r="C161" i="1" l="1"/>
  <c r="H161" i="1" l="1"/>
  <c r="E161" i="1"/>
  <c r="D161" i="1"/>
  <c r="F161" i="1" l="1"/>
  <c r="G161" i="1"/>
  <c r="C162" i="1" l="1"/>
  <c r="H162" i="1" l="1"/>
  <c r="E162" i="1"/>
  <c r="D162" i="1"/>
  <c r="F162" i="1" l="1"/>
  <c r="G162" i="1"/>
  <c r="C163" i="1" l="1"/>
  <c r="H163" i="1" l="1"/>
  <c r="E163" i="1"/>
  <c r="D163" i="1"/>
  <c r="F163" i="1" l="1"/>
  <c r="G163" i="1"/>
  <c r="C164" i="1" l="1"/>
  <c r="H164" i="1" l="1"/>
  <c r="E164" i="1"/>
  <c r="D164" i="1"/>
  <c r="F164" i="1" l="1"/>
  <c r="G164" i="1"/>
  <c r="C165" i="1" l="1"/>
  <c r="H165" i="1" l="1"/>
  <c r="E165" i="1"/>
  <c r="D165" i="1"/>
  <c r="F165" i="1" l="1"/>
  <c r="G165" i="1"/>
  <c r="C166" i="1" l="1"/>
  <c r="H166" i="1" l="1"/>
  <c r="E166" i="1"/>
  <c r="D166" i="1"/>
  <c r="F166" i="1" l="1"/>
  <c r="G166" i="1"/>
  <c r="C167" i="1" l="1"/>
  <c r="H167" i="1" l="1"/>
  <c r="E167" i="1"/>
  <c r="D167" i="1"/>
  <c r="F167" i="1" l="1"/>
  <c r="G167" i="1"/>
  <c r="C168" i="1" l="1"/>
  <c r="H168" i="1" l="1"/>
  <c r="E168" i="1"/>
  <c r="D168" i="1"/>
  <c r="F168" i="1" l="1"/>
  <c r="G168" i="1"/>
  <c r="C169" i="1" l="1"/>
  <c r="H169" i="1" l="1"/>
  <c r="E169" i="1"/>
  <c r="D169" i="1"/>
  <c r="F169" i="1" l="1"/>
  <c r="G169" i="1"/>
  <c r="C170" i="1" l="1"/>
  <c r="H170" i="1" l="1"/>
  <c r="E170" i="1"/>
  <c r="D170" i="1"/>
  <c r="F170" i="1" l="1"/>
  <c r="G170" i="1"/>
  <c r="C171" i="1" l="1"/>
  <c r="H171" i="1" l="1"/>
  <c r="E171" i="1"/>
  <c r="D171" i="1"/>
  <c r="F171" i="1" l="1"/>
  <c r="G171" i="1"/>
  <c r="C172" i="1" l="1"/>
  <c r="H172" i="1" l="1"/>
  <c r="E172" i="1"/>
  <c r="D172" i="1"/>
  <c r="F172" i="1" l="1"/>
  <c r="G172" i="1"/>
  <c r="C173" i="1" l="1"/>
  <c r="H173" i="1" l="1"/>
  <c r="E173" i="1"/>
  <c r="D173" i="1"/>
  <c r="F173" i="1" l="1"/>
  <c r="G173" i="1"/>
  <c r="C174" i="1" l="1"/>
  <c r="H174" i="1" l="1"/>
  <c r="E174" i="1"/>
  <c r="D174" i="1"/>
  <c r="F174" i="1" l="1"/>
  <c r="G174" i="1"/>
  <c r="C175" i="1" l="1"/>
  <c r="H175" i="1" l="1"/>
  <c r="E175" i="1"/>
  <c r="D175" i="1"/>
  <c r="F175" i="1" l="1"/>
  <c r="G175" i="1"/>
  <c r="C176" i="1" l="1"/>
  <c r="H176" i="1" l="1"/>
  <c r="E176" i="1"/>
  <c r="D176" i="1"/>
  <c r="F176" i="1" l="1"/>
  <c r="G176" i="1"/>
  <c r="C177" i="1" l="1"/>
  <c r="H177" i="1" l="1"/>
  <c r="E177" i="1"/>
  <c r="D177" i="1"/>
  <c r="F177" i="1" l="1"/>
  <c r="G177" i="1"/>
  <c r="C178" i="1" l="1"/>
  <c r="H178" i="1" l="1"/>
  <c r="E178" i="1"/>
  <c r="D178" i="1"/>
  <c r="F178" i="1" l="1"/>
  <c r="G178" i="1"/>
  <c r="C179" i="1" l="1"/>
  <c r="H179" i="1" l="1"/>
  <c r="E179" i="1"/>
  <c r="D179" i="1"/>
  <c r="F179" i="1" l="1"/>
  <c r="G179" i="1"/>
  <c r="C180" i="1" l="1"/>
  <c r="H180" i="1" l="1"/>
  <c r="E180" i="1"/>
  <c r="D180" i="1"/>
  <c r="F180" i="1" l="1"/>
  <c r="G180" i="1"/>
  <c r="C181" i="1" l="1"/>
  <c r="H181" i="1" l="1"/>
  <c r="E181" i="1"/>
  <c r="D181" i="1"/>
  <c r="F181" i="1" l="1"/>
  <c r="G181" i="1"/>
  <c r="C182" i="1" l="1"/>
  <c r="B182" i="1"/>
  <c r="E182" i="1" l="1"/>
  <c r="D14" i="1"/>
  <c r="H182" i="1"/>
  <c r="D182" i="1"/>
  <c r="D15" i="1"/>
  <c r="D18" i="1" s="1"/>
  <c r="F182" i="1" l="1"/>
  <c r="L14" i="1"/>
  <c r="G182" i="1"/>
</calcChain>
</file>

<file path=xl/comments1.xml><?xml version="1.0" encoding="utf-8"?>
<comments xmlns="http://schemas.openxmlformats.org/spreadsheetml/2006/main">
  <authors>
    <author>Maria</author>
  </authors>
  <commentList>
    <comment ref="C6" authorId="0" shapeId="0">
      <text>
        <r>
          <rPr>
            <b/>
            <sz val="8"/>
            <color indexed="81"/>
            <rFont val="Tahoma"/>
            <family val="2"/>
          </rPr>
          <t>Annual Interest Rate:</t>
        </r>
        <r>
          <rPr>
            <sz val="8"/>
            <color indexed="81"/>
            <rFont val="Tahoma"/>
            <family val="2"/>
          </rPr>
          <t xml:space="preserve">
This spreadsheet assumes a </t>
        </r>
        <r>
          <rPr>
            <b/>
            <sz val="8"/>
            <color indexed="81"/>
            <rFont val="Tahoma"/>
            <family val="2"/>
          </rPr>
          <t xml:space="preserve">fixed </t>
        </r>
        <r>
          <rPr>
            <sz val="8"/>
            <color indexed="81"/>
            <rFont val="Tahoma"/>
            <family val="2"/>
          </rPr>
          <t>annual interest rate. If the annual rate is 7%, then the monthly interest rate is 7%/12.</t>
        </r>
      </text>
    </comment>
    <comment ref="C7" authorId="0" shapeId="0">
      <text>
        <r>
          <rPr>
            <b/>
            <sz val="8"/>
            <color indexed="81"/>
            <rFont val="Tahoma"/>
            <family val="2"/>
          </rPr>
          <t>Term of Loan:</t>
        </r>
        <r>
          <rPr>
            <sz val="8"/>
            <color indexed="81"/>
            <rFont val="Tahoma"/>
            <family val="2"/>
          </rPr>
          <t xml:space="preserve">
The term of the loan is specified in years, but this spreadsheet assumes that payments are made monthly.</t>
        </r>
      </text>
    </comment>
    <comment ref="C8" authorId="0" shapeId="0">
      <text>
        <r>
          <rPr>
            <b/>
            <sz val="8"/>
            <color indexed="81"/>
            <rFont val="Tahoma"/>
            <family val="2"/>
          </rPr>
          <t>Extra Monthly Payment:</t>
        </r>
        <r>
          <rPr>
            <sz val="8"/>
            <color indexed="81"/>
            <rFont val="Tahoma"/>
            <family val="2"/>
          </rPr>
          <t xml:space="preserve">
The additional payment made each month that goes towards paying off the principal. This spreadsheet assumes that the extra payment is a fixed amount that is paid every month.</t>
        </r>
      </text>
    </comment>
    <comment ref="C13" authorId="0" shapeId="0">
      <text>
        <r>
          <rPr>
            <b/>
            <sz val="8"/>
            <color indexed="81"/>
            <rFont val="Tahoma"/>
            <family val="2"/>
          </rPr>
          <t>Number of Payments:</t>
        </r>
        <r>
          <rPr>
            <sz val="8"/>
            <color indexed="81"/>
            <rFont val="Tahoma"/>
            <family val="2"/>
          </rPr>
          <t xml:space="preserve">
The very last payment will usually be less than your typical monthly payment if you have made extra payments.</t>
        </r>
      </text>
    </comment>
    <comment ref="C17" authorId="0" shapeId="0">
      <text>
        <r>
          <rPr>
            <b/>
            <sz val="8"/>
            <color indexed="81"/>
            <rFont val="Tahoma"/>
            <family val="2"/>
          </rPr>
          <t>Payoff</t>
        </r>
        <r>
          <rPr>
            <sz val="8"/>
            <color indexed="81"/>
            <rFont val="Tahoma"/>
            <family val="2"/>
          </rPr>
          <t>:
This is the number of years that it will take to pay off the loan when making extra payments each month.</t>
        </r>
      </text>
    </comment>
    <comment ref="C18" authorId="0" shapeId="0">
      <text>
        <r>
          <rPr>
            <b/>
            <sz val="8"/>
            <color indexed="81"/>
            <rFont val="Tahoma"/>
            <family val="2"/>
          </rPr>
          <t>Interest Savings</t>
        </r>
        <r>
          <rPr>
            <sz val="8"/>
            <color indexed="81"/>
            <rFont val="Tahoma"/>
            <family val="2"/>
          </rPr>
          <t>:
This is the amount of money you save by making extra payments, since making the extra payments means you end up paying less total interest.</t>
        </r>
      </text>
    </comment>
    <comment ref="J21" authorId="0" shapeId="0">
      <text>
        <r>
          <rPr>
            <b/>
            <sz val="8"/>
            <color indexed="81"/>
            <rFont val="Tahoma"/>
            <family val="2"/>
          </rPr>
          <t>Investment Option 1</t>
        </r>
        <r>
          <rPr>
            <sz val="8"/>
            <color indexed="81"/>
            <rFont val="Tahoma"/>
            <family val="2"/>
          </rPr>
          <t>:
Instead of making extra mortgage payments, invest the money in an alternate savings plan (which hopefully provides a better interest rate). After the loan is paid off, include the monthly payment in the monthly investment.</t>
        </r>
      </text>
    </comment>
    <comment ref="M21" authorId="0" shapeId="0">
      <text>
        <r>
          <rPr>
            <b/>
            <sz val="8"/>
            <color indexed="81"/>
            <rFont val="Tahoma"/>
            <family val="2"/>
          </rPr>
          <t>Investment Option 2</t>
        </r>
        <r>
          <rPr>
            <sz val="8"/>
            <color indexed="81"/>
            <rFont val="Tahoma"/>
            <family val="2"/>
          </rPr>
          <t>:
After the loan is paid off, invest the monthly payment (including the amount of the extra payment) in an alternate savings plan (assuming the same annual interest rate as option 1).</t>
        </r>
      </text>
    </comment>
  </commentList>
</comments>
</file>

<file path=xl/sharedStrings.xml><?xml version="1.0" encoding="utf-8"?>
<sst xmlns="http://schemas.openxmlformats.org/spreadsheetml/2006/main" count="42" uniqueCount="39">
  <si>
    <t>Extra Payment Mortgage Calculator</t>
  </si>
  <si>
    <t>Loan Information</t>
  </si>
  <si>
    <t>Investment Information</t>
  </si>
  <si>
    <t>Loan Summary</t>
  </si>
  <si>
    <t>Extra Payments</t>
  </si>
  <si>
    <t>No Extra Payments</t>
  </si>
  <si>
    <t>Years</t>
  </si>
  <si>
    <t>Monthly Payment</t>
  </si>
  <si>
    <t>Number of Payments</t>
  </si>
  <si>
    <t>Loan 1</t>
  </si>
  <si>
    <t>Loan 2</t>
  </si>
  <si>
    <t>Total Payments</t>
  </si>
  <si>
    <t>Home Equity</t>
  </si>
  <si>
    <t>Total Interest</t>
  </si>
  <si>
    <t>Investment</t>
  </si>
  <si>
    <t>Payoff (in Years)</t>
  </si>
  <si>
    <t>Interest Savings</t>
  </si>
  <si>
    <t>Month</t>
  </si>
  <si>
    <t>Payment</t>
  </si>
  <si>
    <t>Interest</t>
  </si>
  <si>
    <t>Cumulative Interest</t>
  </si>
  <si>
    <t>Principal</t>
  </si>
  <si>
    <t>Cumulative Principal</t>
  </si>
  <si>
    <t>Balance</t>
  </si>
  <si>
    <t>Saved Interest</t>
  </si>
  <si>
    <t>Interest Gained</t>
  </si>
  <si>
    <t>Investment Value</t>
  </si>
  <si>
    <t xml:space="preserve">Loan Amount </t>
  </si>
  <si>
    <t xml:space="preserve">Annual Interest Rate </t>
  </si>
  <si>
    <t xml:space="preserve">Term of Loan (in Years) </t>
  </si>
  <si>
    <t xml:space="preserve">Extra Monthly Payment </t>
  </si>
  <si>
    <r>
      <t xml:space="preserve">Investment </t>
    </r>
    <r>
      <rPr>
        <b/>
        <sz val="10"/>
        <rFont val="Arial"/>
        <family val="2"/>
      </rPr>
      <t>Option 1</t>
    </r>
  </si>
  <si>
    <r>
      <t xml:space="preserve">Investment </t>
    </r>
    <r>
      <rPr>
        <b/>
        <sz val="10"/>
        <rFont val="Arial"/>
        <family val="2"/>
      </rPr>
      <t>Option 2</t>
    </r>
  </si>
  <si>
    <t xml:space="preserve">Months to Display </t>
  </si>
  <si>
    <t>[42]</t>
  </si>
  <si>
    <t>HELP</t>
  </si>
  <si>
    <t>Ways To Use This Template</t>
  </si>
  <si>
    <r>
      <t xml:space="preserve">1. </t>
    </r>
    <r>
      <rPr>
        <sz val="11"/>
        <color rgb="FF000000"/>
        <rFont val="Arial"/>
        <family val="2"/>
      </rPr>
      <t>Change the extra monthly payment amount to see how this affects the time it takes to pay off the mortgage, and how much can be saved from paying less total interest.</t>
    </r>
  </si>
  <si>
    <r>
      <t xml:space="preserve">2. </t>
    </r>
    <r>
      <rPr>
        <sz val="11"/>
        <color rgb="FF000000"/>
        <rFont val="Arial"/>
        <family val="2"/>
      </rPr>
      <t>Investigate the difference between making extra payments (option 2) vs. investing the same amount in an alternative savings plan (option 1). (Hint: see what happens when you change the investment interest rate).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</si>
</sst>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7" formatCode="&quot;$&quot;#,##0.00_);\(&quot;$&quot;#,##0.0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
  </numFmts>
  <fonts count="25" x14ac:knownFonts="1">
    <font>
      <sz val="10"/>
      <name val="Tahoma"/>
      <family val="2"/>
    </font>
    <font>
      <sz val="10"/>
      <name val="Arial"/>
      <family val="2"/>
    </font>
    <font>
      <sz val="8"/>
      <name val="Arial"/>
      <family val="2"/>
    </font>
    <font>
      <sz val="8"/>
      <name val="Tahoma"/>
      <family val="2"/>
    </font>
    <font>
      <sz val="8"/>
      <color indexed="81"/>
      <name val="Tahoma"/>
      <family val="2"/>
    </font>
    <font>
      <b/>
      <sz val="8"/>
      <color indexed="81"/>
      <name val="Tahoma"/>
      <family val="2"/>
    </font>
    <font>
      <sz val="10"/>
      <color indexed="9"/>
      <name val="Tahoma"/>
      <family val="2"/>
    </font>
    <font>
      <sz val="10"/>
      <name val="Arial"/>
      <family val="2"/>
    </font>
    <font>
      <sz val="18"/>
      <color indexed="9"/>
      <name val="Arial"/>
      <family val="2"/>
    </font>
    <font>
      <sz val="8"/>
      <name val="Arial"/>
      <family val="2"/>
    </font>
    <font>
      <b/>
      <sz val="10"/>
      <name val="Arial"/>
      <family val="2"/>
    </font>
    <font>
      <sz val="11"/>
      <name val="Arial"/>
      <family val="2"/>
    </font>
    <font>
      <u/>
      <sz val="10"/>
      <color indexed="12"/>
      <name val="Arial"/>
      <family val="2"/>
    </font>
    <font>
      <sz val="6"/>
      <name val="Arial"/>
      <family val="2"/>
    </font>
    <font>
      <b/>
      <sz val="11"/>
      <name val="Arial"/>
      <family val="2"/>
    </font>
    <font>
      <sz val="6"/>
      <color indexed="9"/>
      <name val="Tahoma"/>
      <family val="2"/>
    </font>
    <font>
      <sz val="18"/>
      <color theme="4" tint="-0.249977111117893"/>
      <name val="Arial"/>
      <family val="2"/>
    </font>
    <font>
      <sz val="18"/>
      <name val="Arial"/>
      <family val="2"/>
    </font>
    <font>
      <sz val="8"/>
      <color theme="0" tint="-0.499984740745262"/>
      <name val="Arial"/>
      <family val="2"/>
    </font>
    <font>
      <b/>
      <sz val="11"/>
      <color theme="4" tint="-0.249977111117893"/>
      <name val="Arial"/>
      <family val="2"/>
    </font>
    <font>
      <sz val="11"/>
      <color rgb="FF000000"/>
      <name val="Arial"/>
      <family val="2"/>
    </font>
    <font>
      <b/>
      <sz val="12"/>
      <name val="Arial"/>
      <family val="2"/>
    </font>
    <font>
      <sz val="11"/>
      <color indexed="12"/>
      <name val="Arial"/>
      <family val="2"/>
    </font>
    <font>
      <b/>
      <sz val="11"/>
      <color rgb="FF000000"/>
      <name val="Arial"/>
      <family val="2"/>
    </font>
    <font>
      <u/>
      <sz val="8"/>
      <color indexed="12"/>
      <name val="Tahoma"/>
      <family val="2"/>
    </font>
  </fonts>
  <fills count="9">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bgColor indexed="64"/>
      </patternFill>
    </fill>
  </fills>
  <borders count="8">
    <border>
      <left/>
      <right/>
      <top/>
      <bottom/>
      <diagonal/>
    </border>
    <border>
      <left/>
      <right/>
      <top/>
      <bottom style="thin">
        <color indexed="55"/>
      </bottom>
      <diagonal/>
    </border>
    <border>
      <left style="thin">
        <color indexed="55"/>
      </left>
      <right style="thin">
        <color indexed="55"/>
      </right>
      <top style="thin">
        <color indexed="55"/>
      </top>
      <bottom style="thin">
        <color indexed="55"/>
      </bottom>
      <diagonal/>
    </border>
    <border>
      <left style="thin">
        <color indexed="23"/>
      </left>
      <right style="thin">
        <color indexed="23"/>
      </right>
      <top style="thin">
        <color indexed="23"/>
      </top>
      <bottom style="thin">
        <color indexed="23"/>
      </bottom>
      <diagonal/>
    </border>
    <border>
      <left/>
      <right/>
      <top/>
      <bottom style="thin">
        <color theme="4"/>
      </bottom>
      <diagonal/>
    </border>
    <border>
      <left/>
      <right style="thin">
        <color theme="4"/>
      </right>
      <top/>
      <bottom style="thin">
        <color theme="4"/>
      </bottom>
      <diagonal/>
    </border>
    <border>
      <left/>
      <right/>
      <top/>
      <bottom style="medium">
        <color theme="4"/>
      </bottom>
      <diagonal/>
    </border>
    <border>
      <left/>
      <right/>
      <top/>
      <bottom style="medium">
        <color theme="0" tint="-0.34998626667073579"/>
      </bottom>
      <diagonal/>
    </border>
  </borders>
  <cellStyleXfs count="4">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xf numFmtId="9" fontId="1" fillId="0" borderId="0" applyFont="0" applyFill="0" applyBorder="0" applyAlignment="0" applyProtection="0"/>
  </cellStyleXfs>
  <cellXfs count="80">
    <xf numFmtId="0" fontId="0" fillId="0" borderId="0" xfId="0"/>
    <xf numFmtId="0" fontId="0" fillId="2" borderId="0" xfId="0" applyFont="1" applyFill="1"/>
    <xf numFmtId="0" fontId="0" fillId="0" borderId="0" xfId="0" applyFont="1"/>
    <xf numFmtId="0" fontId="0" fillId="0" borderId="0" xfId="0" applyFont="1" applyFill="1" applyBorder="1"/>
    <xf numFmtId="0" fontId="3" fillId="0" borderId="0" xfId="0" applyFont="1" applyAlignment="1">
      <alignment horizontal="center"/>
    </xf>
    <xf numFmtId="8" fontId="0" fillId="0" borderId="0" xfId="0" applyNumberFormat="1" applyFont="1"/>
    <xf numFmtId="4" fontId="3" fillId="0" borderId="0" xfId="0" applyNumberFormat="1" applyFont="1" applyAlignment="1">
      <alignment horizontal="right"/>
    </xf>
    <xf numFmtId="4" fontId="3" fillId="0" borderId="0" xfId="0" applyNumberFormat="1" applyFont="1" applyBorder="1" applyAlignment="1">
      <alignment horizontal="right"/>
    </xf>
    <xf numFmtId="0" fontId="3" fillId="0" borderId="0" xfId="0" applyFont="1" applyBorder="1" applyAlignment="1">
      <alignment horizontal="center"/>
    </xf>
    <xf numFmtId="0" fontId="7" fillId="0" borderId="0" xfId="0" applyFont="1"/>
    <xf numFmtId="0" fontId="11" fillId="0" borderId="0" xfId="0" applyFont="1" applyAlignment="1">
      <alignment horizontal="right"/>
    </xf>
    <xf numFmtId="164" fontId="11" fillId="0" borderId="2" xfId="1" applyNumberFormat="1" applyFont="1" applyFill="1" applyBorder="1"/>
    <xf numFmtId="0" fontId="12" fillId="0" borderId="0" xfId="2" applyFont="1" applyAlignment="1" applyProtection="1"/>
    <xf numFmtId="10" fontId="11" fillId="0" borderId="2" xfId="3" applyNumberFormat="1" applyFont="1" applyFill="1" applyBorder="1"/>
    <xf numFmtId="0" fontId="11" fillId="0" borderId="2" xfId="0" applyFont="1" applyFill="1" applyBorder="1"/>
    <xf numFmtId="0" fontId="9" fillId="0" borderId="0" xfId="0" applyFont="1" applyFill="1" applyBorder="1" applyAlignment="1">
      <alignment horizontal="center"/>
    </xf>
    <xf numFmtId="0" fontId="9" fillId="0" borderId="0" xfId="0" applyFont="1" applyAlignment="1">
      <alignment horizontal="center"/>
    </xf>
    <xf numFmtId="0" fontId="11" fillId="0" borderId="0" xfId="0" applyFont="1" applyAlignment="1">
      <alignment horizontal="right" indent="1"/>
    </xf>
    <xf numFmtId="0" fontId="11" fillId="0" borderId="0" xfId="0" applyFont="1" applyFill="1" applyBorder="1" applyAlignment="1">
      <alignment horizontal="right" indent="1"/>
    </xf>
    <xf numFmtId="0" fontId="7" fillId="0" borderId="0" xfId="0" applyFont="1" applyFill="1" applyBorder="1" applyAlignment="1">
      <alignment horizontal="right" indent="1"/>
    </xf>
    <xf numFmtId="8" fontId="7" fillId="0" borderId="0" xfId="0" applyNumberFormat="1" applyFont="1"/>
    <xf numFmtId="8" fontId="13" fillId="0" borderId="0" xfId="0" applyNumberFormat="1" applyFont="1"/>
    <xf numFmtId="0" fontId="14" fillId="0" borderId="0" xfId="0" applyFont="1" applyFill="1" applyBorder="1" applyAlignment="1">
      <alignment horizontal="right" indent="1"/>
    </xf>
    <xf numFmtId="165" fontId="14" fillId="0" borderId="0" xfId="0" applyNumberFormat="1" applyFont="1" applyFill="1" applyAlignment="1">
      <alignment horizontal="center"/>
    </xf>
    <xf numFmtId="0" fontId="7" fillId="0" borderId="0" xfId="0" applyFont="1" applyAlignment="1">
      <alignment horizontal="left"/>
    </xf>
    <xf numFmtId="8" fontId="14" fillId="0" borderId="0" xfId="0" applyNumberFormat="1" applyFont="1" applyFill="1" applyProtection="1"/>
    <xf numFmtId="0" fontId="7" fillId="0" borderId="0" xfId="0" applyFont="1" applyAlignment="1">
      <alignment horizontal="right" indent="1"/>
    </xf>
    <xf numFmtId="0" fontId="7" fillId="0" borderId="3" xfId="0" applyFont="1" applyFill="1" applyBorder="1" applyAlignment="1">
      <alignment horizontal="center"/>
    </xf>
    <xf numFmtId="0" fontId="7" fillId="0" borderId="0" xfId="0" applyFont="1" applyFill="1" applyBorder="1" applyAlignment="1">
      <alignment horizontal="center"/>
    </xf>
    <xf numFmtId="0" fontId="10" fillId="3" borderId="0" xfId="0" applyFont="1" applyFill="1" applyAlignment="1">
      <alignment horizontal="center"/>
    </xf>
    <xf numFmtId="0" fontId="7" fillId="0" borderId="0" xfId="0" applyFont="1" applyFill="1" applyBorder="1" applyAlignment="1">
      <alignment horizontal="right"/>
    </xf>
    <xf numFmtId="38" fontId="7" fillId="0" borderId="0" xfId="0" applyNumberFormat="1" applyFont="1" applyFill="1" applyProtection="1"/>
    <xf numFmtId="38" fontId="7" fillId="0" borderId="0" xfId="0" applyNumberFormat="1" applyFont="1"/>
    <xf numFmtId="0" fontId="7" fillId="0" borderId="0" xfId="0" applyFont="1" applyAlignment="1">
      <alignment horizontal="right"/>
    </xf>
    <xf numFmtId="0" fontId="15" fillId="0" borderId="0" xfId="0" applyFont="1"/>
    <xf numFmtId="0" fontId="16" fillId="4" borderId="0" xfId="0" applyFont="1" applyFill="1" applyBorder="1" applyAlignment="1">
      <alignment vertical="center"/>
    </xf>
    <xf numFmtId="0" fontId="17"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8"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19" fillId="0" borderId="4" xfId="0" applyFont="1" applyBorder="1"/>
    <xf numFmtId="0" fontId="11" fillId="0" borderId="4" xfId="0" applyFont="1" applyBorder="1" applyAlignment="1">
      <alignment vertical="top"/>
    </xf>
    <xf numFmtId="0" fontId="1" fillId="0" borderId="5" xfId="0" applyFont="1" applyBorder="1" applyAlignment="1">
      <alignment vertical="top"/>
    </xf>
    <xf numFmtId="0" fontId="21" fillId="0" borderId="0" xfId="0" applyFont="1"/>
    <xf numFmtId="0" fontId="11" fillId="0" borderId="0" xfId="0" applyFont="1" applyAlignment="1">
      <alignment horizontal="right" vertical="top"/>
    </xf>
    <xf numFmtId="0" fontId="11" fillId="0" borderId="0" xfId="0" applyFont="1" applyAlignment="1">
      <alignment vertical="top"/>
    </xf>
    <xf numFmtId="0" fontId="10" fillId="0" borderId="0" xfId="0" applyFont="1"/>
    <xf numFmtId="43" fontId="1" fillId="0" borderId="0" xfId="0" applyNumberFormat="1" applyFont="1"/>
    <xf numFmtId="0" fontId="22" fillId="0" borderId="0" xfId="0" applyFont="1"/>
    <xf numFmtId="0" fontId="23" fillId="0" borderId="0" xfId="0" applyFont="1" applyAlignment="1">
      <alignment horizontal="left" vertical="center" wrapText="1" readingOrder="1"/>
    </xf>
    <xf numFmtId="0" fontId="10" fillId="6" borderId="1" xfId="0" applyFont="1" applyFill="1" applyBorder="1" applyAlignment="1">
      <alignment horizontal="left"/>
    </xf>
    <xf numFmtId="0" fontId="14" fillId="6" borderId="0" xfId="0" applyFont="1" applyFill="1" applyBorder="1" applyAlignment="1">
      <alignment horizontal="left" vertical="center" indent="1"/>
    </xf>
    <xf numFmtId="0" fontId="14" fillId="6" borderId="0" xfId="0" applyFont="1" applyFill="1" applyBorder="1" applyAlignment="1">
      <alignment horizontal="left"/>
    </xf>
    <xf numFmtId="0" fontId="14" fillId="6" borderId="0" xfId="0" applyFont="1" applyFill="1" applyBorder="1" applyAlignment="1">
      <alignment horizontal="center" wrapText="1"/>
    </xf>
    <xf numFmtId="0" fontId="14" fillId="6" borderId="0" xfId="0" applyFont="1" applyFill="1" applyBorder="1" applyAlignment="1">
      <alignment horizontal="left" indent="1"/>
    </xf>
    <xf numFmtId="0" fontId="10" fillId="6" borderId="0" xfId="0" applyFont="1" applyFill="1" applyBorder="1" applyAlignment="1">
      <alignment horizontal="left"/>
    </xf>
    <xf numFmtId="0" fontId="3" fillId="5" borderId="0" xfId="0" applyFont="1" applyFill="1" applyAlignment="1">
      <alignment horizontal="center"/>
    </xf>
    <xf numFmtId="7" fontId="3" fillId="5" borderId="0" xfId="0" applyNumberFormat="1" applyFont="1" applyFill="1" applyProtection="1"/>
    <xf numFmtId="0" fontId="10" fillId="6" borderId="6" xfId="0" applyFont="1" applyFill="1" applyBorder="1" applyAlignment="1">
      <alignment horizontal="center"/>
    </xf>
    <xf numFmtId="0" fontId="10" fillId="6" borderId="6" xfId="0" applyFont="1" applyFill="1" applyBorder="1" applyAlignment="1">
      <alignment horizontal="right"/>
    </xf>
    <xf numFmtId="0" fontId="10" fillId="6" borderId="6" xfId="0" applyFont="1" applyFill="1" applyBorder="1" applyAlignment="1">
      <alignment horizontal="right" wrapText="1"/>
    </xf>
    <xf numFmtId="0" fontId="11" fillId="7" borderId="0" xfId="0" applyFont="1" applyFill="1" applyBorder="1" applyAlignment="1">
      <alignment horizontal="left" indent="1"/>
    </xf>
    <xf numFmtId="0" fontId="7" fillId="7" borderId="0" xfId="0" applyFont="1" applyFill="1" applyBorder="1"/>
    <xf numFmtId="0" fontId="3" fillId="4" borderId="0" xfId="0" applyFont="1" applyFill="1" applyAlignment="1">
      <alignment horizontal="center"/>
    </xf>
    <xf numFmtId="7" fontId="3" fillId="4" borderId="0" xfId="0" applyNumberFormat="1" applyFont="1" applyFill="1" applyProtection="1"/>
    <xf numFmtId="0" fontId="7" fillId="7" borderId="7" xfId="0" applyFont="1" applyFill="1" applyBorder="1" applyAlignment="1">
      <alignment horizontal="right" wrapText="1"/>
    </xf>
    <xf numFmtId="0" fontId="24" fillId="0" borderId="0" xfId="2" applyFont="1" applyBorder="1" applyAlignment="1" applyProtection="1">
      <alignment horizontal="left"/>
    </xf>
    <xf numFmtId="0" fontId="24" fillId="0" borderId="0" xfId="2" applyFont="1" applyAlignment="1" applyProtection="1">
      <alignment horizontal="left"/>
    </xf>
    <xf numFmtId="0" fontId="8" fillId="8" borderId="0" xfId="0" applyFont="1" applyFill="1" applyBorder="1" applyAlignment="1">
      <alignment vertical="center"/>
    </xf>
    <xf numFmtId="0" fontId="6" fillId="8" borderId="0" xfId="0" applyFont="1" applyFill="1" applyBorder="1"/>
    <xf numFmtId="0" fontId="0" fillId="8" borderId="0" xfId="0" applyFont="1" applyFill="1"/>
    <xf numFmtId="8" fontId="11" fillId="0" borderId="0" xfId="0" applyNumberFormat="1" applyFont="1" applyFill="1" applyAlignment="1" applyProtection="1">
      <alignment horizontal="center" shrinkToFit="1"/>
    </xf>
    <xf numFmtId="0" fontId="11" fillId="0" borderId="0" xfId="3" applyNumberFormat="1" applyFont="1" applyFill="1" applyAlignment="1">
      <alignment horizontal="center" shrinkToFit="1"/>
    </xf>
    <xf numFmtId="0" fontId="11" fillId="0" borderId="0" xfId="0" applyNumberFormat="1" applyFont="1" applyFill="1" applyAlignment="1" applyProtection="1">
      <alignment horizontal="center" shrinkToFit="1"/>
    </xf>
    <xf numFmtId="164" fontId="11" fillId="0" borderId="2" xfId="1" applyNumberFormat="1" applyFont="1" applyFill="1" applyBorder="1" applyAlignment="1">
      <alignment shrinkToFit="1"/>
    </xf>
    <xf numFmtId="0" fontId="2" fillId="0" borderId="0" xfId="0" applyFont="1" applyAlignment="1">
      <alignment horizontal="right"/>
    </xf>
  </cellXfs>
  <cellStyles count="4">
    <cellStyle name="Currency" xfId="1" builtinId="4"/>
    <cellStyle name="Hyperlink" xfId="2" builtinId="8" customBuiltin="1"/>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172973008086422"/>
          <c:y val="6.7796610169491525E-2"/>
          <c:w val="0.75166378497412978"/>
          <c:h val="0.80084745762711862"/>
        </c:manualLayout>
      </c:layout>
      <c:scatterChart>
        <c:scatterStyle val="lineMarker"/>
        <c:varyColors val="0"/>
        <c:ser>
          <c:idx val="0"/>
          <c:order val="0"/>
          <c:tx>
            <c:v>Investment Option</c:v>
          </c:tx>
          <c:spPr>
            <a:ln w="25400">
              <a:solidFill>
                <a:srgbClr val="000080"/>
              </a:solidFill>
              <a:prstDash val="solid"/>
            </a:ln>
          </c:spPr>
          <c:marker>
            <c:symbol val="none"/>
          </c:marker>
          <c:xVal>
            <c:numRef>
              <c:f>[0]!epm_years</c:f>
              <c:numCache>
                <c:formatCode>General</c:formatCode>
                <c:ptCount val="195"/>
                <c:pt idx="0">
                  <c:v>8.3333333333333329E-2</c:v>
                </c:pt>
                <c:pt idx="1">
                  <c:v>0.16666666666666666</c:v>
                </c:pt>
                <c:pt idx="2">
                  <c:v>0.25</c:v>
                </c:pt>
                <c:pt idx="3">
                  <c:v>0.33333333333333331</c:v>
                </c:pt>
                <c:pt idx="4">
                  <c:v>0.41666666666666669</c:v>
                </c:pt>
                <c:pt idx="5">
                  <c:v>0.5</c:v>
                </c:pt>
                <c:pt idx="6">
                  <c:v>0.58333333333333337</c:v>
                </c:pt>
                <c:pt idx="7">
                  <c:v>0.66666666666666663</c:v>
                </c:pt>
                <c:pt idx="8">
                  <c:v>0.75</c:v>
                </c:pt>
                <c:pt idx="9">
                  <c:v>0.83333333333333337</c:v>
                </c:pt>
                <c:pt idx="10">
                  <c:v>0.91666666666666663</c:v>
                </c:pt>
                <c:pt idx="11">
                  <c:v>1</c:v>
                </c:pt>
                <c:pt idx="12">
                  <c:v>1.0833333333333333</c:v>
                </c:pt>
                <c:pt idx="13">
                  <c:v>1.1666666666666667</c:v>
                </c:pt>
                <c:pt idx="14">
                  <c:v>1.25</c:v>
                </c:pt>
                <c:pt idx="15">
                  <c:v>1.3333333333333333</c:v>
                </c:pt>
                <c:pt idx="16">
                  <c:v>1.4166666666666667</c:v>
                </c:pt>
                <c:pt idx="17">
                  <c:v>1.5</c:v>
                </c:pt>
                <c:pt idx="18">
                  <c:v>1.5833333333333333</c:v>
                </c:pt>
                <c:pt idx="19">
                  <c:v>1.6666666666666667</c:v>
                </c:pt>
                <c:pt idx="20">
                  <c:v>1.75</c:v>
                </c:pt>
                <c:pt idx="21">
                  <c:v>1.8333333333333333</c:v>
                </c:pt>
                <c:pt idx="22">
                  <c:v>1.9166666666666667</c:v>
                </c:pt>
                <c:pt idx="23">
                  <c:v>2</c:v>
                </c:pt>
                <c:pt idx="24">
                  <c:v>2.0833333333333335</c:v>
                </c:pt>
                <c:pt idx="25">
                  <c:v>2.1666666666666665</c:v>
                </c:pt>
                <c:pt idx="26">
                  <c:v>2.25</c:v>
                </c:pt>
                <c:pt idx="27">
                  <c:v>2.3333333333333335</c:v>
                </c:pt>
                <c:pt idx="28">
                  <c:v>2.4166666666666665</c:v>
                </c:pt>
                <c:pt idx="29">
                  <c:v>2.5</c:v>
                </c:pt>
                <c:pt idx="30">
                  <c:v>2.5833333333333335</c:v>
                </c:pt>
                <c:pt idx="31">
                  <c:v>2.6666666666666665</c:v>
                </c:pt>
                <c:pt idx="32">
                  <c:v>2.75</c:v>
                </c:pt>
                <c:pt idx="33">
                  <c:v>2.8333333333333335</c:v>
                </c:pt>
                <c:pt idx="34">
                  <c:v>2.9166666666666665</c:v>
                </c:pt>
                <c:pt idx="35">
                  <c:v>3</c:v>
                </c:pt>
                <c:pt idx="36">
                  <c:v>3.0833333333333335</c:v>
                </c:pt>
                <c:pt idx="37">
                  <c:v>3.1666666666666665</c:v>
                </c:pt>
                <c:pt idx="38">
                  <c:v>3.25</c:v>
                </c:pt>
                <c:pt idx="39">
                  <c:v>3.3333333333333335</c:v>
                </c:pt>
                <c:pt idx="40">
                  <c:v>3.4166666666666665</c:v>
                </c:pt>
                <c:pt idx="41">
                  <c:v>3.5</c:v>
                </c:pt>
                <c:pt idx="42">
                  <c:v>3.5833333333333335</c:v>
                </c:pt>
                <c:pt idx="43">
                  <c:v>3.6666666666666665</c:v>
                </c:pt>
                <c:pt idx="44">
                  <c:v>3.75</c:v>
                </c:pt>
                <c:pt idx="45">
                  <c:v>3.8333333333333335</c:v>
                </c:pt>
                <c:pt idx="46">
                  <c:v>3.9166666666666665</c:v>
                </c:pt>
                <c:pt idx="47">
                  <c:v>4</c:v>
                </c:pt>
                <c:pt idx="48">
                  <c:v>4.083333333333333</c:v>
                </c:pt>
                <c:pt idx="49">
                  <c:v>4.166666666666667</c:v>
                </c:pt>
                <c:pt idx="50">
                  <c:v>4.25</c:v>
                </c:pt>
                <c:pt idx="51">
                  <c:v>4.333333333333333</c:v>
                </c:pt>
                <c:pt idx="52">
                  <c:v>4.416666666666667</c:v>
                </c:pt>
                <c:pt idx="53">
                  <c:v>4.5</c:v>
                </c:pt>
                <c:pt idx="54">
                  <c:v>4.583333333333333</c:v>
                </c:pt>
                <c:pt idx="55">
                  <c:v>4.666666666666667</c:v>
                </c:pt>
                <c:pt idx="56">
                  <c:v>4.75</c:v>
                </c:pt>
                <c:pt idx="57">
                  <c:v>4.833333333333333</c:v>
                </c:pt>
                <c:pt idx="58">
                  <c:v>4.916666666666667</c:v>
                </c:pt>
                <c:pt idx="59">
                  <c:v>5</c:v>
                </c:pt>
                <c:pt idx="60">
                  <c:v>5.083333333333333</c:v>
                </c:pt>
                <c:pt idx="61">
                  <c:v>5.166666666666667</c:v>
                </c:pt>
                <c:pt idx="62">
                  <c:v>5.25</c:v>
                </c:pt>
                <c:pt idx="63">
                  <c:v>5.333333333333333</c:v>
                </c:pt>
                <c:pt idx="64">
                  <c:v>5.416666666666667</c:v>
                </c:pt>
                <c:pt idx="65">
                  <c:v>5.5</c:v>
                </c:pt>
                <c:pt idx="66">
                  <c:v>5.583333333333333</c:v>
                </c:pt>
                <c:pt idx="67">
                  <c:v>5.666666666666667</c:v>
                </c:pt>
                <c:pt idx="68">
                  <c:v>5.75</c:v>
                </c:pt>
                <c:pt idx="69">
                  <c:v>5.833333333333333</c:v>
                </c:pt>
                <c:pt idx="70">
                  <c:v>5.916666666666667</c:v>
                </c:pt>
                <c:pt idx="71">
                  <c:v>6</c:v>
                </c:pt>
                <c:pt idx="72">
                  <c:v>6.083333333333333</c:v>
                </c:pt>
                <c:pt idx="73">
                  <c:v>6.166666666666667</c:v>
                </c:pt>
                <c:pt idx="74">
                  <c:v>6.25</c:v>
                </c:pt>
                <c:pt idx="75">
                  <c:v>6.333333333333333</c:v>
                </c:pt>
                <c:pt idx="76">
                  <c:v>6.416666666666667</c:v>
                </c:pt>
                <c:pt idx="77">
                  <c:v>6.5</c:v>
                </c:pt>
                <c:pt idx="78">
                  <c:v>6.583333333333333</c:v>
                </c:pt>
                <c:pt idx="79">
                  <c:v>6.666666666666667</c:v>
                </c:pt>
                <c:pt idx="80">
                  <c:v>6.75</c:v>
                </c:pt>
                <c:pt idx="81">
                  <c:v>6.833333333333333</c:v>
                </c:pt>
                <c:pt idx="82">
                  <c:v>6.916666666666667</c:v>
                </c:pt>
                <c:pt idx="83">
                  <c:v>7</c:v>
                </c:pt>
                <c:pt idx="84">
                  <c:v>7.083333333333333</c:v>
                </c:pt>
                <c:pt idx="85">
                  <c:v>7.166666666666667</c:v>
                </c:pt>
                <c:pt idx="86">
                  <c:v>7.25</c:v>
                </c:pt>
                <c:pt idx="87">
                  <c:v>7.333333333333333</c:v>
                </c:pt>
                <c:pt idx="88">
                  <c:v>7.416666666666667</c:v>
                </c:pt>
                <c:pt idx="89">
                  <c:v>7.5</c:v>
                </c:pt>
                <c:pt idx="90">
                  <c:v>7.583333333333333</c:v>
                </c:pt>
                <c:pt idx="91">
                  <c:v>7.666666666666667</c:v>
                </c:pt>
                <c:pt idx="92">
                  <c:v>7.75</c:v>
                </c:pt>
                <c:pt idx="93">
                  <c:v>7.833333333333333</c:v>
                </c:pt>
                <c:pt idx="94">
                  <c:v>7.916666666666667</c:v>
                </c:pt>
                <c:pt idx="95">
                  <c:v>8</c:v>
                </c:pt>
                <c:pt idx="96">
                  <c:v>8.0833333333333339</c:v>
                </c:pt>
                <c:pt idx="97">
                  <c:v>8.1666666666666661</c:v>
                </c:pt>
                <c:pt idx="98">
                  <c:v>8.25</c:v>
                </c:pt>
                <c:pt idx="99">
                  <c:v>8.3333333333333339</c:v>
                </c:pt>
                <c:pt idx="100">
                  <c:v>8.4166666666666661</c:v>
                </c:pt>
                <c:pt idx="101">
                  <c:v>8.5</c:v>
                </c:pt>
                <c:pt idx="102">
                  <c:v>8.5833333333333339</c:v>
                </c:pt>
                <c:pt idx="103">
                  <c:v>8.6666666666666661</c:v>
                </c:pt>
                <c:pt idx="104">
                  <c:v>8.75</c:v>
                </c:pt>
                <c:pt idx="105">
                  <c:v>8.8333333333333339</c:v>
                </c:pt>
                <c:pt idx="106">
                  <c:v>8.9166666666666661</c:v>
                </c:pt>
                <c:pt idx="107">
                  <c:v>9</c:v>
                </c:pt>
                <c:pt idx="108">
                  <c:v>9.0833333333333339</c:v>
                </c:pt>
                <c:pt idx="109">
                  <c:v>9.1666666666666661</c:v>
                </c:pt>
                <c:pt idx="110">
                  <c:v>9.25</c:v>
                </c:pt>
                <c:pt idx="111">
                  <c:v>9.3333333333333339</c:v>
                </c:pt>
                <c:pt idx="112">
                  <c:v>9.4166666666666661</c:v>
                </c:pt>
                <c:pt idx="113">
                  <c:v>9.5</c:v>
                </c:pt>
                <c:pt idx="114">
                  <c:v>9.5833333333333339</c:v>
                </c:pt>
                <c:pt idx="115">
                  <c:v>9.6666666666666661</c:v>
                </c:pt>
                <c:pt idx="116">
                  <c:v>9.75</c:v>
                </c:pt>
                <c:pt idx="117">
                  <c:v>9.8333333333333339</c:v>
                </c:pt>
                <c:pt idx="118">
                  <c:v>9.9166666666666661</c:v>
                </c:pt>
                <c:pt idx="119">
                  <c:v>10</c:v>
                </c:pt>
                <c:pt idx="120">
                  <c:v>10.083333333333334</c:v>
                </c:pt>
                <c:pt idx="121">
                  <c:v>10.166666666666666</c:v>
                </c:pt>
                <c:pt idx="122">
                  <c:v>10.25</c:v>
                </c:pt>
                <c:pt idx="123">
                  <c:v>10.333333333333334</c:v>
                </c:pt>
                <c:pt idx="124">
                  <c:v>10.416666666666666</c:v>
                </c:pt>
                <c:pt idx="125">
                  <c:v>10.5</c:v>
                </c:pt>
                <c:pt idx="126">
                  <c:v>10.583333333333334</c:v>
                </c:pt>
                <c:pt idx="127">
                  <c:v>10.666666666666666</c:v>
                </c:pt>
                <c:pt idx="128">
                  <c:v>10.75</c:v>
                </c:pt>
                <c:pt idx="129">
                  <c:v>10.833333333333334</c:v>
                </c:pt>
                <c:pt idx="130">
                  <c:v>10.916666666666666</c:v>
                </c:pt>
                <c:pt idx="131">
                  <c:v>11</c:v>
                </c:pt>
                <c:pt idx="132">
                  <c:v>11.083333333333334</c:v>
                </c:pt>
                <c:pt idx="133">
                  <c:v>11.166666666666666</c:v>
                </c:pt>
                <c:pt idx="134">
                  <c:v>11.25</c:v>
                </c:pt>
                <c:pt idx="135">
                  <c:v>11.333333333333334</c:v>
                </c:pt>
                <c:pt idx="136">
                  <c:v>11.416666666666666</c:v>
                </c:pt>
                <c:pt idx="137">
                  <c:v>11.5</c:v>
                </c:pt>
                <c:pt idx="138">
                  <c:v>11.583333333333334</c:v>
                </c:pt>
                <c:pt idx="139">
                  <c:v>11.666666666666666</c:v>
                </c:pt>
                <c:pt idx="140">
                  <c:v>11.75</c:v>
                </c:pt>
                <c:pt idx="141">
                  <c:v>11.833333333333334</c:v>
                </c:pt>
                <c:pt idx="142">
                  <c:v>11.916666666666666</c:v>
                </c:pt>
                <c:pt idx="143">
                  <c:v>12</c:v>
                </c:pt>
                <c:pt idx="144">
                  <c:v>12.083333333333334</c:v>
                </c:pt>
                <c:pt idx="145">
                  <c:v>12.166666666666666</c:v>
                </c:pt>
                <c:pt idx="146">
                  <c:v>12.25</c:v>
                </c:pt>
                <c:pt idx="147">
                  <c:v>12.333333333333334</c:v>
                </c:pt>
                <c:pt idx="148">
                  <c:v>12.416666666666666</c:v>
                </c:pt>
                <c:pt idx="149">
                  <c:v>12.5</c:v>
                </c:pt>
                <c:pt idx="150">
                  <c:v>12.583333333333334</c:v>
                </c:pt>
                <c:pt idx="151">
                  <c:v>12.666666666666666</c:v>
                </c:pt>
                <c:pt idx="152">
                  <c:v>12.75</c:v>
                </c:pt>
                <c:pt idx="153">
                  <c:v>12.833333333333334</c:v>
                </c:pt>
                <c:pt idx="154">
                  <c:v>12.916666666666666</c:v>
                </c:pt>
                <c:pt idx="155">
                  <c:v>13</c:v>
                </c:pt>
                <c:pt idx="156">
                  <c:v>13.083333333333334</c:v>
                </c:pt>
                <c:pt idx="157">
                  <c:v>13.166666666666666</c:v>
                </c:pt>
                <c:pt idx="158">
                  <c:v>13.25</c:v>
                </c:pt>
                <c:pt idx="159">
                  <c:v>13.333333333333334</c:v>
                </c:pt>
                <c:pt idx="160">
                  <c:v>13.416666666666666</c:v>
                </c:pt>
                <c:pt idx="161">
                  <c:v>13.5</c:v>
                </c:pt>
                <c:pt idx="162">
                  <c:v>13.583333333333334</c:v>
                </c:pt>
                <c:pt idx="163">
                  <c:v>13.666666666666666</c:v>
                </c:pt>
                <c:pt idx="164">
                  <c:v>13.75</c:v>
                </c:pt>
                <c:pt idx="165">
                  <c:v>13.833333333333334</c:v>
                </c:pt>
                <c:pt idx="166">
                  <c:v>13.916666666666666</c:v>
                </c:pt>
                <c:pt idx="167">
                  <c:v>14</c:v>
                </c:pt>
                <c:pt idx="168">
                  <c:v>14.083333333333334</c:v>
                </c:pt>
                <c:pt idx="169">
                  <c:v>14.166666666666666</c:v>
                </c:pt>
                <c:pt idx="170">
                  <c:v>14.25</c:v>
                </c:pt>
                <c:pt idx="171">
                  <c:v>14.333333333333334</c:v>
                </c:pt>
                <c:pt idx="172">
                  <c:v>14.416666666666666</c:v>
                </c:pt>
                <c:pt idx="173">
                  <c:v>14.5</c:v>
                </c:pt>
                <c:pt idx="174">
                  <c:v>14.583333333333334</c:v>
                </c:pt>
                <c:pt idx="175">
                  <c:v>14.666666666666666</c:v>
                </c:pt>
                <c:pt idx="176">
                  <c:v>14.75</c:v>
                </c:pt>
                <c:pt idx="177">
                  <c:v>14.833333333333334</c:v>
                </c:pt>
                <c:pt idx="178">
                  <c:v>14.916666666666666</c:v>
                </c:pt>
                <c:pt idx="179">
                  <c:v>15</c:v>
                </c:pt>
                <c:pt idx="180">
                  <c:v>15.083333333333334</c:v>
                </c:pt>
                <c:pt idx="181">
                  <c:v>15.166666666666666</c:v>
                </c:pt>
                <c:pt idx="182">
                  <c:v>15.25</c:v>
                </c:pt>
                <c:pt idx="183">
                  <c:v>15.333333333333334</c:v>
                </c:pt>
                <c:pt idx="184">
                  <c:v>15.416666666666666</c:v>
                </c:pt>
                <c:pt idx="185">
                  <c:v>15.5</c:v>
                </c:pt>
                <c:pt idx="186">
                  <c:v>15.583333333333334</c:v>
                </c:pt>
                <c:pt idx="187">
                  <c:v>15.666666666666666</c:v>
                </c:pt>
                <c:pt idx="188">
                  <c:v>15.75</c:v>
                </c:pt>
                <c:pt idx="189">
                  <c:v>15.833333333333334</c:v>
                </c:pt>
                <c:pt idx="190">
                  <c:v>15.916666666666666</c:v>
                </c:pt>
                <c:pt idx="191">
                  <c:v>16</c:v>
                </c:pt>
                <c:pt idx="192">
                  <c:v>16.083333333333332</c:v>
                </c:pt>
                <c:pt idx="193">
                  <c:v>16.166666666666668</c:v>
                </c:pt>
                <c:pt idx="194">
                  <c:v>16.25</c:v>
                </c:pt>
              </c:numCache>
            </c:numRef>
          </c:xVal>
          <c:yVal>
            <c:numRef>
              <c:f>[0]!epm_cash2</c:f>
              <c:numCache>
                <c:formatCode>#,##0.00</c:formatCode>
                <c:ptCount val="195"/>
                <c:pt idx="0">
                  <c:v>100</c:v>
                </c:pt>
                <c:pt idx="1">
                  <c:v>200.535</c:v>
                </c:pt>
                <c:pt idx="2">
                  <c:v>301.60786224999998</c:v>
                </c:pt>
                <c:pt idx="3">
                  <c:v>403.22146431303747</c:v>
                </c:pt>
                <c:pt idx="4">
                  <c:v>505.37869914711223</c:v>
                </c:pt>
                <c:pt idx="5">
                  <c:v>608.08247518754933</c:v>
                </c:pt>
                <c:pt idx="6">
                  <c:v>711.33571642980269</c:v>
                </c:pt>
                <c:pt idx="7">
                  <c:v>815.14136251270213</c:v>
                </c:pt>
                <c:pt idx="8">
                  <c:v>919.50236880214504</c:v>
                </c:pt>
                <c:pt idx="9">
                  <c:v>1024.4217064752365</c:v>
                </c:pt>
                <c:pt idx="10">
                  <c:v>1129.902362604879</c:v>
                </c:pt>
                <c:pt idx="11">
                  <c:v>1235.9473402448152</c:v>
                </c:pt>
                <c:pt idx="12">
                  <c:v>1342.559658515125</c:v>
                </c:pt>
                <c:pt idx="13">
                  <c:v>1449.742352688181</c:v>
                </c:pt>
                <c:pt idx="14">
                  <c:v>1557.4984742750628</c:v>
                </c:pt>
                <c:pt idx="15">
                  <c:v>1665.8310911124345</c:v>
                </c:pt>
                <c:pt idx="16">
                  <c:v>1774.7432874498859</c:v>
                </c:pt>
                <c:pt idx="17">
                  <c:v>1884.2381640377428</c:v>
                </c:pt>
                <c:pt idx="18">
                  <c:v>1994.3188382153446</c:v>
                </c:pt>
                <c:pt idx="19">
                  <c:v>2104.9884439997968</c:v>
                </c:pt>
                <c:pt idx="20">
                  <c:v>2216.2501321751956</c:v>
                </c:pt>
                <c:pt idx="21">
                  <c:v>2328.1070703823329</c:v>
                </c:pt>
                <c:pt idx="22">
                  <c:v>2440.5624432088784</c:v>
                </c:pt>
                <c:pt idx="23">
                  <c:v>2553.6194522800461</c:v>
                </c:pt>
                <c:pt idx="24">
                  <c:v>2667.2813163497444</c:v>
                </c:pt>
                <c:pt idx="25">
                  <c:v>2781.5512713922158</c:v>
                </c:pt>
                <c:pt idx="26">
                  <c:v>2896.432570694164</c:v>
                </c:pt>
                <c:pt idx="27">
                  <c:v>3011.9284849473779</c:v>
                </c:pt>
                <c:pt idx="28">
                  <c:v>3128.0423023418462</c:v>
                </c:pt>
                <c:pt idx="29">
                  <c:v>3244.7773286593751</c:v>
                </c:pt>
                <c:pt idx="30">
                  <c:v>3362.1368873677029</c:v>
                </c:pt>
                <c:pt idx="31">
                  <c:v>3480.1243197151202</c:v>
                </c:pt>
                <c:pt idx="32">
                  <c:v>3598.7429848255961</c:v>
                </c:pt>
                <c:pt idx="33">
                  <c:v>3717.9962597944132</c:v>
                </c:pt>
                <c:pt idx="34">
                  <c:v>3837.887539784313</c:v>
                </c:pt>
                <c:pt idx="35">
                  <c:v>3958.4202381221589</c:v>
                </c:pt>
                <c:pt idx="36">
                  <c:v>4079.5977863961125</c:v>
                </c:pt>
                <c:pt idx="37">
                  <c:v>4201.4236345533318</c:v>
                </c:pt>
                <c:pt idx="38">
                  <c:v>4323.9012509981922</c:v>
                </c:pt>
                <c:pt idx="39">
                  <c:v>4447.0341226910323</c:v>
                </c:pt>
                <c:pt idx="40">
                  <c:v>4570.8257552474297</c:v>
                </c:pt>
                <c:pt idx="41">
                  <c:v>4695.2796730380032</c:v>
                </c:pt>
                <c:pt idx="42">
                  <c:v>4820.3994192887567</c:v>
                </c:pt>
                <c:pt idx="43">
                  <c:v>4946.1885561819518</c:v>
                </c:pt>
                <c:pt idx="44">
                  <c:v>5072.6506649575249</c:v>
                </c:pt>
                <c:pt idx="45">
                  <c:v>5199.7893460150481</c:v>
                </c:pt>
                <c:pt idx="46">
                  <c:v>5327.6082190162288</c:v>
                </c:pt>
                <c:pt idx="47">
                  <c:v>5456.1109229879658</c:v>
                </c:pt>
                <c:pt idx="48">
                  <c:v>5585.3011164259515</c:v>
                </c:pt>
                <c:pt idx="49">
                  <c:v>5715.1824773988301</c:v>
                </c:pt>
                <c:pt idx="50">
                  <c:v>5845.7587036529139</c:v>
                </c:pt>
                <c:pt idx="51">
                  <c:v>5977.0335127174567</c:v>
                </c:pt>
                <c:pt idx="52">
                  <c:v>6109.0106420104948</c:v>
                </c:pt>
                <c:pt idx="53">
                  <c:v>6241.6938489452514</c:v>
                </c:pt>
                <c:pt idx="54">
                  <c:v>6375.0869110371086</c:v>
                </c:pt>
                <c:pt idx="55">
                  <c:v>6509.193626011157</c:v>
                </c:pt>
                <c:pt idx="56">
                  <c:v>6644.0178119103166</c:v>
                </c:pt>
                <c:pt idx="57">
                  <c:v>6779.5633072040364</c:v>
                </c:pt>
                <c:pt idx="58">
                  <c:v>6915.8339708975782</c:v>
                </c:pt>
                <c:pt idx="59">
                  <c:v>7052.8336826418799</c:v>
                </c:pt>
                <c:pt idx="60">
                  <c:v>7190.5663428440139</c:v>
                </c:pt>
                <c:pt idx="61">
                  <c:v>7329.0358727782295</c:v>
                </c:pt>
                <c:pt idx="62">
                  <c:v>7468.2462146975931</c:v>
                </c:pt>
                <c:pt idx="63">
                  <c:v>7608.2013319462249</c:v>
                </c:pt>
                <c:pt idx="64">
                  <c:v>7748.905209072137</c:v>
                </c:pt>
                <c:pt idx="65">
                  <c:v>7890.3618519406728</c:v>
                </c:pt>
                <c:pt idx="66">
                  <c:v>8032.5752878485555</c:v>
                </c:pt>
                <c:pt idx="67">
                  <c:v>8175.5495656385456</c:v>
                </c:pt>
                <c:pt idx="68">
                  <c:v>8319.2887558147122</c:v>
                </c:pt>
                <c:pt idx="69">
                  <c:v>8463.7969506583213</c:v>
                </c:pt>
                <c:pt idx="70">
                  <c:v>8609.0782643443436</c:v>
                </c:pt>
                <c:pt idx="71">
                  <c:v>8755.1368330585865</c:v>
                </c:pt>
                <c:pt idx="72">
                  <c:v>8901.9768151154494</c:v>
                </c:pt>
                <c:pt idx="73">
                  <c:v>9049.6023910763179</c:v>
                </c:pt>
                <c:pt idx="74">
                  <c:v>9198.0177638685764</c:v>
                </c:pt>
                <c:pt idx="75">
                  <c:v>9347.2271589052725</c:v>
                </c:pt>
                <c:pt idx="76">
                  <c:v>9497.2348242054159</c:v>
                </c:pt>
                <c:pt idx="77">
                  <c:v>9648.0450305149152</c:v>
                </c:pt>
                <c:pt idx="78">
                  <c:v>9799.6620714281707</c:v>
                </c:pt>
                <c:pt idx="79">
                  <c:v>9952.0902635103121</c:v>
                </c:pt>
                <c:pt idx="80">
                  <c:v>10105.333946420093</c:v>
                </c:pt>
                <c:pt idx="81">
                  <c:v>10259.397483033441</c:v>
                </c:pt>
                <c:pt idx="82">
                  <c:v>10414.28525956767</c:v>
                </c:pt>
                <c:pt idx="83">
                  <c:v>10570.001685706358</c:v>
                </c:pt>
                <c:pt idx="84">
                  <c:v>10726.551194724887</c:v>
                </c:pt>
                <c:pt idx="85">
                  <c:v>10883.938243616665</c:v>
                </c:pt>
                <c:pt idx="86">
                  <c:v>11042.167313220014</c:v>
                </c:pt>
                <c:pt idx="87">
                  <c:v>11201.242908345741</c:v>
                </c:pt>
                <c:pt idx="88">
                  <c:v>11361.16955790539</c:v>
                </c:pt>
                <c:pt idx="89">
                  <c:v>11521.951815040184</c:v>
                </c:pt>
                <c:pt idx="90">
                  <c:v>11683.594257250648</c:v>
                </c:pt>
                <c:pt idx="91">
                  <c:v>11846.101486526939</c:v>
                </c:pt>
                <c:pt idx="92">
                  <c:v>12009.478129479858</c:v>
                </c:pt>
                <c:pt idx="93">
                  <c:v>12173.728837472576</c:v>
                </c:pt>
                <c:pt idx="94">
                  <c:v>12338.858286753055</c:v>
                </c:pt>
                <c:pt idx="95">
                  <c:v>12504.871178587184</c:v>
                </c:pt>
                <c:pt idx="96">
                  <c:v>12671.772239392625</c:v>
                </c:pt>
                <c:pt idx="97">
                  <c:v>12839.566220873376</c:v>
                </c:pt>
                <c:pt idx="98">
                  <c:v>13008.257900155048</c:v>
                </c:pt>
                <c:pt idx="99">
                  <c:v>13177.852079920876</c:v>
                </c:pt>
                <c:pt idx="100">
                  <c:v>13348.353588548453</c:v>
                </c:pt>
                <c:pt idx="101">
                  <c:v>13519.767280247186</c:v>
                </c:pt>
                <c:pt idx="102">
                  <c:v>13692.098035196508</c:v>
                </c:pt>
                <c:pt idx="103">
                  <c:v>13865.35075968481</c:v>
                </c:pt>
                <c:pt idx="104">
                  <c:v>14039.530386249124</c:v>
                </c:pt>
                <c:pt idx="105">
                  <c:v>14214.641873815557</c:v>
                </c:pt>
                <c:pt idx="106">
                  <c:v>14390.690207840471</c:v>
                </c:pt>
                <c:pt idx="107">
                  <c:v>14567.680400452418</c:v>
                </c:pt>
                <c:pt idx="108">
                  <c:v>14745.617490594839</c:v>
                </c:pt>
                <c:pt idx="109">
                  <c:v>14924.506544169522</c:v>
                </c:pt>
                <c:pt idx="110">
                  <c:v>15104.35265418083</c:v>
                </c:pt>
                <c:pt idx="111">
                  <c:v>15285.160940880696</c:v>
                </c:pt>
                <c:pt idx="112">
                  <c:v>15466.936551914408</c:v>
                </c:pt>
                <c:pt idx="113">
                  <c:v>15649.684662467151</c:v>
                </c:pt>
                <c:pt idx="114">
                  <c:v>15833.41047541135</c:v>
                </c:pt>
                <c:pt idx="115">
                  <c:v>16018.119221454801</c:v>
                </c:pt>
                <c:pt idx="116">
                  <c:v>16203.816159289585</c:v>
                </c:pt>
                <c:pt idx="117">
                  <c:v>16390.506575741783</c:v>
                </c:pt>
                <c:pt idx="118">
                  <c:v>16578.195785922002</c:v>
                </c:pt>
                <c:pt idx="119">
                  <c:v>16766.889133376684</c:v>
                </c:pt>
                <c:pt idx="120">
                  <c:v>16956.591990240249</c:v>
                </c:pt>
                <c:pt idx="121">
                  <c:v>17147.309757388033</c:v>
                </c:pt>
                <c:pt idx="122">
                  <c:v>17339.047864590058</c:v>
                </c:pt>
                <c:pt idx="123">
                  <c:v>17531.811770665616</c:v>
                </c:pt>
                <c:pt idx="124">
                  <c:v>17725.606963638678</c:v>
                </c:pt>
                <c:pt idx="125">
                  <c:v>17920.438960894146</c:v>
                </c:pt>
                <c:pt idx="126">
                  <c:v>18116.313309334928</c:v>
                </c:pt>
                <c:pt idx="127">
                  <c:v>18313.235585539871</c:v>
                </c:pt>
                <c:pt idx="128">
                  <c:v>18511.21139592251</c:v>
                </c:pt>
                <c:pt idx="129">
                  <c:v>18710.246376890696</c:v>
                </c:pt>
                <c:pt idx="130">
                  <c:v>18910.346195007063</c:v>
                </c:pt>
                <c:pt idx="131">
                  <c:v>19111.51654715035</c:v>
                </c:pt>
                <c:pt idx="132">
                  <c:v>19313.763160677605</c:v>
                </c:pt>
                <c:pt idx="133">
                  <c:v>19517.091793587231</c:v>
                </c:pt>
                <c:pt idx="134">
                  <c:v>19721.508234682922</c:v>
                </c:pt>
                <c:pt idx="135">
                  <c:v>19927.018303738474</c:v>
                </c:pt>
                <c:pt idx="136">
                  <c:v>20133.627851663474</c:v>
                </c:pt>
                <c:pt idx="137">
                  <c:v>20341.342760669875</c:v>
                </c:pt>
                <c:pt idx="138">
                  <c:v>20550.168944439458</c:v>
                </c:pt>
                <c:pt idx="139">
                  <c:v>20760.112348292208</c:v>
                </c:pt>
                <c:pt idx="140">
                  <c:v>20971.178949355573</c:v>
                </c:pt>
                <c:pt idx="141">
                  <c:v>21183.374756734625</c:v>
                </c:pt>
                <c:pt idx="142">
                  <c:v>21396.705811683154</c:v>
                </c:pt>
                <c:pt idx="143">
                  <c:v>21611.178187775658</c:v>
                </c:pt>
                <c:pt idx="144">
                  <c:v>21826.797991080257</c:v>
                </c:pt>
                <c:pt idx="145">
                  <c:v>22043.571360332535</c:v>
                </c:pt>
                <c:pt idx="146">
                  <c:v>22261.504467110313</c:v>
                </c:pt>
                <c:pt idx="147">
                  <c:v>22480.603516009352</c:v>
                </c:pt>
                <c:pt idx="148">
                  <c:v>22700.874744820001</c:v>
                </c:pt>
                <c:pt idx="149">
                  <c:v>22922.324424704788</c:v>
                </c:pt>
                <c:pt idx="150">
                  <c:v>23144.958860376959</c:v>
                </c:pt>
                <c:pt idx="151">
                  <c:v>23368.784390279976</c:v>
                </c:pt>
                <c:pt idx="152">
                  <c:v>23593.807386767974</c:v>
                </c:pt>
                <c:pt idx="153">
                  <c:v>23820.034256287181</c:v>
                </c:pt>
                <c:pt idx="154">
                  <c:v>24047.471439558318</c:v>
                </c:pt>
                <c:pt idx="155">
                  <c:v>24276.125411759956</c:v>
                </c:pt>
                <c:pt idx="156">
                  <c:v>24506.002682712871</c:v>
                </c:pt>
                <c:pt idx="157">
                  <c:v>24737.109797065386</c:v>
                </c:pt>
                <c:pt idx="158">
                  <c:v>24969.453334479687</c:v>
                </c:pt>
                <c:pt idx="159">
                  <c:v>25203.039909819152</c:v>
                </c:pt>
                <c:pt idx="160">
                  <c:v>25437.876173336685</c:v>
                </c:pt>
                <c:pt idx="161">
                  <c:v>25673.968810864037</c:v>
                </c:pt>
                <c:pt idx="162">
                  <c:v>25911.32454400216</c:v>
                </c:pt>
                <c:pt idx="163">
                  <c:v>26149.950130312573</c:v>
                </c:pt>
                <c:pt idx="164">
                  <c:v>26389.852363509744</c:v>
                </c:pt>
                <c:pt idx="165">
                  <c:v>26631.038073654523</c:v>
                </c:pt>
                <c:pt idx="166">
                  <c:v>26873.514127348575</c:v>
                </c:pt>
                <c:pt idx="167">
                  <c:v>27117.287427929889</c:v>
                </c:pt>
                <c:pt idx="168">
                  <c:v>27362.364915669314</c:v>
                </c:pt>
                <c:pt idx="169">
                  <c:v>27608.753567968146</c:v>
                </c:pt>
                <c:pt idx="170">
                  <c:v>27856.460399556774</c:v>
                </c:pt>
                <c:pt idx="171">
                  <c:v>28105.492462694401</c:v>
                </c:pt>
                <c:pt idx="172">
                  <c:v>28355.856847369818</c:v>
                </c:pt>
                <c:pt idx="173">
                  <c:v>28607.560681503248</c:v>
                </c:pt>
                <c:pt idx="174">
                  <c:v>28860.61113114929</c:v>
                </c:pt>
                <c:pt idx="175">
                  <c:v>29115.015400700937</c:v>
                </c:pt>
                <c:pt idx="176">
                  <c:v>29370.780733094685</c:v>
                </c:pt>
                <c:pt idx="177">
                  <c:v>29627.914410016743</c:v>
                </c:pt>
                <c:pt idx="178">
                  <c:v>29886.423752110331</c:v>
                </c:pt>
                <c:pt idx="179">
                  <c:v>30146.316119184121</c:v>
                </c:pt>
                <c:pt idx="180">
                  <c:v>31707.672144268876</c:v>
                </c:pt>
                <c:pt idx="181">
                  <c:v>33277.381424087835</c:v>
                </c:pt>
                <c:pt idx="182">
                  <c:v>34855.488648553823</c:v>
                </c:pt>
                <c:pt idx="183">
                  <c:v>36442.038746670703</c:v>
                </c:pt>
                <c:pt idx="184">
                  <c:v>38037.076887812509</c:v>
                </c:pt>
                <c:pt idx="185">
                  <c:v>39640.648483009427</c:v>
                </c:pt>
                <c:pt idx="186">
                  <c:v>41252.799186240649</c:v>
                </c:pt>
                <c:pt idx="187">
                  <c:v>42873.574895734157</c:v>
                </c:pt>
                <c:pt idx="188">
                  <c:v>44503.021755273454</c:v>
                </c:pt>
                <c:pt idx="189">
                  <c:v>46141.186155511285</c:v>
                </c:pt>
                <c:pt idx="190">
                  <c:v>47788.114735290386</c:v>
                </c:pt>
                <c:pt idx="191">
                  <c:v>49443.854382971309</c:v>
                </c:pt>
                <c:pt idx="192">
                  <c:v>51108.452237767327</c:v>
                </c:pt>
                <c:pt idx="193">
                  <c:v>52781.955691086499</c:v>
                </c:pt>
                <c:pt idx="194">
                  <c:v>54464.412387880933</c:v>
                </c:pt>
              </c:numCache>
            </c:numRef>
          </c:yVal>
          <c:smooth val="0"/>
          <c:extLst>
            <c:ext xmlns:c16="http://schemas.microsoft.com/office/drawing/2014/chart" uri="{C3380CC4-5D6E-409C-BE32-E72D297353CC}">
              <c16:uniqueId val="{00000000-A84E-4A63-97AA-2A129C6ADAF0}"/>
            </c:ext>
          </c:extLst>
        </c:ser>
        <c:ser>
          <c:idx val="1"/>
          <c:order val="1"/>
          <c:tx>
            <c:v>Extra Mortgage Payments</c:v>
          </c:tx>
          <c:spPr>
            <a:ln w="25400">
              <a:solidFill>
                <a:srgbClr val="FF0000"/>
              </a:solidFill>
              <a:prstDash val="solid"/>
            </a:ln>
          </c:spPr>
          <c:marker>
            <c:symbol val="none"/>
          </c:marker>
          <c:xVal>
            <c:numRef>
              <c:f>[0]!epm_years</c:f>
              <c:numCache>
                <c:formatCode>General</c:formatCode>
                <c:ptCount val="195"/>
                <c:pt idx="0">
                  <c:v>8.3333333333333329E-2</c:v>
                </c:pt>
                <c:pt idx="1">
                  <c:v>0.16666666666666666</c:v>
                </c:pt>
                <c:pt idx="2">
                  <c:v>0.25</c:v>
                </c:pt>
                <c:pt idx="3">
                  <c:v>0.33333333333333331</c:v>
                </c:pt>
                <c:pt idx="4">
                  <c:v>0.41666666666666669</c:v>
                </c:pt>
                <c:pt idx="5">
                  <c:v>0.5</c:v>
                </c:pt>
                <c:pt idx="6">
                  <c:v>0.58333333333333337</c:v>
                </c:pt>
                <c:pt idx="7">
                  <c:v>0.66666666666666663</c:v>
                </c:pt>
                <c:pt idx="8">
                  <c:v>0.75</c:v>
                </c:pt>
                <c:pt idx="9">
                  <c:v>0.83333333333333337</c:v>
                </c:pt>
                <c:pt idx="10">
                  <c:v>0.91666666666666663</c:v>
                </c:pt>
                <c:pt idx="11">
                  <c:v>1</c:v>
                </c:pt>
                <c:pt idx="12">
                  <c:v>1.0833333333333333</c:v>
                </c:pt>
                <c:pt idx="13">
                  <c:v>1.1666666666666667</c:v>
                </c:pt>
                <c:pt idx="14">
                  <c:v>1.25</c:v>
                </c:pt>
                <c:pt idx="15">
                  <c:v>1.3333333333333333</c:v>
                </c:pt>
                <c:pt idx="16">
                  <c:v>1.4166666666666667</c:v>
                </c:pt>
                <c:pt idx="17">
                  <c:v>1.5</c:v>
                </c:pt>
                <c:pt idx="18">
                  <c:v>1.5833333333333333</c:v>
                </c:pt>
                <c:pt idx="19">
                  <c:v>1.6666666666666667</c:v>
                </c:pt>
                <c:pt idx="20">
                  <c:v>1.75</c:v>
                </c:pt>
                <c:pt idx="21">
                  <c:v>1.8333333333333333</c:v>
                </c:pt>
                <c:pt idx="22">
                  <c:v>1.9166666666666667</c:v>
                </c:pt>
                <c:pt idx="23">
                  <c:v>2</c:v>
                </c:pt>
                <c:pt idx="24">
                  <c:v>2.0833333333333335</c:v>
                </c:pt>
                <c:pt idx="25">
                  <c:v>2.1666666666666665</c:v>
                </c:pt>
                <c:pt idx="26">
                  <c:v>2.25</c:v>
                </c:pt>
                <c:pt idx="27">
                  <c:v>2.3333333333333335</c:v>
                </c:pt>
                <c:pt idx="28">
                  <c:v>2.4166666666666665</c:v>
                </c:pt>
                <c:pt idx="29">
                  <c:v>2.5</c:v>
                </c:pt>
                <c:pt idx="30">
                  <c:v>2.5833333333333335</c:v>
                </c:pt>
                <c:pt idx="31">
                  <c:v>2.6666666666666665</c:v>
                </c:pt>
                <c:pt idx="32">
                  <c:v>2.75</c:v>
                </c:pt>
                <c:pt idx="33">
                  <c:v>2.8333333333333335</c:v>
                </c:pt>
                <c:pt idx="34">
                  <c:v>2.9166666666666665</c:v>
                </c:pt>
                <c:pt idx="35">
                  <c:v>3</c:v>
                </c:pt>
                <c:pt idx="36">
                  <c:v>3.0833333333333335</c:v>
                </c:pt>
                <c:pt idx="37">
                  <c:v>3.1666666666666665</c:v>
                </c:pt>
                <c:pt idx="38">
                  <c:v>3.25</c:v>
                </c:pt>
                <c:pt idx="39">
                  <c:v>3.3333333333333335</c:v>
                </c:pt>
                <c:pt idx="40">
                  <c:v>3.4166666666666665</c:v>
                </c:pt>
                <c:pt idx="41">
                  <c:v>3.5</c:v>
                </c:pt>
                <c:pt idx="42">
                  <c:v>3.5833333333333335</c:v>
                </c:pt>
                <c:pt idx="43">
                  <c:v>3.6666666666666665</c:v>
                </c:pt>
                <c:pt idx="44">
                  <c:v>3.75</c:v>
                </c:pt>
                <c:pt idx="45">
                  <c:v>3.8333333333333335</c:v>
                </c:pt>
                <c:pt idx="46">
                  <c:v>3.9166666666666665</c:v>
                </c:pt>
                <c:pt idx="47">
                  <c:v>4</c:v>
                </c:pt>
                <c:pt idx="48">
                  <c:v>4.083333333333333</c:v>
                </c:pt>
                <c:pt idx="49">
                  <c:v>4.166666666666667</c:v>
                </c:pt>
                <c:pt idx="50">
                  <c:v>4.25</c:v>
                </c:pt>
                <c:pt idx="51">
                  <c:v>4.333333333333333</c:v>
                </c:pt>
                <c:pt idx="52">
                  <c:v>4.416666666666667</c:v>
                </c:pt>
                <c:pt idx="53">
                  <c:v>4.5</c:v>
                </c:pt>
                <c:pt idx="54">
                  <c:v>4.583333333333333</c:v>
                </c:pt>
                <c:pt idx="55">
                  <c:v>4.666666666666667</c:v>
                </c:pt>
                <c:pt idx="56">
                  <c:v>4.75</c:v>
                </c:pt>
                <c:pt idx="57">
                  <c:v>4.833333333333333</c:v>
                </c:pt>
                <c:pt idx="58">
                  <c:v>4.916666666666667</c:v>
                </c:pt>
                <c:pt idx="59">
                  <c:v>5</c:v>
                </c:pt>
                <c:pt idx="60">
                  <c:v>5.083333333333333</c:v>
                </c:pt>
                <c:pt idx="61">
                  <c:v>5.166666666666667</c:v>
                </c:pt>
                <c:pt idx="62">
                  <c:v>5.25</c:v>
                </c:pt>
                <c:pt idx="63">
                  <c:v>5.333333333333333</c:v>
                </c:pt>
                <c:pt idx="64">
                  <c:v>5.416666666666667</c:v>
                </c:pt>
                <c:pt idx="65">
                  <c:v>5.5</c:v>
                </c:pt>
                <c:pt idx="66">
                  <c:v>5.583333333333333</c:v>
                </c:pt>
                <c:pt idx="67">
                  <c:v>5.666666666666667</c:v>
                </c:pt>
                <c:pt idx="68">
                  <c:v>5.75</c:v>
                </c:pt>
                <c:pt idx="69">
                  <c:v>5.833333333333333</c:v>
                </c:pt>
                <c:pt idx="70">
                  <c:v>5.916666666666667</c:v>
                </c:pt>
                <c:pt idx="71">
                  <c:v>6</c:v>
                </c:pt>
                <c:pt idx="72">
                  <c:v>6.083333333333333</c:v>
                </c:pt>
                <c:pt idx="73">
                  <c:v>6.166666666666667</c:v>
                </c:pt>
                <c:pt idx="74">
                  <c:v>6.25</c:v>
                </c:pt>
                <c:pt idx="75">
                  <c:v>6.333333333333333</c:v>
                </c:pt>
                <c:pt idx="76">
                  <c:v>6.416666666666667</c:v>
                </c:pt>
                <c:pt idx="77">
                  <c:v>6.5</c:v>
                </c:pt>
                <c:pt idx="78">
                  <c:v>6.583333333333333</c:v>
                </c:pt>
                <c:pt idx="79">
                  <c:v>6.666666666666667</c:v>
                </c:pt>
                <c:pt idx="80">
                  <c:v>6.75</c:v>
                </c:pt>
                <c:pt idx="81">
                  <c:v>6.833333333333333</c:v>
                </c:pt>
                <c:pt idx="82">
                  <c:v>6.916666666666667</c:v>
                </c:pt>
                <c:pt idx="83">
                  <c:v>7</c:v>
                </c:pt>
                <c:pt idx="84">
                  <c:v>7.083333333333333</c:v>
                </c:pt>
                <c:pt idx="85">
                  <c:v>7.166666666666667</c:v>
                </c:pt>
                <c:pt idx="86">
                  <c:v>7.25</c:v>
                </c:pt>
                <c:pt idx="87">
                  <c:v>7.333333333333333</c:v>
                </c:pt>
                <c:pt idx="88">
                  <c:v>7.416666666666667</c:v>
                </c:pt>
                <c:pt idx="89">
                  <c:v>7.5</c:v>
                </c:pt>
                <c:pt idx="90">
                  <c:v>7.583333333333333</c:v>
                </c:pt>
                <c:pt idx="91">
                  <c:v>7.666666666666667</c:v>
                </c:pt>
                <c:pt idx="92">
                  <c:v>7.75</c:v>
                </c:pt>
                <c:pt idx="93">
                  <c:v>7.833333333333333</c:v>
                </c:pt>
                <c:pt idx="94">
                  <c:v>7.916666666666667</c:v>
                </c:pt>
                <c:pt idx="95">
                  <c:v>8</c:v>
                </c:pt>
                <c:pt idx="96">
                  <c:v>8.0833333333333339</c:v>
                </c:pt>
                <c:pt idx="97">
                  <c:v>8.1666666666666661</c:v>
                </c:pt>
                <c:pt idx="98">
                  <c:v>8.25</c:v>
                </c:pt>
                <c:pt idx="99">
                  <c:v>8.3333333333333339</c:v>
                </c:pt>
                <c:pt idx="100">
                  <c:v>8.4166666666666661</c:v>
                </c:pt>
                <c:pt idx="101">
                  <c:v>8.5</c:v>
                </c:pt>
                <c:pt idx="102">
                  <c:v>8.5833333333333339</c:v>
                </c:pt>
                <c:pt idx="103">
                  <c:v>8.6666666666666661</c:v>
                </c:pt>
                <c:pt idx="104">
                  <c:v>8.75</c:v>
                </c:pt>
                <c:pt idx="105">
                  <c:v>8.8333333333333339</c:v>
                </c:pt>
                <c:pt idx="106">
                  <c:v>8.9166666666666661</c:v>
                </c:pt>
                <c:pt idx="107">
                  <c:v>9</c:v>
                </c:pt>
                <c:pt idx="108">
                  <c:v>9.0833333333333339</c:v>
                </c:pt>
                <c:pt idx="109">
                  <c:v>9.1666666666666661</c:v>
                </c:pt>
                <c:pt idx="110">
                  <c:v>9.25</c:v>
                </c:pt>
                <c:pt idx="111">
                  <c:v>9.3333333333333339</c:v>
                </c:pt>
                <c:pt idx="112">
                  <c:v>9.4166666666666661</c:v>
                </c:pt>
                <c:pt idx="113">
                  <c:v>9.5</c:v>
                </c:pt>
                <c:pt idx="114">
                  <c:v>9.5833333333333339</c:v>
                </c:pt>
                <c:pt idx="115">
                  <c:v>9.6666666666666661</c:v>
                </c:pt>
                <c:pt idx="116">
                  <c:v>9.75</c:v>
                </c:pt>
                <c:pt idx="117">
                  <c:v>9.8333333333333339</c:v>
                </c:pt>
                <c:pt idx="118">
                  <c:v>9.9166666666666661</c:v>
                </c:pt>
                <c:pt idx="119">
                  <c:v>10</c:v>
                </c:pt>
                <c:pt idx="120">
                  <c:v>10.083333333333334</c:v>
                </c:pt>
                <c:pt idx="121">
                  <c:v>10.166666666666666</c:v>
                </c:pt>
                <c:pt idx="122">
                  <c:v>10.25</c:v>
                </c:pt>
                <c:pt idx="123">
                  <c:v>10.333333333333334</c:v>
                </c:pt>
                <c:pt idx="124">
                  <c:v>10.416666666666666</c:v>
                </c:pt>
                <c:pt idx="125">
                  <c:v>10.5</c:v>
                </c:pt>
                <c:pt idx="126">
                  <c:v>10.583333333333334</c:v>
                </c:pt>
                <c:pt idx="127">
                  <c:v>10.666666666666666</c:v>
                </c:pt>
                <c:pt idx="128">
                  <c:v>10.75</c:v>
                </c:pt>
                <c:pt idx="129">
                  <c:v>10.833333333333334</c:v>
                </c:pt>
                <c:pt idx="130">
                  <c:v>10.916666666666666</c:v>
                </c:pt>
                <c:pt idx="131">
                  <c:v>11</c:v>
                </c:pt>
                <c:pt idx="132">
                  <c:v>11.083333333333334</c:v>
                </c:pt>
                <c:pt idx="133">
                  <c:v>11.166666666666666</c:v>
                </c:pt>
                <c:pt idx="134">
                  <c:v>11.25</c:v>
                </c:pt>
                <c:pt idx="135">
                  <c:v>11.333333333333334</c:v>
                </c:pt>
                <c:pt idx="136">
                  <c:v>11.416666666666666</c:v>
                </c:pt>
                <c:pt idx="137">
                  <c:v>11.5</c:v>
                </c:pt>
                <c:pt idx="138">
                  <c:v>11.583333333333334</c:v>
                </c:pt>
                <c:pt idx="139">
                  <c:v>11.666666666666666</c:v>
                </c:pt>
                <c:pt idx="140">
                  <c:v>11.75</c:v>
                </c:pt>
                <c:pt idx="141">
                  <c:v>11.833333333333334</c:v>
                </c:pt>
                <c:pt idx="142">
                  <c:v>11.916666666666666</c:v>
                </c:pt>
                <c:pt idx="143">
                  <c:v>12</c:v>
                </c:pt>
                <c:pt idx="144">
                  <c:v>12.083333333333334</c:v>
                </c:pt>
                <c:pt idx="145">
                  <c:v>12.166666666666666</c:v>
                </c:pt>
                <c:pt idx="146">
                  <c:v>12.25</c:v>
                </c:pt>
                <c:pt idx="147">
                  <c:v>12.333333333333334</c:v>
                </c:pt>
                <c:pt idx="148">
                  <c:v>12.416666666666666</c:v>
                </c:pt>
                <c:pt idx="149">
                  <c:v>12.5</c:v>
                </c:pt>
                <c:pt idx="150">
                  <c:v>12.583333333333334</c:v>
                </c:pt>
                <c:pt idx="151">
                  <c:v>12.666666666666666</c:v>
                </c:pt>
                <c:pt idx="152">
                  <c:v>12.75</c:v>
                </c:pt>
                <c:pt idx="153">
                  <c:v>12.833333333333334</c:v>
                </c:pt>
                <c:pt idx="154">
                  <c:v>12.916666666666666</c:v>
                </c:pt>
                <c:pt idx="155">
                  <c:v>13</c:v>
                </c:pt>
                <c:pt idx="156">
                  <c:v>13.083333333333334</c:v>
                </c:pt>
                <c:pt idx="157">
                  <c:v>13.166666666666666</c:v>
                </c:pt>
                <c:pt idx="158">
                  <c:v>13.25</c:v>
                </c:pt>
                <c:pt idx="159">
                  <c:v>13.333333333333334</c:v>
                </c:pt>
                <c:pt idx="160">
                  <c:v>13.416666666666666</c:v>
                </c:pt>
                <c:pt idx="161">
                  <c:v>13.5</c:v>
                </c:pt>
                <c:pt idx="162">
                  <c:v>13.583333333333334</c:v>
                </c:pt>
                <c:pt idx="163">
                  <c:v>13.666666666666666</c:v>
                </c:pt>
                <c:pt idx="164">
                  <c:v>13.75</c:v>
                </c:pt>
                <c:pt idx="165">
                  <c:v>13.833333333333334</c:v>
                </c:pt>
                <c:pt idx="166">
                  <c:v>13.916666666666666</c:v>
                </c:pt>
                <c:pt idx="167">
                  <c:v>14</c:v>
                </c:pt>
                <c:pt idx="168">
                  <c:v>14.083333333333334</c:v>
                </c:pt>
                <c:pt idx="169">
                  <c:v>14.166666666666666</c:v>
                </c:pt>
                <c:pt idx="170">
                  <c:v>14.25</c:v>
                </c:pt>
                <c:pt idx="171">
                  <c:v>14.333333333333334</c:v>
                </c:pt>
                <c:pt idx="172">
                  <c:v>14.416666666666666</c:v>
                </c:pt>
                <c:pt idx="173">
                  <c:v>14.5</c:v>
                </c:pt>
                <c:pt idx="174">
                  <c:v>14.583333333333334</c:v>
                </c:pt>
                <c:pt idx="175">
                  <c:v>14.666666666666666</c:v>
                </c:pt>
                <c:pt idx="176">
                  <c:v>14.75</c:v>
                </c:pt>
                <c:pt idx="177">
                  <c:v>14.833333333333334</c:v>
                </c:pt>
                <c:pt idx="178">
                  <c:v>14.916666666666666</c:v>
                </c:pt>
                <c:pt idx="179">
                  <c:v>15</c:v>
                </c:pt>
                <c:pt idx="180">
                  <c:v>15.083333333333334</c:v>
                </c:pt>
                <c:pt idx="181">
                  <c:v>15.166666666666666</c:v>
                </c:pt>
                <c:pt idx="182">
                  <c:v>15.25</c:v>
                </c:pt>
                <c:pt idx="183">
                  <c:v>15.333333333333334</c:v>
                </c:pt>
                <c:pt idx="184">
                  <c:v>15.416666666666666</c:v>
                </c:pt>
                <c:pt idx="185">
                  <c:v>15.5</c:v>
                </c:pt>
                <c:pt idx="186">
                  <c:v>15.583333333333334</c:v>
                </c:pt>
                <c:pt idx="187">
                  <c:v>15.666666666666666</c:v>
                </c:pt>
                <c:pt idx="188">
                  <c:v>15.75</c:v>
                </c:pt>
                <c:pt idx="189">
                  <c:v>15.833333333333334</c:v>
                </c:pt>
                <c:pt idx="190">
                  <c:v>15.916666666666666</c:v>
                </c:pt>
                <c:pt idx="191">
                  <c:v>16</c:v>
                </c:pt>
                <c:pt idx="192">
                  <c:v>16.083333333333332</c:v>
                </c:pt>
                <c:pt idx="193">
                  <c:v>16.166666666666668</c:v>
                </c:pt>
                <c:pt idx="194">
                  <c:v>16.25</c:v>
                </c:pt>
              </c:numCache>
            </c:numRef>
          </c:xVal>
          <c:yVal>
            <c:numRef>
              <c:f>[0]!epm_cash1</c:f>
              <c:numCache>
                <c:formatCode>#,##0.00</c:formatCode>
                <c:ptCount val="19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1400.0732338471196</c:v>
                </c:pt>
                <c:pt idx="161">
                  <c:v>2807.636859495321</c:v>
                </c:pt>
                <c:pt idx="162">
                  <c:v>4222.7309505407411</c:v>
                </c:pt>
                <c:pt idx="163">
                  <c:v>5645.3957949732539</c:v>
                </c:pt>
                <c:pt idx="164">
                  <c:v>7075.6718963234807</c:v>
                </c:pt>
                <c:pt idx="165">
                  <c:v>8513.5999748159302</c:v>
                </c:pt>
                <c:pt idx="166">
                  <c:v>9959.220968528316</c:v>
                </c:pt>
                <c:pt idx="167">
                  <c:v>11412.576034557062</c:v>
                </c:pt>
                <c:pt idx="168">
                  <c:v>12873.706550189061</c:v>
                </c:pt>
                <c:pt idx="169">
                  <c:v>14342.654114079693</c:v>
                </c:pt>
                <c:pt idx="170">
                  <c:v>15819.460547437138</c:v>
                </c:pt>
                <c:pt idx="171">
                  <c:v>17304.167895213046</c:v>
                </c:pt>
                <c:pt idx="172">
                  <c:v>18796.818427299557</c:v>
                </c:pt>
                <c:pt idx="173">
                  <c:v>20297.454639732729</c:v>
                </c:pt>
                <c:pt idx="174">
                  <c:v>21806.119255902417</c:v>
                </c:pt>
                <c:pt idx="175">
                  <c:v>23322.855227768614</c:v>
                </c:pt>
                <c:pt idx="176">
                  <c:v>24847.705737084296</c:v>
                </c:pt>
                <c:pt idx="177">
                  <c:v>26380.714196624816</c:v>
                </c:pt>
                <c:pt idx="178">
                  <c:v>27921.924251423879</c:v>
                </c:pt>
                <c:pt idx="179">
                  <c:v>29471.379780016116</c:v>
                </c:pt>
                <c:pt idx="180">
                  <c:v>31029.12489568632</c:v>
                </c:pt>
                <c:pt idx="181">
                  <c:v>32595.20394772536</c:v>
                </c:pt>
                <c:pt idx="182">
                  <c:v>34169.661522692812</c:v>
                </c:pt>
                <c:pt idx="183">
                  <c:v>35752.54244568634</c:v>
                </c:pt>
                <c:pt idx="184">
                  <c:v>37343.89178161788</c:v>
                </c:pt>
                <c:pt idx="185">
                  <c:v>38943.754836496657</c:v>
                </c:pt>
                <c:pt idx="186">
                  <c:v>40552.177158719031</c:v>
                </c:pt>
                <c:pt idx="187">
                  <c:v>42169.204540365296</c:v>
                </c:pt>
                <c:pt idx="188">
                  <c:v>43794.883018503373</c:v>
                </c:pt>
                <c:pt idx="189">
                  <c:v>45429.258876499487</c:v>
                </c:pt>
                <c:pt idx="190">
                  <c:v>47072.378645335877</c:v>
                </c:pt>
                <c:pt idx="191">
                  <c:v>48724.289104935546</c:v>
                </c:pt>
                <c:pt idx="192">
                  <c:v>50385.037285494072</c:v>
                </c:pt>
                <c:pt idx="193">
                  <c:v>52054.670468818586</c:v>
                </c:pt>
                <c:pt idx="194">
                  <c:v>53733.236189673888</c:v>
                </c:pt>
              </c:numCache>
            </c:numRef>
          </c:yVal>
          <c:smooth val="0"/>
          <c:extLst>
            <c:ext xmlns:c16="http://schemas.microsoft.com/office/drawing/2014/chart" uri="{C3380CC4-5D6E-409C-BE32-E72D297353CC}">
              <c16:uniqueId val="{00000001-A84E-4A63-97AA-2A129C6ADAF0}"/>
            </c:ext>
          </c:extLst>
        </c:ser>
        <c:dLbls>
          <c:showLegendKey val="0"/>
          <c:showVal val="0"/>
          <c:showCatName val="0"/>
          <c:showSerName val="0"/>
          <c:showPercent val="0"/>
          <c:showBubbleSize val="0"/>
        </c:dLbls>
        <c:axId val="205742080"/>
        <c:axId val="205971840"/>
      </c:scatterChart>
      <c:valAx>
        <c:axId val="20574208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Years</a:t>
                </a:r>
              </a:p>
            </c:rich>
          </c:tx>
          <c:layout>
            <c:manualLayout>
              <c:xMode val="edge"/>
              <c:yMode val="edge"/>
              <c:x val="0.83592108240485818"/>
              <c:y val="0.72881355932203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5971840"/>
        <c:crosses val="autoZero"/>
        <c:crossBetween val="midCat"/>
      </c:valAx>
      <c:valAx>
        <c:axId val="205971840"/>
        <c:scaling>
          <c:orientation val="minMax"/>
        </c:scaling>
        <c:delete val="0"/>
        <c:axPos val="l"/>
        <c:title>
          <c:tx>
            <c:rich>
              <a:bodyPr/>
              <a:lstStyle/>
              <a:p>
                <a:pPr>
                  <a:defRPr sz="1025" b="1" i="0" u="none" strike="noStrike" baseline="0">
                    <a:solidFill>
                      <a:srgbClr val="000000"/>
                    </a:solidFill>
                    <a:latin typeface="Arial"/>
                    <a:ea typeface="Arial"/>
                    <a:cs typeface="Arial"/>
                  </a:defRPr>
                </a:pPr>
                <a:r>
                  <a:rPr lang="en-US" sz="1025" b="1" i="0" u="none" strike="noStrike" baseline="0">
                    <a:solidFill>
                      <a:srgbClr val="000000"/>
                    </a:solidFill>
                    <a:latin typeface="Arial"/>
                    <a:cs typeface="Arial"/>
                  </a:rPr>
                  <a:t>Investment Value</a:t>
                </a:r>
                <a:r>
                  <a:rPr lang="en-US" sz="1025" b="0" i="0" u="none" strike="noStrike" baseline="0">
                    <a:solidFill>
                      <a:srgbClr val="000000"/>
                    </a:solidFill>
                    <a:latin typeface="Arial"/>
                    <a:cs typeface="Arial"/>
                  </a:rPr>
                  <a:t> (not including home equity)</a:t>
                </a:r>
              </a:p>
            </c:rich>
          </c:tx>
          <c:layout>
            <c:manualLayout>
              <c:xMode val="edge"/>
              <c:yMode val="edge"/>
              <c:x val="1.1086486504043211E-2"/>
              <c:y val="0.131355932203389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05742080"/>
        <c:crosses val="autoZero"/>
        <c:crossBetween val="midCat"/>
      </c:valAx>
      <c:spPr>
        <a:noFill/>
        <a:ln w="25400">
          <a:noFill/>
        </a:ln>
      </c:spPr>
    </c:plotArea>
    <c:legend>
      <c:legendPos val="r"/>
      <c:layout>
        <c:manualLayout>
          <c:xMode val="edge"/>
          <c:yMode val="edge"/>
          <c:x val="0.25055459499137656"/>
          <c:y val="7.6271186440677971E-2"/>
          <c:w val="0.43237297365768523"/>
          <c:h val="0.1864406779661017"/>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7</xdr:row>
      <xdr:rowOff>47625</xdr:rowOff>
    </xdr:from>
    <xdr:to>
      <xdr:col>14</xdr:col>
      <xdr:colOff>704850</xdr:colOff>
      <xdr:row>19</xdr:row>
      <xdr:rowOff>0</xdr:rowOff>
    </xdr:to>
    <xdr:graphicFrame macro="">
      <xdr:nvGraphicFramePr>
        <xdr:cNvPr id="1028" name="Chart 4">
          <a:extLst>
            <a:ext uri="{FF2B5EF4-FFF2-40B4-BE49-F238E27FC236}">
              <a16:creationId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83"/>
  <sheetViews>
    <sheetView showGridLines="0" tabSelected="1" workbookViewId="0">
      <selection activeCell="A2" sqref="A2:XFD2"/>
    </sheetView>
  </sheetViews>
  <sheetFormatPr defaultColWidth="9.140625" defaultRowHeight="12.75" x14ac:dyDescent="0.2"/>
  <cols>
    <col min="1" max="1" width="7" style="2" customWidth="1"/>
    <col min="2" max="2" width="10.42578125" style="2" customWidth="1"/>
    <col min="3" max="3" width="10.140625" style="2" customWidth="1"/>
    <col min="4" max="5" width="13.140625" style="2" customWidth="1"/>
    <col min="6" max="6" width="11.42578125" style="2" customWidth="1"/>
    <col min="7" max="7" width="10.5703125" style="2" customWidth="1"/>
    <col min="8" max="8" width="9.28515625" style="2" customWidth="1"/>
    <col min="9" max="9" width="4" style="2" customWidth="1"/>
    <col min="10" max="10" width="10.7109375" style="2" customWidth="1"/>
    <col min="11" max="11" width="10.28515625" style="2" customWidth="1"/>
    <col min="12" max="12" width="11.5703125" style="2" customWidth="1"/>
    <col min="13" max="13" width="12" style="2" customWidth="1"/>
    <col min="14" max="14" width="9.28515625" style="2" customWidth="1"/>
    <col min="15" max="15" width="11.28515625" style="2" customWidth="1"/>
    <col min="16" max="16384" width="9.140625" style="2"/>
  </cols>
  <sheetData>
    <row r="1" spans="1:15" ht="30.75" customHeight="1" x14ac:dyDescent="0.2">
      <c r="A1" s="72" t="s">
        <v>0</v>
      </c>
      <c r="B1" s="73"/>
      <c r="C1" s="73"/>
      <c r="D1" s="73"/>
      <c r="E1" s="73"/>
      <c r="F1" s="73"/>
      <c r="G1" s="73"/>
      <c r="H1" s="73"/>
      <c r="I1" s="74"/>
      <c r="J1" s="74"/>
      <c r="K1" s="74"/>
      <c r="L1" s="74"/>
      <c r="M1" s="74"/>
      <c r="N1" s="74"/>
      <c r="O1" s="74"/>
    </row>
    <row r="2" spans="1:15" x14ac:dyDescent="0.2">
      <c r="A2" s="71"/>
      <c r="O2" s="79"/>
    </row>
    <row r="3" spans="1:15" x14ac:dyDescent="0.2">
      <c r="A3" s="9"/>
      <c r="B3" s="9"/>
      <c r="C3" s="9"/>
      <c r="D3" s="9"/>
      <c r="E3" s="9"/>
    </row>
    <row r="4" spans="1:15" ht="15" x14ac:dyDescent="0.25">
      <c r="A4" s="9"/>
      <c r="B4" s="58" t="s">
        <v>1</v>
      </c>
      <c r="C4" s="59"/>
      <c r="D4" s="54"/>
      <c r="E4" s="9"/>
      <c r="J4" s="65" t="s">
        <v>2</v>
      </c>
      <c r="K4" s="66"/>
      <c r="L4" s="66"/>
    </row>
    <row r="5" spans="1:15" ht="14.25" x14ac:dyDescent="0.2">
      <c r="A5" s="9"/>
      <c r="B5" s="9"/>
      <c r="C5" s="10" t="s">
        <v>27</v>
      </c>
      <c r="D5" s="78">
        <v>150000</v>
      </c>
      <c r="E5" s="9"/>
      <c r="J5" s="9"/>
      <c r="K5" s="9"/>
      <c r="L5" s="9"/>
    </row>
    <row r="6" spans="1:15" ht="14.25" x14ac:dyDescent="0.2">
      <c r="A6" s="12"/>
      <c r="B6" s="9"/>
      <c r="C6" s="10" t="s">
        <v>28</v>
      </c>
      <c r="D6" s="13">
        <v>6.4199999999999993E-2</v>
      </c>
      <c r="E6" s="9"/>
      <c r="J6" s="9"/>
      <c r="K6" s="10" t="s">
        <v>28</v>
      </c>
      <c r="L6" s="13">
        <v>6.4199999999999993E-2</v>
      </c>
      <c r="O6" s="3"/>
    </row>
    <row r="7" spans="1:15" ht="14.25" x14ac:dyDescent="0.2">
      <c r="A7" s="9"/>
      <c r="B7" s="9"/>
      <c r="C7" s="10" t="s">
        <v>29</v>
      </c>
      <c r="D7" s="14">
        <v>15</v>
      </c>
      <c r="E7" s="9"/>
      <c r="J7" s="9"/>
      <c r="K7" s="9"/>
      <c r="L7" s="9"/>
      <c r="O7" s="3"/>
    </row>
    <row r="8" spans="1:15" ht="14.25" x14ac:dyDescent="0.2">
      <c r="A8" s="9"/>
      <c r="B8" s="9"/>
      <c r="C8" s="10" t="s">
        <v>30</v>
      </c>
      <c r="D8" s="11">
        <v>100</v>
      </c>
      <c r="E8" s="9"/>
      <c r="J8" s="9"/>
      <c r="K8" s="9"/>
      <c r="L8" s="9"/>
      <c r="O8" s="3"/>
    </row>
    <row r="9" spans="1:15" x14ac:dyDescent="0.2">
      <c r="A9" s="9"/>
      <c r="B9" s="9"/>
      <c r="C9" s="9"/>
      <c r="D9" s="15"/>
      <c r="E9" s="15"/>
      <c r="F9" s="4"/>
      <c r="J9" s="9"/>
      <c r="K9" s="33" t="s">
        <v>33</v>
      </c>
      <c r="L9" s="27">
        <f>E13+15</f>
        <v>195.00000000000125</v>
      </c>
      <c r="O9" s="3"/>
    </row>
    <row r="10" spans="1:15" x14ac:dyDescent="0.2">
      <c r="A10" s="9"/>
      <c r="B10" s="9"/>
      <c r="C10" s="9"/>
      <c r="D10" s="15"/>
      <c r="E10" s="16"/>
      <c r="J10" s="9"/>
      <c r="K10" s="26"/>
      <c r="L10" s="28"/>
      <c r="O10" s="3"/>
    </row>
    <row r="11" spans="1:15" ht="30" x14ac:dyDescent="0.25">
      <c r="A11" s="9"/>
      <c r="B11" s="55" t="s">
        <v>3</v>
      </c>
      <c r="C11" s="56"/>
      <c r="D11" s="57" t="s">
        <v>4</v>
      </c>
      <c r="E11" s="57" t="s">
        <v>5</v>
      </c>
      <c r="J11" s="9"/>
      <c r="K11" s="33" t="s">
        <v>6</v>
      </c>
      <c r="L11" s="9">
        <f>L9/12</f>
        <v>16.250000000000103</v>
      </c>
      <c r="O11" s="3"/>
    </row>
    <row r="12" spans="1:15" ht="14.25" x14ac:dyDescent="0.2">
      <c r="A12" s="9"/>
      <c r="B12" s="9"/>
      <c r="C12" s="17" t="s">
        <v>7</v>
      </c>
      <c r="D12" s="75">
        <f>-PMT(D6/12,D7*12,D5)+D8</f>
        <v>1400.0732338471196</v>
      </c>
      <c r="E12" s="75">
        <f>-PMT(D6/12,D7*12,D5)</f>
        <v>1300.0732338471196</v>
      </c>
      <c r="J12" s="9"/>
      <c r="K12" s="9"/>
      <c r="L12" s="9"/>
      <c r="O12" s="3"/>
    </row>
    <row r="13" spans="1:15" ht="14.25" x14ac:dyDescent="0.2">
      <c r="A13" s="9"/>
      <c r="B13" s="9"/>
      <c r="C13" s="17" t="s">
        <v>8</v>
      </c>
      <c r="D13" s="76">
        <f>ROUNDUP(NPER(D6/12,D12,-D5),0)</f>
        <v>160</v>
      </c>
      <c r="E13" s="77">
        <f>NPER(D6/12,E12,-D5)</f>
        <v>180.00000000000125</v>
      </c>
      <c r="J13" s="9"/>
      <c r="L13" s="29" t="s">
        <v>9</v>
      </c>
      <c r="M13" s="29" t="s">
        <v>10</v>
      </c>
    </row>
    <row r="14" spans="1:15" ht="14.25" x14ac:dyDescent="0.2">
      <c r="A14" s="9"/>
      <c r="B14" s="9"/>
      <c r="C14" s="18" t="s">
        <v>11</v>
      </c>
      <c r="D14" s="75">
        <f ca="1">SUM(OFFSET(B21,2,0,D13,1))</f>
        <v>223405.09679865284</v>
      </c>
      <c r="E14" s="75">
        <f>E13*E12</f>
        <v>234013.18209248316</v>
      </c>
      <c r="K14" s="30" t="s">
        <v>12</v>
      </c>
      <c r="L14" s="31">
        <f ca="1">SUM(OFFSET(E21,2,0,L9,1))</f>
        <v>149999.99999999997</v>
      </c>
      <c r="M14" s="31">
        <f>-CUMPRINC($D$6/12,$D$7*12,$D$5,1,MIN($L$9,D7*12),0)</f>
        <v>150000</v>
      </c>
    </row>
    <row r="15" spans="1:15" ht="14.25" x14ac:dyDescent="0.2">
      <c r="A15" s="9"/>
      <c r="B15" s="9"/>
      <c r="C15" s="18" t="s">
        <v>13</v>
      </c>
      <c r="D15" s="75">
        <f ca="1">SUM(OFFSET(C21,2,0,D13,1))</f>
        <v>73405.096798652594</v>
      </c>
      <c r="E15" s="75">
        <f>-CUMIPMT(D6/12,D7*12,D5,1,D7*12,0)</f>
        <v>84013.182092481526</v>
      </c>
      <c r="K15" s="30" t="s">
        <v>14</v>
      </c>
      <c r="L15" s="32">
        <f>IF($L$9&gt;=$D$13,FV($L$6/12,($L$9-$D$13),-$D$12),0)</f>
        <v>53733.236189675583</v>
      </c>
      <c r="M15" s="32">
        <f>IF(L9&gt;D7*12,FV(L6/12,L9-D7*12,-D12,-FV(L6/12,D7*12,-D8)),FV(L6/12,L9,-D8))</f>
        <v>54464.412387882403</v>
      </c>
    </row>
    <row r="16" spans="1:15" x14ac:dyDescent="0.2">
      <c r="A16" s="9"/>
      <c r="B16" s="9"/>
      <c r="C16" s="19"/>
      <c r="D16" s="20"/>
      <c r="E16" s="20"/>
      <c r="H16" s="5"/>
      <c r="J16" s="9"/>
      <c r="K16" s="9"/>
      <c r="L16" s="9"/>
    </row>
    <row r="17" spans="1:15" ht="15" x14ac:dyDescent="0.25">
      <c r="A17" s="9"/>
      <c r="B17" s="21"/>
      <c r="C17" s="22" t="s">
        <v>15</v>
      </c>
      <c r="D17" s="23">
        <f>(D13)/12</f>
        <v>13.333333333333334</v>
      </c>
      <c r="E17" s="24"/>
      <c r="J17" s="9"/>
      <c r="K17" s="9"/>
      <c r="L17" s="9"/>
    </row>
    <row r="18" spans="1:15" ht="15" x14ac:dyDescent="0.25">
      <c r="A18" s="9"/>
      <c r="B18" s="9"/>
      <c r="C18" s="22" t="s">
        <v>16</v>
      </c>
      <c r="D18" s="25">
        <f ca="1">E15-D15</f>
        <v>10608.085293828932</v>
      </c>
      <c r="E18" s="20"/>
      <c r="J18" s="9"/>
      <c r="K18" s="9"/>
      <c r="L18" s="9"/>
    </row>
    <row r="19" spans="1:15" x14ac:dyDescent="0.2">
      <c r="D19" s="5"/>
    </row>
    <row r="20" spans="1:15" x14ac:dyDescent="0.2">
      <c r="D20" s="5"/>
      <c r="H20" s="34" t="s">
        <v>34</v>
      </c>
    </row>
    <row r="21" spans="1:15" ht="26.25" thickBot="1" x14ac:dyDescent="0.25">
      <c r="A21" s="62" t="s">
        <v>17</v>
      </c>
      <c r="B21" s="63" t="s">
        <v>18</v>
      </c>
      <c r="C21" s="63" t="s">
        <v>19</v>
      </c>
      <c r="D21" s="64" t="s">
        <v>20</v>
      </c>
      <c r="E21" s="63" t="s">
        <v>21</v>
      </c>
      <c r="F21" s="64" t="s">
        <v>22</v>
      </c>
      <c r="G21" s="64" t="s">
        <v>23</v>
      </c>
      <c r="H21" s="64" t="s">
        <v>24</v>
      </c>
      <c r="I21" s="6"/>
      <c r="J21" s="69" t="s">
        <v>31</v>
      </c>
      <c r="K21" s="69" t="s">
        <v>25</v>
      </c>
      <c r="L21" s="69" t="s">
        <v>26</v>
      </c>
      <c r="M21" s="69" t="s">
        <v>32</v>
      </c>
      <c r="N21" s="69" t="s">
        <v>25</v>
      </c>
      <c r="O21" s="69" t="s">
        <v>26</v>
      </c>
    </row>
    <row r="22" spans="1:15" x14ac:dyDescent="0.2">
      <c r="A22" s="60"/>
      <c r="B22" s="60"/>
      <c r="C22" s="60"/>
      <c r="D22" s="60"/>
      <c r="E22" s="60"/>
      <c r="F22" s="60"/>
      <c r="G22" s="61">
        <f>D5</f>
        <v>150000</v>
      </c>
      <c r="H22" s="60"/>
      <c r="I22" s="6"/>
      <c r="J22" s="67"/>
      <c r="K22" s="67"/>
      <c r="L22" s="68"/>
      <c r="M22" s="67"/>
      <c r="N22" s="67"/>
      <c r="O22" s="68">
        <f>L5</f>
        <v>0</v>
      </c>
    </row>
    <row r="23" spans="1:15" x14ac:dyDescent="0.2">
      <c r="A23" s="4">
        <v>1</v>
      </c>
      <c r="B23" s="7">
        <f t="shared" ref="B23:B86" si="0">IF(A23&lt;$D$13,$D$12,IF(A23&gt;$D$13,"",(1+$D$6/12)*G22))</f>
        <v>1400.0732338471196</v>
      </c>
      <c r="C23" s="6">
        <f t="shared" ref="C23:C86" si="1">IF(A23&gt;$D$13,"",$D$6/12*G22)</f>
        <v>802.5</v>
      </c>
      <c r="D23" s="6">
        <f>IF($A23&gt;$D$13,"",SUM(C$23:C23))</f>
        <v>802.5</v>
      </c>
      <c r="E23" s="6">
        <f t="shared" ref="E23:E86" si="2">IF($A23&gt;$D$13,"",B23-C23)</f>
        <v>597.57323384711958</v>
      </c>
      <c r="F23" s="6">
        <f>IF($A23&gt;$D$13,"",SUM(E$23:E23))</f>
        <v>597.57323384711958</v>
      </c>
      <c r="G23" s="6">
        <f t="shared" ref="G23:G86" si="3">IF(A23&gt;$D$13,"",G22-E23)</f>
        <v>149402.42676615287</v>
      </c>
      <c r="H23" s="6">
        <f t="shared" ref="H23:H86" si="4">IF(A23&gt;12*$D$7,"",-IPMT($D$6/12,A23,$D$7*12,$D$5)-IF(A23&gt;$D$13,0,C23))</f>
        <v>0</v>
      </c>
      <c r="I23" s="6"/>
      <c r="J23" s="7">
        <f t="shared" ref="J23:J86" si="5">IF(A23&gt;$D$7*12,$D$12,$D$8)</f>
        <v>100</v>
      </c>
      <c r="K23" s="7">
        <f t="shared" ref="K23:K86" si="6">$L$6/12*L22</f>
        <v>0</v>
      </c>
      <c r="L23" s="7">
        <f t="shared" ref="L23:L86" si="7">K23+J23+L22</f>
        <v>100</v>
      </c>
      <c r="M23" s="7">
        <f t="shared" ref="M23:M86" si="8">IF(A23&lt;=$D$13,0,$D$12)</f>
        <v>0</v>
      </c>
      <c r="N23" s="7">
        <f t="shared" ref="N23:N86" si="9">$L$6/12*O22</f>
        <v>0</v>
      </c>
      <c r="O23" s="7">
        <f t="shared" ref="O23:O86" si="10">N23+M23+O22</f>
        <v>0</v>
      </c>
    </row>
    <row r="24" spans="1:15" x14ac:dyDescent="0.2">
      <c r="A24" s="4">
        <v>2</v>
      </c>
      <c r="B24" s="7">
        <f t="shared" si="0"/>
        <v>1400.0732338471196</v>
      </c>
      <c r="C24" s="6">
        <f t="shared" si="1"/>
        <v>799.30298319891779</v>
      </c>
      <c r="D24" s="6">
        <f>IF($A24&gt;$D$13,"",SUM(C$23:C24))</f>
        <v>1601.8029831989179</v>
      </c>
      <c r="E24" s="6">
        <f t="shared" si="2"/>
        <v>600.7702506482018</v>
      </c>
      <c r="F24" s="6">
        <f>IF($A24&gt;$D$13,"",SUM(E$23:E24))</f>
        <v>1198.3434844953213</v>
      </c>
      <c r="G24" s="6">
        <f t="shared" si="3"/>
        <v>148801.65651550467</v>
      </c>
      <c r="H24" s="6">
        <f t="shared" si="4"/>
        <v>0.53500000000008185</v>
      </c>
      <c r="I24" s="6"/>
      <c r="J24" s="7">
        <f t="shared" si="5"/>
        <v>100</v>
      </c>
      <c r="K24" s="7">
        <f t="shared" si="6"/>
        <v>0.53499999999999992</v>
      </c>
      <c r="L24" s="7">
        <f t="shared" si="7"/>
        <v>200.535</v>
      </c>
      <c r="M24" s="7">
        <f t="shared" si="8"/>
        <v>0</v>
      </c>
      <c r="N24" s="7">
        <f t="shared" si="9"/>
        <v>0</v>
      </c>
      <c r="O24" s="7">
        <f t="shared" si="10"/>
        <v>0</v>
      </c>
    </row>
    <row r="25" spans="1:15" x14ac:dyDescent="0.2">
      <c r="A25" s="4">
        <v>3</v>
      </c>
      <c r="B25" s="7">
        <f t="shared" si="0"/>
        <v>1400.0732338471196</v>
      </c>
      <c r="C25" s="6">
        <f t="shared" si="1"/>
        <v>796.08886235794989</v>
      </c>
      <c r="D25" s="6">
        <f>IF($A25&gt;$D$13,"",SUM(C$23:C25))</f>
        <v>2397.8918455568678</v>
      </c>
      <c r="E25" s="6">
        <f t="shared" si="2"/>
        <v>603.98437148916969</v>
      </c>
      <c r="F25" s="6">
        <f>IF($A25&gt;$D$13,"",SUM(E$23:E25))</f>
        <v>1802.327855984491</v>
      </c>
      <c r="G25" s="6">
        <f t="shared" si="3"/>
        <v>148197.67214401549</v>
      </c>
      <c r="H25" s="6">
        <f t="shared" si="4"/>
        <v>1.0728622499999574</v>
      </c>
      <c r="I25" s="6"/>
      <c r="J25" s="7">
        <f t="shared" si="5"/>
        <v>100</v>
      </c>
      <c r="K25" s="7">
        <f t="shared" si="6"/>
        <v>1.07286225</v>
      </c>
      <c r="L25" s="7">
        <f t="shared" si="7"/>
        <v>301.60786224999998</v>
      </c>
      <c r="M25" s="7">
        <f t="shared" si="8"/>
        <v>0</v>
      </c>
      <c r="N25" s="7">
        <f t="shared" si="9"/>
        <v>0</v>
      </c>
      <c r="O25" s="7">
        <f t="shared" si="10"/>
        <v>0</v>
      </c>
    </row>
    <row r="26" spans="1:15" x14ac:dyDescent="0.2">
      <c r="A26" s="4">
        <v>4</v>
      </c>
      <c r="B26" s="7">
        <f t="shared" si="0"/>
        <v>1400.0732338471196</v>
      </c>
      <c r="C26" s="6">
        <f t="shared" si="1"/>
        <v>792.85754597048287</v>
      </c>
      <c r="D26" s="6">
        <f>IF($A26&gt;$D$13,"",SUM(C$23:C26))</f>
        <v>3190.7493915273508</v>
      </c>
      <c r="E26" s="6">
        <f t="shared" si="2"/>
        <v>607.21568787663671</v>
      </c>
      <c r="F26" s="6">
        <f>IF($A26&gt;$D$13,"",SUM(E$23:E26))</f>
        <v>2409.5435438611275</v>
      </c>
      <c r="G26" s="6">
        <f t="shared" si="3"/>
        <v>147590.45645613887</v>
      </c>
      <c r="H26" s="6">
        <f t="shared" si="4"/>
        <v>1.6136020630373196</v>
      </c>
      <c r="I26" s="6"/>
      <c r="J26" s="7">
        <f t="shared" si="5"/>
        <v>100</v>
      </c>
      <c r="K26" s="7">
        <f t="shared" si="6"/>
        <v>1.6136020630374999</v>
      </c>
      <c r="L26" s="7">
        <f t="shared" si="7"/>
        <v>403.22146431303747</v>
      </c>
      <c r="M26" s="7">
        <f t="shared" si="8"/>
        <v>0</v>
      </c>
      <c r="N26" s="7">
        <f t="shared" si="9"/>
        <v>0</v>
      </c>
      <c r="O26" s="7">
        <f t="shared" si="10"/>
        <v>0</v>
      </c>
    </row>
    <row r="27" spans="1:15" x14ac:dyDescent="0.2">
      <c r="A27" s="4">
        <v>5</v>
      </c>
      <c r="B27" s="7">
        <f t="shared" si="0"/>
        <v>1400.0732338471196</v>
      </c>
      <c r="C27" s="6">
        <f t="shared" si="1"/>
        <v>789.60894204034287</v>
      </c>
      <c r="D27" s="6">
        <f>IF($A27&gt;$D$13,"",SUM(C$23:C27))</f>
        <v>3980.3583335676935</v>
      </c>
      <c r="E27" s="6">
        <f t="shared" si="2"/>
        <v>610.46429180677671</v>
      </c>
      <c r="F27" s="6">
        <f>IF($A27&gt;$D$13,"",SUM(E$23:E27))</f>
        <v>3020.0078356679041</v>
      </c>
      <c r="G27" s="6">
        <f t="shared" si="3"/>
        <v>146979.9921643321</v>
      </c>
      <c r="H27" s="6">
        <f t="shared" si="4"/>
        <v>2.157234834074643</v>
      </c>
      <c r="I27" s="6"/>
      <c r="J27" s="7">
        <f t="shared" si="5"/>
        <v>100</v>
      </c>
      <c r="K27" s="7">
        <f t="shared" si="6"/>
        <v>2.1572348340747505</v>
      </c>
      <c r="L27" s="7">
        <f t="shared" si="7"/>
        <v>505.37869914711223</v>
      </c>
      <c r="M27" s="7">
        <f t="shared" si="8"/>
        <v>0</v>
      </c>
      <c r="N27" s="7">
        <f t="shared" si="9"/>
        <v>0</v>
      </c>
      <c r="O27" s="7">
        <f t="shared" si="10"/>
        <v>0</v>
      </c>
    </row>
    <row r="28" spans="1:15" x14ac:dyDescent="0.2">
      <c r="A28" s="4">
        <v>6</v>
      </c>
      <c r="B28" s="7">
        <f t="shared" si="0"/>
        <v>1400.0732338471196</v>
      </c>
      <c r="C28" s="6">
        <f t="shared" si="1"/>
        <v>786.3429580791767</v>
      </c>
      <c r="D28" s="6">
        <f>IF($A28&gt;$D$13,"",SUM(C$23:C28))</f>
        <v>4766.7012916468702</v>
      </c>
      <c r="E28" s="6">
        <f t="shared" si="2"/>
        <v>613.73027576794289</v>
      </c>
      <c r="F28" s="6">
        <f>IF($A28&gt;$D$13,"",SUM(E$23:E28))</f>
        <v>3633.7381114358468</v>
      </c>
      <c r="G28" s="6">
        <f t="shared" si="3"/>
        <v>146366.26188856416</v>
      </c>
      <c r="H28" s="6">
        <f t="shared" si="4"/>
        <v>2.7037760404368782</v>
      </c>
      <c r="I28" s="6"/>
      <c r="J28" s="7">
        <f t="shared" si="5"/>
        <v>100</v>
      </c>
      <c r="K28" s="7">
        <f t="shared" si="6"/>
        <v>2.7037760404370501</v>
      </c>
      <c r="L28" s="7">
        <f t="shared" si="7"/>
        <v>608.08247518754933</v>
      </c>
      <c r="M28" s="7">
        <f t="shared" si="8"/>
        <v>0</v>
      </c>
      <c r="N28" s="7">
        <f t="shared" si="9"/>
        <v>0</v>
      </c>
      <c r="O28" s="7">
        <f t="shared" si="10"/>
        <v>0</v>
      </c>
    </row>
    <row r="29" spans="1:15" x14ac:dyDescent="0.2">
      <c r="A29" s="4">
        <v>7</v>
      </c>
      <c r="B29" s="7">
        <f t="shared" si="0"/>
        <v>1400.0732338471196</v>
      </c>
      <c r="C29" s="6">
        <f t="shared" si="1"/>
        <v>783.05950110381821</v>
      </c>
      <c r="D29" s="6">
        <f>IF($A29&gt;$D$13,"",SUM(C$23:C29))</f>
        <v>5549.7607927506888</v>
      </c>
      <c r="E29" s="6">
        <f t="shared" si="2"/>
        <v>617.01373274330138</v>
      </c>
      <c r="F29" s="6">
        <f>IF($A29&gt;$D$13,"",SUM(E$23:E29))</f>
        <v>4250.7518441791481</v>
      </c>
      <c r="G29" s="6">
        <f t="shared" si="3"/>
        <v>145749.24815582085</v>
      </c>
      <c r="H29" s="6">
        <f t="shared" si="4"/>
        <v>3.2532412422532389</v>
      </c>
      <c r="I29" s="6"/>
      <c r="J29" s="7">
        <f t="shared" si="5"/>
        <v>100</v>
      </c>
      <c r="K29" s="7">
        <f t="shared" si="6"/>
        <v>3.253241242253389</v>
      </c>
      <c r="L29" s="7">
        <f t="shared" si="7"/>
        <v>711.33571642980269</v>
      </c>
      <c r="M29" s="7">
        <f t="shared" si="8"/>
        <v>0</v>
      </c>
      <c r="N29" s="7">
        <f t="shared" si="9"/>
        <v>0</v>
      </c>
      <c r="O29" s="7">
        <f t="shared" si="10"/>
        <v>0</v>
      </c>
    </row>
    <row r="30" spans="1:15" x14ac:dyDescent="0.2">
      <c r="A30" s="4">
        <v>8</v>
      </c>
      <c r="B30" s="7">
        <f t="shared" si="0"/>
        <v>1400.0732338471196</v>
      </c>
      <c r="C30" s="6">
        <f t="shared" si="1"/>
        <v>779.75847763364152</v>
      </c>
      <c r="D30" s="6">
        <f>IF($A30&gt;$D$13,"",SUM(C$23:C30))</f>
        <v>6329.5192703843304</v>
      </c>
      <c r="E30" s="6">
        <f t="shared" si="2"/>
        <v>620.31475621347806</v>
      </c>
      <c r="F30" s="6">
        <f>IF($A30&gt;$D$13,"",SUM(E$23:E30))</f>
        <v>4871.0666003926262</v>
      </c>
      <c r="G30" s="6">
        <f t="shared" si="3"/>
        <v>145128.93339960737</v>
      </c>
      <c r="H30" s="6">
        <f t="shared" si="4"/>
        <v>3.8056460828993295</v>
      </c>
      <c r="I30" s="6"/>
      <c r="J30" s="7">
        <f t="shared" si="5"/>
        <v>100</v>
      </c>
      <c r="K30" s="7">
        <f t="shared" si="6"/>
        <v>3.8056460828994441</v>
      </c>
      <c r="L30" s="7">
        <f t="shared" si="7"/>
        <v>815.14136251270213</v>
      </c>
      <c r="M30" s="7">
        <f t="shared" si="8"/>
        <v>0</v>
      </c>
      <c r="N30" s="7">
        <f t="shared" si="9"/>
        <v>0</v>
      </c>
      <c r="O30" s="7">
        <f t="shared" si="10"/>
        <v>0</v>
      </c>
    </row>
    <row r="31" spans="1:15" x14ac:dyDescent="0.2">
      <c r="A31" s="4">
        <v>9</v>
      </c>
      <c r="B31" s="7">
        <f t="shared" si="0"/>
        <v>1400.0732338471196</v>
      </c>
      <c r="C31" s="6">
        <f t="shared" si="1"/>
        <v>776.4397936878994</v>
      </c>
      <c r="D31" s="6">
        <f>IF($A31&gt;$D$13,"",SUM(C$23:C31))</f>
        <v>7105.9590640722299</v>
      </c>
      <c r="E31" s="6">
        <f t="shared" si="2"/>
        <v>623.63344015922019</v>
      </c>
      <c r="F31" s="6">
        <f>IF($A31&gt;$D$13,"",SUM(E$23:E31))</f>
        <v>5494.7000405518465</v>
      </c>
      <c r="G31" s="6">
        <f t="shared" si="3"/>
        <v>144505.29995944814</v>
      </c>
      <c r="H31" s="6">
        <f t="shared" si="4"/>
        <v>4.361006289442912</v>
      </c>
      <c r="I31" s="6"/>
      <c r="J31" s="7">
        <f t="shared" si="5"/>
        <v>100</v>
      </c>
      <c r="K31" s="7">
        <f t="shared" si="6"/>
        <v>4.3610062894429564</v>
      </c>
      <c r="L31" s="7">
        <f t="shared" si="7"/>
        <v>919.50236880214504</v>
      </c>
      <c r="M31" s="7">
        <f t="shared" si="8"/>
        <v>0</v>
      </c>
      <c r="N31" s="7">
        <f t="shared" si="9"/>
        <v>0</v>
      </c>
      <c r="O31" s="7">
        <f t="shared" si="10"/>
        <v>0</v>
      </c>
    </row>
    <row r="32" spans="1:15" x14ac:dyDescent="0.2">
      <c r="A32" s="4">
        <v>10</v>
      </c>
      <c r="B32" s="7">
        <f t="shared" si="0"/>
        <v>1400.0732338471196</v>
      </c>
      <c r="C32" s="6">
        <f t="shared" si="1"/>
        <v>773.10335478304751</v>
      </c>
      <c r="D32" s="6">
        <f>IF($A32&gt;$D$13,"",SUM(C$23:C32))</f>
        <v>7879.0624188552774</v>
      </c>
      <c r="E32" s="6">
        <f t="shared" si="2"/>
        <v>626.96987906407207</v>
      </c>
      <c r="F32" s="6">
        <f>IF($A32&gt;$D$13,"",SUM(E$23:E32))</f>
        <v>6121.6699196159188</v>
      </c>
      <c r="G32" s="6">
        <f t="shared" si="3"/>
        <v>143878.33008038407</v>
      </c>
      <c r="H32" s="6">
        <f t="shared" si="4"/>
        <v>4.9193376730912632</v>
      </c>
      <c r="I32" s="6"/>
      <c r="J32" s="7">
        <f t="shared" si="5"/>
        <v>100</v>
      </c>
      <c r="K32" s="7">
        <f t="shared" si="6"/>
        <v>4.9193376730914755</v>
      </c>
      <c r="L32" s="7">
        <f t="shared" si="7"/>
        <v>1024.4217064752365</v>
      </c>
      <c r="M32" s="7">
        <f t="shared" si="8"/>
        <v>0</v>
      </c>
      <c r="N32" s="7">
        <f t="shared" si="9"/>
        <v>0</v>
      </c>
      <c r="O32" s="7">
        <f t="shared" si="10"/>
        <v>0</v>
      </c>
    </row>
    <row r="33" spans="1:15" x14ac:dyDescent="0.2">
      <c r="A33" s="4">
        <v>11</v>
      </c>
      <c r="B33" s="7">
        <f t="shared" si="0"/>
        <v>1400.0732338471196</v>
      </c>
      <c r="C33" s="6">
        <f t="shared" si="1"/>
        <v>769.74906593005471</v>
      </c>
      <c r="D33" s="6">
        <f>IF($A33&gt;$D$13,"",SUM(C$23:C33))</f>
        <v>8648.8114847853321</v>
      </c>
      <c r="E33" s="6">
        <f t="shared" si="2"/>
        <v>630.32416791706487</v>
      </c>
      <c r="F33" s="6">
        <f>IF($A33&gt;$D$13,"",SUM(E$23:E33))</f>
        <v>6751.9940875329839</v>
      </c>
      <c r="G33" s="6">
        <f t="shared" si="3"/>
        <v>143248.00591246699</v>
      </c>
      <c r="H33" s="6">
        <f t="shared" si="4"/>
        <v>5.4806561296422842</v>
      </c>
      <c r="I33" s="6"/>
      <c r="J33" s="7">
        <f t="shared" si="5"/>
        <v>100</v>
      </c>
      <c r="K33" s="7">
        <f t="shared" si="6"/>
        <v>5.4806561296425151</v>
      </c>
      <c r="L33" s="7">
        <f t="shared" si="7"/>
        <v>1129.902362604879</v>
      </c>
      <c r="M33" s="7">
        <f t="shared" si="8"/>
        <v>0</v>
      </c>
      <c r="N33" s="7">
        <f t="shared" si="9"/>
        <v>0</v>
      </c>
      <c r="O33" s="7">
        <f t="shared" si="10"/>
        <v>0</v>
      </c>
    </row>
    <row r="34" spans="1:15" x14ac:dyDescent="0.2">
      <c r="A34" s="8">
        <v>12</v>
      </c>
      <c r="B34" s="7">
        <f t="shared" si="0"/>
        <v>1400.0732338471196</v>
      </c>
      <c r="C34" s="7">
        <f t="shared" si="1"/>
        <v>766.37683163169834</v>
      </c>
      <c r="D34" s="6">
        <f>IF($A34&gt;$D$13,"",SUM(C$23:C34))</f>
        <v>9415.1883164170304</v>
      </c>
      <c r="E34" s="6">
        <f t="shared" si="2"/>
        <v>633.69640221542124</v>
      </c>
      <c r="F34" s="6">
        <f>IF($A34&gt;$D$13,"",SUM(E$23:E34))</f>
        <v>7385.6904897484055</v>
      </c>
      <c r="G34" s="7">
        <f t="shared" si="3"/>
        <v>142614.30951025157</v>
      </c>
      <c r="H34" s="6">
        <f t="shared" si="4"/>
        <v>6.0449776399361781</v>
      </c>
      <c r="I34" s="6"/>
      <c r="J34" s="7">
        <f t="shared" si="5"/>
        <v>100</v>
      </c>
      <c r="K34" s="7">
        <f t="shared" si="6"/>
        <v>6.0449776399361026</v>
      </c>
      <c r="L34" s="7">
        <f t="shared" si="7"/>
        <v>1235.9473402448152</v>
      </c>
      <c r="M34" s="7">
        <f t="shared" si="8"/>
        <v>0</v>
      </c>
      <c r="N34" s="7">
        <f t="shared" si="9"/>
        <v>0</v>
      </c>
      <c r="O34" s="7">
        <f t="shared" si="10"/>
        <v>0</v>
      </c>
    </row>
    <row r="35" spans="1:15" x14ac:dyDescent="0.2">
      <c r="A35" s="8">
        <v>13</v>
      </c>
      <c r="B35" s="7">
        <f t="shared" si="0"/>
        <v>1400.0732338471196</v>
      </c>
      <c r="C35" s="7">
        <f t="shared" si="1"/>
        <v>762.98655587984581</v>
      </c>
      <c r="D35" s="6">
        <f>IF($A35&gt;$D$13,"",SUM(C$23:C35))</f>
        <v>10178.174872296877</v>
      </c>
      <c r="E35" s="6">
        <f t="shared" si="2"/>
        <v>637.08667796727377</v>
      </c>
      <c r="F35" s="6">
        <f>IF($A35&gt;$D$13,"",SUM(E$23:E35))</f>
        <v>8022.7771677156798</v>
      </c>
      <c r="G35" s="7">
        <f t="shared" si="3"/>
        <v>141977.22283228429</v>
      </c>
      <c r="H35" s="6">
        <f t="shared" si="4"/>
        <v>6.6123182703098564</v>
      </c>
      <c r="I35" s="6"/>
      <c r="J35" s="7">
        <f t="shared" si="5"/>
        <v>100</v>
      </c>
      <c r="K35" s="7">
        <f t="shared" si="6"/>
        <v>6.6123182703097614</v>
      </c>
      <c r="L35" s="7">
        <f t="shared" si="7"/>
        <v>1342.559658515125</v>
      </c>
      <c r="M35" s="7">
        <f t="shared" si="8"/>
        <v>0</v>
      </c>
      <c r="N35" s="7">
        <f t="shared" si="9"/>
        <v>0</v>
      </c>
      <c r="O35" s="7">
        <f t="shared" si="10"/>
        <v>0</v>
      </c>
    </row>
    <row r="36" spans="1:15" x14ac:dyDescent="0.2">
      <c r="A36" s="4">
        <v>14</v>
      </c>
      <c r="B36" s="7">
        <f t="shared" si="0"/>
        <v>1400.0732338471196</v>
      </c>
      <c r="C36" s="6">
        <f t="shared" si="1"/>
        <v>759.57814215272094</v>
      </c>
      <c r="D36" s="6">
        <f>IF($A36&gt;$D$13,"",SUM(C$23:C36))</f>
        <v>10937.753014449598</v>
      </c>
      <c r="E36" s="6">
        <f t="shared" si="2"/>
        <v>640.49509169439864</v>
      </c>
      <c r="F36" s="6">
        <f>IF($A36&gt;$D$13,"",SUM(E$23:E36))</f>
        <v>8663.2722594100778</v>
      </c>
      <c r="G36" s="6">
        <f t="shared" si="3"/>
        <v>141336.72774058988</v>
      </c>
      <c r="H36" s="6">
        <f t="shared" si="4"/>
        <v>7.1826941730560065</v>
      </c>
      <c r="I36" s="6"/>
      <c r="J36" s="7">
        <f t="shared" si="5"/>
        <v>100</v>
      </c>
      <c r="K36" s="7">
        <f t="shared" si="6"/>
        <v>7.1826941730559186</v>
      </c>
      <c r="L36" s="7">
        <f t="shared" si="7"/>
        <v>1449.742352688181</v>
      </c>
      <c r="M36" s="7">
        <f t="shared" si="8"/>
        <v>0</v>
      </c>
      <c r="N36" s="7">
        <f t="shared" si="9"/>
        <v>0</v>
      </c>
      <c r="O36" s="7">
        <f t="shared" si="10"/>
        <v>0</v>
      </c>
    </row>
    <row r="37" spans="1:15" x14ac:dyDescent="0.2">
      <c r="A37" s="4">
        <v>15</v>
      </c>
      <c r="B37" s="7">
        <f t="shared" si="0"/>
        <v>1400.0732338471196</v>
      </c>
      <c r="C37" s="6">
        <f t="shared" si="1"/>
        <v>756.15149341215579</v>
      </c>
      <c r="D37" s="6">
        <f>IF($A37&gt;$D$13,"",SUM(C$23:C37))</f>
        <v>11693.904507861753</v>
      </c>
      <c r="E37" s="6">
        <f t="shared" si="2"/>
        <v>643.92174043496379</v>
      </c>
      <c r="F37" s="6">
        <f>IF($A37&gt;$D$13,"",SUM(E$23:E37))</f>
        <v>9307.1939998450416</v>
      </c>
      <c r="G37" s="6">
        <f t="shared" si="3"/>
        <v>140692.8060001549</v>
      </c>
      <c r="H37" s="6">
        <f t="shared" si="4"/>
        <v>7.7561215868820454</v>
      </c>
      <c r="I37" s="6"/>
      <c r="J37" s="7">
        <f t="shared" si="5"/>
        <v>100</v>
      </c>
      <c r="K37" s="7">
        <f t="shared" si="6"/>
        <v>7.7561215868817674</v>
      </c>
      <c r="L37" s="7">
        <f t="shared" si="7"/>
        <v>1557.4984742750628</v>
      </c>
      <c r="M37" s="7">
        <f t="shared" si="8"/>
        <v>0</v>
      </c>
      <c r="N37" s="7">
        <f t="shared" si="9"/>
        <v>0</v>
      </c>
      <c r="O37" s="7">
        <f t="shared" si="10"/>
        <v>0</v>
      </c>
    </row>
    <row r="38" spans="1:15" x14ac:dyDescent="0.2">
      <c r="A38" s="4">
        <v>16</v>
      </c>
      <c r="B38" s="7">
        <f t="shared" si="0"/>
        <v>1400.0732338471196</v>
      </c>
      <c r="C38" s="6">
        <f t="shared" si="1"/>
        <v>752.70651210082872</v>
      </c>
      <c r="D38" s="6">
        <f>IF($A38&gt;$D$13,"",SUM(C$23:C38))</f>
        <v>12446.611019962582</v>
      </c>
      <c r="E38" s="6">
        <f t="shared" si="2"/>
        <v>647.36672174629086</v>
      </c>
      <c r="F38" s="6">
        <f>IF($A38&gt;$D$13,"",SUM(E$23:E38))</f>
        <v>9954.5607215913333</v>
      </c>
      <c r="G38" s="6">
        <f t="shared" si="3"/>
        <v>140045.43927840862</v>
      </c>
      <c r="H38" s="6">
        <f t="shared" si="4"/>
        <v>8.3326168373718019</v>
      </c>
      <c r="I38" s="6"/>
      <c r="J38" s="7">
        <f t="shared" si="5"/>
        <v>100</v>
      </c>
      <c r="K38" s="7">
        <f t="shared" si="6"/>
        <v>8.3326168373715852</v>
      </c>
      <c r="L38" s="7">
        <f t="shared" si="7"/>
        <v>1665.8310911124345</v>
      </c>
      <c r="M38" s="7">
        <f t="shared" si="8"/>
        <v>0</v>
      </c>
      <c r="N38" s="7">
        <f t="shared" si="9"/>
        <v>0</v>
      </c>
      <c r="O38" s="7">
        <f t="shared" si="10"/>
        <v>0</v>
      </c>
    </row>
    <row r="39" spans="1:15" x14ac:dyDescent="0.2">
      <c r="A39" s="4">
        <v>17</v>
      </c>
      <c r="B39" s="7">
        <f t="shared" si="0"/>
        <v>1400.0732338471196</v>
      </c>
      <c r="C39" s="6">
        <f t="shared" si="1"/>
        <v>749.24310013948605</v>
      </c>
      <c r="D39" s="6">
        <f>IF($A39&gt;$D$13,"",SUM(C$23:C39))</f>
        <v>13195.854120102067</v>
      </c>
      <c r="E39" s="6">
        <f t="shared" si="2"/>
        <v>650.83013370763354</v>
      </c>
      <c r="F39" s="6">
        <f>IF($A39&gt;$D$13,"",SUM(E$23:E39))</f>
        <v>10605.390855298967</v>
      </c>
      <c r="G39" s="6">
        <f t="shared" si="3"/>
        <v>139394.60914470098</v>
      </c>
      <c r="H39" s="6">
        <f t="shared" si="4"/>
        <v>8.9121963374517463</v>
      </c>
      <c r="I39" s="6"/>
      <c r="J39" s="7">
        <f t="shared" si="5"/>
        <v>100</v>
      </c>
      <c r="K39" s="7">
        <f t="shared" si="6"/>
        <v>8.9121963374515243</v>
      </c>
      <c r="L39" s="7">
        <f t="shared" si="7"/>
        <v>1774.7432874498859</v>
      </c>
      <c r="M39" s="7">
        <f t="shared" si="8"/>
        <v>0</v>
      </c>
      <c r="N39" s="7">
        <f t="shared" si="9"/>
        <v>0</v>
      </c>
      <c r="O39" s="7">
        <f t="shared" si="10"/>
        <v>0</v>
      </c>
    </row>
    <row r="40" spans="1:15" x14ac:dyDescent="0.2">
      <c r="A40" s="4">
        <v>18</v>
      </c>
      <c r="B40" s="7">
        <f t="shared" si="0"/>
        <v>1400.0732338471196</v>
      </c>
      <c r="C40" s="6">
        <f t="shared" si="1"/>
        <v>745.76115892415021</v>
      </c>
      <c r="D40" s="6">
        <f>IF($A40&gt;$D$13,"",SUM(C$23:C40))</f>
        <v>13941.615279026217</v>
      </c>
      <c r="E40" s="6">
        <f t="shared" si="2"/>
        <v>654.31207492296937</v>
      </c>
      <c r="F40" s="6">
        <f>IF($A40&gt;$D$13,"",SUM(E$23:E40))</f>
        <v>11259.702930221936</v>
      </c>
      <c r="G40" s="6">
        <f t="shared" si="3"/>
        <v>138740.29706977803</v>
      </c>
      <c r="H40" s="6">
        <f t="shared" si="4"/>
        <v>9.4948765878568793</v>
      </c>
      <c r="I40" s="6"/>
      <c r="J40" s="7">
        <f t="shared" si="5"/>
        <v>100</v>
      </c>
      <c r="K40" s="7">
        <f t="shared" si="6"/>
        <v>9.4948765878568882</v>
      </c>
      <c r="L40" s="7">
        <f t="shared" si="7"/>
        <v>1884.2381640377428</v>
      </c>
      <c r="M40" s="7">
        <f t="shared" si="8"/>
        <v>0</v>
      </c>
      <c r="N40" s="7">
        <f t="shared" si="9"/>
        <v>0</v>
      </c>
      <c r="O40" s="7">
        <f t="shared" si="10"/>
        <v>0</v>
      </c>
    </row>
    <row r="41" spans="1:15" x14ac:dyDescent="0.2">
      <c r="A41" s="4">
        <v>19</v>
      </c>
      <c r="B41" s="7">
        <f t="shared" si="0"/>
        <v>1400.0732338471196</v>
      </c>
      <c r="C41" s="6">
        <f t="shared" si="1"/>
        <v>742.26058932331239</v>
      </c>
      <c r="D41" s="6">
        <f>IF($A41&gt;$D$13,"",SUM(C$23:C41))</f>
        <v>14683.875868349529</v>
      </c>
      <c r="E41" s="6">
        <f t="shared" si="2"/>
        <v>657.81264452380719</v>
      </c>
      <c r="F41" s="6">
        <f>IF($A41&gt;$D$13,"",SUM(E$23:E41))</f>
        <v>11917.515574745743</v>
      </c>
      <c r="G41" s="6">
        <f t="shared" si="3"/>
        <v>138082.48442525422</v>
      </c>
      <c r="H41" s="6">
        <f t="shared" si="4"/>
        <v>10.080674177601963</v>
      </c>
      <c r="I41" s="6"/>
      <c r="J41" s="7">
        <f t="shared" si="5"/>
        <v>100</v>
      </c>
      <c r="K41" s="7">
        <f t="shared" si="6"/>
        <v>10.080674177601923</v>
      </c>
      <c r="L41" s="7">
        <f t="shared" si="7"/>
        <v>1994.3188382153446</v>
      </c>
      <c r="M41" s="7">
        <f t="shared" si="8"/>
        <v>0</v>
      </c>
      <c r="N41" s="7">
        <f t="shared" si="9"/>
        <v>0</v>
      </c>
      <c r="O41" s="7">
        <f t="shared" si="10"/>
        <v>0</v>
      </c>
    </row>
    <row r="42" spans="1:15" x14ac:dyDescent="0.2">
      <c r="A42" s="4">
        <v>20</v>
      </c>
      <c r="B42" s="7">
        <f t="shared" si="0"/>
        <v>1400.0732338471196</v>
      </c>
      <c r="C42" s="6">
        <f t="shared" si="1"/>
        <v>738.74129167511001</v>
      </c>
      <c r="D42" s="6">
        <f>IF($A42&gt;$D$13,"",SUM(C$23:C42))</f>
        <v>15422.617160024638</v>
      </c>
      <c r="E42" s="6">
        <f t="shared" si="2"/>
        <v>661.33194217200958</v>
      </c>
      <c r="F42" s="6">
        <f>IF($A42&gt;$D$13,"",SUM(E$23:E42))</f>
        <v>12578.847516917753</v>
      </c>
      <c r="G42" s="6">
        <f t="shared" si="3"/>
        <v>137421.1524830822</v>
      </c>
      <c r="H42" s="6">
        <f t="shared" si="4"/>
        <v>10.669605784452187</v>
      </c>
      <c r="I42" s="6"/>
      <c r="J42" s="7">
        <f t="shared" si="5"/>
        <v>100</v>
      </c>
      <c r="K42" s="7">
        <f t="shared" si="6"/>
        <v>10.669605784452093</v>
      </c>
      <c r="L42" s="7">
        <f t="shared" si="7"/>
        <v>2104.9884439997968</v>
      </c>
      <c r="M42" s="7">
        <f t="shared" si="8"/>
        <v>0</v>
      </c>
      <c r="N42" s="7">
        <f t="shared" si="9"/>
        <v>0</v>
      </c>
      <c r="O42" s="7">
        <f t="shared" si="10"/>
        <v>0</v>
      </c>
    </row>
    <row r="43" spans="1:15" x14ac:dyDescent="0.2">
      <c r="A43" s="4">
        <v>21</v>
      </c>
      <c r="B43" s="7">
        <f t="shared" si="0"/>
        <v>1400.0732338471196</v>
      </c>
      <c r="C43" s="6">
        <f t="shared" si="1"/>
        <v>735.20316578448978</v>
      </c>
      <c r="D43" s="6">
        <f>IF($A43&gt;$D$13,"",SUM(C$23:C43))</f>
        <v>16157.820325809127</v>
      </c>
      <c r="E43" s="6">
        <f t="shared" si="2"/>
        <v>664.8700680626298</v>
      </c>
      <c r="F43" s="6">
        <f>IF($A43&gt;$D$13,"",SUM(E$23:E43))</f>
        <v>13243.717584980383</v>
      </c>
      <c r="G43" s="6">
        <f t="shared" si="3"/>
        <v>136756.28241501958</v>
      </c>
      <c r="H43" s="6">
        <f t="shared" si="4"/>
        <v>11.261688175398945</v>
      </c>
      <c r="I43" s="6"/>
      <c r="J43" s="7">
        <f t="shared" si="5"/>
        <v>100</v>
      </c>
      <c r="K43" s="7">
        <f t="shared" si="6"/>
        <v>11.261688175398913</v>
      </c>
      <c r="L43" s="7">
        <f t="shared" si="7"/>
        <v>2216.2501321751956</v>
      </c>
      <c r="M43" s="7">
        <f t="shared" si="8"/>
        <v>0</v>
      </c>
      <c r="N43" s="7">
        <f t="shared" si="9"/>
        <v>0</v>
      </c>
      <c r="O43" s="7">
        <f t="shared" si="10"/>
        <v>0</v>
      </c>
    </row>
    <row r="44" spans="1:15" x14ac:dyDescent="0.2">
      <c r="A44" s="4">
        <v>22</v>
      </c>
      <c r="B44" s="7">
        <f t="shared" si="0"/>
        <v>1400.0732338471196</v>
      </c>
      <c r="C44" s="6">
        <f t="shared" si="1"/>
        <v>731.64611092035477</v>
      </c>
      <c r="D44" s="6">
        <f>IF($A44&gt;$D$13,"",SUM(C$23:C44))</f>
        <v>16889.466436729483</v>
      </c>
      <c r="E44" s="6">
        <f t="shared" si="2"/>
        <v>668.42712292676481</v>
      </c>
      <c r="F44" s="6">
        <f>IF($A44&gt;$D$13,"",SUM(E$23:E44))</f>
        <v>13912.144707907148</v>
      </c>
      <c r="G44" s="6">
        <f t="shared" si="3"/>
        <v>136087.85529209281</v>
      </c>
      <c r="H44" s="6">
        <f t="shared" si="4"/>
        <v>11.856938207137432</v>
      </c>
      <c r="I44" s="6"/>
      <c r="J44" s="7">
        <f t="shared" si="5"/>
        <v>100</v>
      </c>
      <c r="K44" s="7">
        <f t="shared" si="6"/>
        <v>11.856938207137295</v>
      </c>
      <c r="L44" s="7">
        <f t="shared" si="7"/>
        <v>2328.1070703823329</v>
      </c>
      <c r="M44" s="7">
        <f t="shared" si="8"/>
        <v>0</v>
      </c>
      <c r="N44" s="7">
        <f t="shared" si="9"/>
        <v>0</v>
      </c>
      <c r="O44" s="7">
        <f t="shared" si="10"/>
        <v>0</v>
      </c>
    </row>
    <row r="45" spans="1:15" x14ac:dyDescent="0.2">
      <c r="A45" s="4">
        <v>23</v>
      </c>
      <c r="B45" s="7">
        <f t="shared" si="0"/>
        <v>1400.0732338471196</v>
      </c>
      <c r="C45" s="6">
        <f t="shared" si="1"/>
        <v>728.07002581269649</v>
      </c>
      <c r="D45" s="6">
        <f>IF($A45&gt;$D$13,"",SUM(C$23:C45))</f>
        <v>17617.536462542179</v>
      </c>
      <c r="E45" s="6">
        <f t="shared" si="2"/>
        <v>672.0032080344231</v>
      </c>
      <c r="F45" s="6">
        <f>IF($A45&gt;$D$13,"",SUM(E$23:E45))</f>
        <v>14584.14791594157</v>
      </c>
      <c r="G45" s="6">
        <f t="shared" si="3"/>
        <v>135415.8520840584</v>
      </c>
      <c r="H45" s="6">
        <f t="shared" si="4"/>
        <v>12.455372826545613</v>
      </c>
      <c r="I45" s="6"/>
      <c r="J45" s="7">
        <f t="shared" si="5"/>
        <v>100</v>
      </c>
      <c r="K45" s="7">
        <f t="shared" si="6"/>
        <v>12.455372826545482</v>
      </c>
      <c r="L45" s="7">
        <f t="shared" si="7"/>
        <v>2440.5624432088784</v>
      </c>
      <c r="M45" s="7">
        <f t="shared" si="8"/>
        <v>0</v>
      </c>
      <c r="N45" s="7">
        <f t="shared" si="9"/>
        <v>0</v>
      </c>
      <c r="O45" s="7">
        <f t="shared" si="10"/>
        <v>0</v>
      </c>
    </row>
    <row r="46" spans="1:15" x14ac:dyDescent="0.2">
      <c r="A46" s="4">
        <v>24</v>
      </c>
      <c r="B46" s="7">
        <f t="shared" si="0"/>
        <v>1400.0732338471196</v>
      </c>
      <c r="C46" s="6">
        <f t="shared" si="1"/>
        <v>724.47480864971237</v>
      </c>
      <c r="D46" s="6">
        <f>IF($A46&gt;$D$13,"",SUM(C$23:C46))</f>
        <v>18342.011271191892</v>
      </c>
      <c r="E46" s="6">
        <f t="shared" si="2"/>
        <v>675.59842519740721</v>
      </c>
      <c r="F46" s="6">
        <f>IF($A46&gt;$D$13,"",SUM(E$23:E46))</f>
        <v>15259.746341138978</v>
      </c>
      <c r="G46" s="6">
        <f t="shared" si="3"/>
        <v>134740.25365886098</v>
      </c>
      <c r="H46" s="6">
        <f t="shared" si="4"/>
        <v>13.057009071167499</v>
      </c>
      <c r="I46" s="6"/>
      <c r="J46" s="7">
        <f t="shared" si="5"/>
        <v>100</v>
      </c>
      <c r="K46" s="7">
        <f t="shared" si="6"/>
        <v>13.057009071167499</v>
      </c>
      <c r="L46" s="7">
        <f t="shared" si="7"/>
        <v>2553.6194522800461</v>
      </c>
      <c r="M46" s="7">
        <f t="shared" si="8"/>
        <v>0</v>
      </c>
      <c r="N46" s="7">
        <f t="shared" si="9"/>
        <v>0</v>
      </c>
      <c r="O46" s="7">
        <f t="shared" si="10"/>
        <v>0</v>
      </c>
    </row>
    <row r="47" spans="1:15" x14ac:dyDescent="0.2">
      <c r="A47" s="4">
        <v>25</v>
      </c>
      <c r="B47" s="7">
        <f t="shared" si="0"/>
        <v>1400.0732338471196</v>
      </c>
      <c r="C47" s="6">
        <f t="shared" si="1"/>
        <v>720.86035707490623</v>
      </c>
      <c r="D47" s="6">
        <f>IF($A47&gt;$D$13,"",SUM(C$23:C47))</f>
        <v>19062.871628266799</v>
      </c>
      <c r="E47" s="6">
        <f t="shared" si="2"/>
        <v>679.21287677221335</v>
      </c>
      <c r="F47" s="6">
        <f>IF($A47&gt;$D$13,"",SUM(E$23:E47))</f>
        <v>15938.959217911191</v>
      </c>
      <c r="G47" s="6">
        <f t="shared" si="3"/>
        <v>134061.04078208876</v>
      </c>
      <c r="H47" s="6">
        <f t="shared" si="4"/>
        <v>13.661864069698254</v>
      </c>
      <c r="I47" s="6"/>
      <c r="J47" s="7">
        <f t="shared" si="5"/>
        <v>100</v>
      </c>
      <c r="K47" s="7">
        <f t="shared" si="6"/>
        <v>13.661864069698245</v>
      </c>
      <c r="L47" s="7">
        <f t="shared" si="7"/>
        <v>2667.2813163497444</v>
      </c>
      <c r="M47" s="7">
        <f t="shared" si="8"/>
        <v>0</v>
      </c>
      <c r="N47" s="7">
        <f t="shared" si="9"/>
        <v>0</v>
      </c>
      <c r="O47" s="7">
        <f t="shared" si="10"/>
        <v>0</v>
      </c>
    </row>
    <row r="48" spans="1:15" x14ac:dyDescent="0.2">
      <c r="A48" s="4">
        <v>26</v>
      </c>
      <c r="B48" s="7">
        <f t="shared" si="0"/>
        <v>1400.0732338471196</v>
      </c>
      <c r="C48" s="6">
        <f t="shared" si="1"/>
        <v>717.22656818417488</v>
      </c>
      <c r="D48" s="6">
        <f>IF($A48&gt;$D$13,"",SUM(C$23:C48))</f>
        <v>19780.098196450974</v>
      </c>
      <c r="E48" s="6">
        <f t="shared" si="2"/>
        <v>682.8466656629447</v>
      </c>
      <c r="F48" s="6">
        <f>IF($A48&gt;$D$13,"",SUM(E$23:E48))</f>
        <v>16621.805883574136</v>
      </c>
      <c r="G48" s="6">
        <f t="shared" si="3"/>
        <v>133378.19411642582</v>
      </c>
      <c r="H48" s="6">
        <f t="shared" si="4"/>
        <v>14.269955042471111</v>
      </c>
      <c r="I48" s="6"/>
      <c r="J48" s="7">
        <f t="shared" si="5"/>
        <v>100</v>
      </c>
      <c r="K48" s="7">
        <f t="shared" si="6"/>
        <v>14.269955042471132</v>
      </c>
      <c r="L48" s="7">
        <f t="shared" si="7"/>
        <v>2781.5512713922158</v>
      </c>
      <c r="M48" s="7">
        <f t="shared" si="8"/>
        <v>0</v>
      </c>
      <c r="N48" s="7">
        <f t="shared" si="9"/>
        <v>0</v>
      </c>
      <c r="O48" s="7">
        <f t="shared" si="10"/>
        <v>0</v>
      </c>
    </row>
    <row r="49" spans="1:15" x14ac:dyDescent="0.2">
      <c r="A49" s="4">
        <v>27</v>
      </c>
      <c r="B49" s="7">
        <f t="shared" si="0"/>
        <v>1400.0732338471196</v>
      </c>
      <c r="C49" s="6">
        <f t="shared" si="1"/>
        <v>713.57333852287809</v>
      </c>
      <c r="D49" s="6">
        <f>IF($A49&gt;$D$13,"",SUM(C$23:C49))</f>
        <v>20493.671534973852</v>
      </c>
      <c r="E49" s="6">
        <f t="shared" si="2"/>
        <v>686.49989532424149</v>
      </c>
      <c r="F49" s="6">
        <f>IF($A49&gt;$D$13,"",SUM(E$23:E49))</f>
        <v>17308.305778898379</v>
      </c>
      <c r="G49" s="6">
        <f t="shared" si="3"/>
        <v>132691.69422110158</v>
      </c>
      <c r="H49" s="6">
        <f t="shared" si="4"/>
        <v>14.881299301948275</v>
      </c>
      <c r="I49" s="6"/>
      <c r="J49" s="7">
        <f t="shared" si="5"/>
        <v>100</v>
      </c>
      <c r="K49" s="7">
        <f t="shared" si="6"/>
        <v>14.881299301948353</v>
      </c>
      <c r="L49" s="7">
        <f t="shared" si="7"/>
        <v>2896.432570694164</v>
      </c>
      <c r="M49" s="7">
        <f t="shared" si="8"/>
        <v>0</v>
      </c>
      <c r="N49" s="7">
        <f t="shared" si="9"/>
        <v>0</v>
      </c>
      <c r="O49" s="7">
        <f t="shared" si="10"/>
        <v>0</v>
      </c>
    </row>
    <row r="50" spans="1:15" x14ac:dyDescent="0.2">
      <c r="A50" s="4">
        <v>28</v>
      </c>
      <c r="B50" s="7">
        <f t="shared" si="0"/>
        <v>1400.0732338471196</v>
      </c>
      <c r="C50" s="6">
        <f t="shared" si="1"/>
        <v>709.90056408289342</v>
      </c>
      <c r="D50" s="6">
        <f>IF($A50&gt;$D$13,"",SUM(C$23:C50))</f>
        <v>21203.572099056746</v>
      </c>
      <c r="E50" s="6">
        <f t="shared" si="2"/>
        <v>690.17266976422616</v>
      </c>
      <c r="F50" s="6">
        <f>IF($A50&gt;$D$13,"",SUM(E$23:E50))</f>
        <v>17998.478448662605</v>
      </c>
      <c r="G50" s="6">
        <f t="shared" si="3"/>
        <v>132001.52155133736</v>
      </c>
      <c r="H50" s="6">
        <f t="shared" si="4"/>
        <v>15.495914253214096</v>
      </c>
      <c r="I50" s="6"/>
      <c r="J50" s="7">
        <f t="shared" si="5"/>
        <v>100</v>
      </c>
      <c r="K50" s="7">
        <f t="shared" si="6"/>
        <v>15.495914253213776</v>
      </c>
      <c r="L50" s="7">
        <f t="shared" si="7"/>
        <v>3011.9284849473779</v>
      </c>
      <c r="M50" s="7">
        <f t="shared" si="8"/>
        <v>0</v>
      </c>
      <c r="N50" s="7">
        <f t="shared" si="9"/>
        <v>0</v>
      </c>
      <c r="O50" s="7">
        <f t="shared" si="10"/>
        <v>0</v>
      </c>
    </row>
    <row r="51" spans="1:15" x14ac:dyDescent="0.2">
      <c r="A51" s="4">
        <v>29</v>
      </c>
      <c r="B51" s="7">
        <f t="shared" si="0"/>
        <v>1400.0732338471196</v>
      </c>
      <c r="C51" s="6">
        <f t="shared" si="1"/>
        <v>706.20814029965481</v>
      </c>
      <c r="D51" s="6">
        <f>IF($A51&gt;$D$13,"",SUM(C$23:C51))</f>
        <v>21909.780239356402</v>
      </c>
      <c r="E51" s="6">
        <f t="shared" si="2"/>
        <v>693.86509354746477</v>
      </c>
      <c r="F51" s="6">
        <f>IF($A51&gt;$D$13,"",SUM(E$23:E51))</f>
        <v>18692.34354221007</v>
      </c>
      <c r="G51" s="6">
        <f t="shared" si="3"/>
        <v>131307.65645778988</v>
      </c>
      <c r="H51" s="6">
        <f t="shared" si="4"/>
        <v>16.113817394468583</v>
      </c>
      <c r="I51" s="6"/>
      <c r="J51" s="7">
        <f t="shared" si="5"/>
        <v>100</v>
      </c>
      <c r="K51" s="7">
        <f t="shared" si="6"/>
        <v>16.11381739446847</v>
      </c>
      <c r="L51" s="7">
        <f t="shared" si="7"/>
        <v>3128.0423023418462</v>
      </c>
      <c r="M51" s="7">
        <f t="shared" si="8"/>
        <v>0</v>
      </c>
      <c r="N51" s="7">
        <f t="shared" si="9"/>
        <v>0</v>
      </c>
      <c r="O51" s="7">
        <f t="shared" si="10"/>
        <v>0</v>
      </c>
    </row>
    <row r="52" spans="1:15" x14ac:dyDescent="0.2">
      <c r="A52" s="4">
        <v>30</v>
      </c>
      <c r="B52" s="7">
        <f t="shared" si="0"/>
        <v>1400.0732338471196</v>
      </c>
      <c r="C52" s="6">
        <f t="shared" si="1"/>
        <v>702.49596204917589</v>
      </c>
      <c r="D52" s="6">
        <f>IF($A52&gt;$D$13,"",SUM(C$23:C52))</f>
        <v>22612.276201405577</v>
      </c>
      <c r="E52" s="6">
        <f t="shared" si="2"/>
        <v>697.57727179794369</v>
      </c>
      <c r="F52" s="6">
        <f>IF($A52&gt;$D$13,"",SUM(E$23:E52))</f>
        <v>19389.920814008015</v>
      </c>
      <c r="G52" s="6">
        <f t="shared" si="3"/>
        <v>130610.07918599194</v>
      </c>
      <c r="H52" s="6">
        <f t="shared" si="4"/>
        <v>16.735026317528991</v>
      </c>
      <c r="I52" s="6"/>
      <c r="J52" s="7">
        <f t="shared" si="5"/>
        <v>100</v>
      </c>
      <c r="K52" s="7">
        <f t="shared" si="6"/>
        <v>16.735026317528877</v>
      </c>
      <c r="L52" s="7">
        <f t="shared" si="7"/>
        <v>3244.7773286593751</v>
      </c>
      <c r="M52" s="7">
        <f t="shared" si="8"/>
        <v>0</v>
      </c>
      <c r="N52" s="7">
        <f t="shared" si="9"/>
        <v>0</v>
      </c>
      <c r="O52" s="7">
        <f t="shared" si="10"/>
        <v>0</v>
      </c>
    </row>
    <row r="53" spans="1:15" x14ac:dyDescent="0.2">
      <c r="A53" s="4">
        <v>31</v>
      </c>
      <c r="B53" s="7">
        <f t="shared" si="0"/>
        <v>1400.0732338471196</v>
      </c>
      <c r="C53" s="6">
        <f t="shared" si="1"/>
        <v>698.76392364505682</v>
      </c>
      <c r="D53" s="6">
        <f>IF($A53&gt;$D$13,"",SUM(C$23:C53))</f>
        <v>23311.040125050633</v>
      </c>
      <c r="E53" s="6">
        <f t="shared" si="2"/>
        <v>701.30931020206276</v>
      </c>
      <c r="F53" s="6">
        <f>IF($A53&gt;$D$13,"",SUM(E$23:E53))</f>
        <v>20091.230124210077</v>
      </c>
      <c r="G53" s="6">
        <f t="shared" si="3"/>
        <v>129908.76987578988</v>
      </c>
      <c r="H53" s="6">
        <f t="shared" si="4"/>
        <v>17.359558708327882</v>
      </c>
      <c r="I53" s="6"/>
      <c r="J53" s="7">
        <f t="shared" si="5"/>
        <v>100</v>
      </c>
      <c r="K53" s="7">
        <f t="shared" si="6"/>
        <v>17.359558708327658</v>
      </c>
      <c r="L53" s="7">
        <f t="shared" si="7"/>
        <v>3362.1368873677029</v>
      </c>
      <c r="M53" s="7">
        <f t="shared" si="8"/>
        <v>0</v>
      </c>
      <c r="N53" s="7">
        <f t="shared" si="9"/>
        <v>0</v>
      </c>
      <c r="O53" s="7">
        <f t="shared" si="10"/>
        <v>0</v>
      </c>
    </row>
    <row r="54" spans="1:15" x14ac:dyDescent="0.2">
      <c r="A54" s="4">
        <v>32</v>
      </c>
      <c r="B54" s="7">
        <f t="shared" si="0"/>
        <v>1400.0732338471196</v>
      </c>
      <c r="C54" s="6">
        <f t="shared" si="1"/>
        <v>695.01191883547585</v>
      </c>
      <c r="D54" s="6">
        <f>IF($A54&gt;$D$13,"",SUM(C$23:C54))</f>
        <v>24006.052043886109</v>
      </c>
      <c r="E54" s="6">
        <f t="shared" si="2"/>
        <v>705.06131501164373</v>
      </c>
      <c r="F54" s="6">
        <f>IF($A54&gt;$D$13,"",SUM(E$23:E54))</f>
        <v>20796.291439221721</v>
      </c>
      <c r="G54" s="6">
        <f t="shared" si="3"/>
        <v>129203.70856077824</v>
      </c>
      <c r="H54" s="6">
        <f t="shared" si="4"/>
        <v>17.987432347417098</v>
      </c>
      <c r="I54" s="6"/>
      <c r="J54" s="7">
        <f t="shared" si="5"/>
        <v>100</v>
      </c>
      <c r="K54" s="7">
        <f t="shared" si="6"/>
        <v>17.987432347417208</v>
      </c>
      <c r="L54" s="7">
        <f t="shared" si="7"/>
        <v>3480.1243197151202</v>
      </c>
      <c r="M54" s="7">
        <f t="shared" si="8"/>
        <v>0</v>
      </c>
      <c r="N54" s="7">
        <f t="shared" si="9"/>
        <v>0</v>
      </c>
      <c r="O54" s="7">
        <f t="shared" si="10"/>
        <v>0</v>
      </c>
    </row>
    <row r="55" spans="1:15" x14ac:dyDescent="0.2">
      <c r="A55" s="4">
        <v>33</v>
      </c>
      <c r="B55" s="7">
        <f t="shared" si="0"/>
        <v>1400.0732338471196</v>
      </c>
      <c r="C55" s="6">
        <f t="shared" si="1"/>
        <v>691.23984080016351</v>
      </c>
      <c r="D55" s="6">
        <f>IF($A55&gt;$D$13,"",SUM(C$23:C55))</f>
        <v>24697.291884686274</v>
      </c>
      <c r="E55" s="6">
        <f t="shared" si="2"/>
        <v>708.83339304695608</v>
      </c>
      <c r="F55" s="6">
        <f>IF($A55&gt;$D$13,"",SUM(E$23:E55))</f>
        <v>21505.124832268677</v>
      </c>
      <c r="G55" s="6">
        <f t="shared" si="3"/>
        <v>128494.87516773128</v>
      </c>
      <c r="H55" s="6">
        <f t="shared" si="4"/>
        <v>18.618665110475945</v>
      </c>
      <c r="I55" s="6"/>
      <c r="J55" s="7">
        <f t="shared" si="5"/>
        <v>100</v>
      </c>
      <c r="K55" s="7">
        <f t="shared" si="6"/>
        <v>18.618665110475892</v>
      </c>
      <c r="L55" s="7">
        <f t="shared" si="7"/>
        <v>3598.7429848255961</v>
      </c>
      <c r="M55" s="7">
        <f t="shared" si="8"/>
        <v>0</v>
      </c>
      <c r="N55" s="7">
        <f t="shared" si="9"/>
        <v>0</v>
      </c>
      <c r="O55" s="7">
        <f t="shared" si="10"/>
        <v>0</v>
      </c>
    </row>
    <row r="56" spans="1:15" x14ac:dyDescent="0.2">
      <c r="A56" s="4">
        <v>34</v>
      </c>
      <c r="B56" s="7">
        <f t="shared" si="0"/>
        <v>1400.0732338471196</v>
      </c>
      <c r="C56" s="6">
        <f t="shared" si="1"/>
        <v>687.44758214736237</v>
      </c>
      <c r="D56" s="6">
        <f>IF($A56&gt;$D$13,"",SUM(C$23:C56))</f>
        <v>25384.739466833635</v>
      </c>
      <c r="E56" s="6">
        <f t="shared" si="2"/>
        <v>712.62565169975721</v>
      </c>
      <c r="F56" s="6">
        <f>IF($A56&gt;$D$13,"",SUM(E$23:E56))</f>
        <v>22217.750483968433</v>
      </c>
      <c r="G56" s="6">
        <f t="shared" si="3"/>
        <v>127782.24951603153</v>
      </c>
      <c r="H56" s="6">
        <f t="shared" si="4"/>
        <v>19.253274968816868</v>
      </c>
      <c r="I56" s="6"/>
      <c r="J56" s="7">
        <f t="shared" si="5"/>
        <v>100</v>
      </c>
      <c r="K56" s="7">
        <f t="shared" si="6"/>
        <v>19.253274968816939</v>
      </c>
      <c r="L56" s="7">
        <f t="shared" si="7"/>
        <v>3717.9962597944132</v>
      </c>
      <c r="M56" s="7">
        <f t="shared" si="8"/>
        <v>0</v>
      </c>
      <c r="N56" s="7">
        <f t="shared" si="9"/>
        <v>0</v>
      </c>
      <c r="O56" s="7">
        <f t="shared" si="10"/>
        <v>0</v>
      </c>
    </row>
    <row r="57" spans="1:15" x14ac:dyDescent="0.2">
      <c r="A57" s="4">
        <v>35</v>
      </c>
      <c r="B57" s="7">
        <f t="shared" si="0"/>
        <v>1400.0732338471196</v>
      </c>
      <c r="C57" s="6">
        <f t="shared" si="1"/>
        <v>683.6350349107687</v>
      </c>
      <c r="D57" s="6">
        <f>IF($A57&gt;$D$13,"",SUM(C$23:C57))</f>
        <v>26068.374501744402</v>
      </c>
      <c r="E57" s="6">
        <f t="shared" si="2"/>
        <v>716.43819893635089</v>
      </c>
      <c r="F57" s="6">
        <f>IF($A57&gt;$D$13,"",SUM(E$23:E57))</f>
        <v>22934.188682904783</v>
      </c>
      <c r="G57" s="6">
        <f t="shared" si="3"/>
        <v>127065.81131709518</v>
      </c>
      <c r="H57" s="6">
        <f t="shared" si="4"/>
        <v>19.891279989900113</v>
      </c>
      <c r="I57" s="6"/>
      <c r="J57" s="7">
        <f t="shared" si="5"/>
        <v>100</v>
      </c>
      <c r="K57" s="7">
        <f t="shared" si="6"/>
        <v>19.891279989900109</v>
      </c>
      <c r="L57" s="7">
        <f t="shared" si="7"/>
        <v>3837.887539784313</v>
      </c>
      <c r="M57" s="7">
        <f t="shared" si="8"/>
        <v>0</v>
      </c>
      <c r="N57" s="7">
        <f t="shared" si="9"/>
        <v>0</v>
      </c>
      <c r="O57" s="7">
        <f t="shared" si="10"/>
        <v>0</v>
      </c>
    </row>
    <row r="58" spans="1:15" x14ac:dyDescent="0.2">
      <c r="A58" s="4">
        <v>36</v>
      </c>
      <c r="B58" s="7">
        <f t="shared" si="0"/>
        <v>1400.0732338471196</v>
      </c>
      <c r="C58" s="6">
        <f t="shared" si="1"/>
        <v>679.80209054645923</v>
      </c>
      <c r="D58" s="6">
        <f>IF($A58&gt;$D$13,"",SUM(C$23:C58))</f>
        <v>26748.17659229086</v>
      </c>
      <c r="E58" s="6">
        <f t="shared" si="2"/>
        <v>720.27114330066036</v>
      </c>
      <c r="F58" s="6">
        <f>IF($A58&gt;$D$13,"",SUM(E$23:E58))</f>
        <v>23654.459826205442</v>
      </c>
      <c r="G58" s="6">
        <f t="shared" si="3"/>
        <v>126345.54017379452</v>
      </c>
      <c r="H58" s="6">
        <f t="shared" si="4"/>
        <v>20.532698337846</v>
      </c>
      <c r="I58" s="6"/>
      <c r="J58" s="7">
        <f t="shared" si="5"/>
        <v>100</v>
      </c>
      <c r="K58" s="7">
        <f t="shared" si="6"/>
        <v>20.532698337846075</v>
      </c>
      <c r="L58" s="7">
        <f t="shared" si="7"/>
        <v>3958.4202381221589</v>
      </c>
      <c r="M58" s="7">
        <f t="shared" si="8"/>
        <v>0</v>
      </c>
      <c r="N58" s="7">
        <f t="shared" si="9"/>
        <v>0</v>
      </c>
      <c r="O58" s="7">
        <f t="shared" si="10"/>
        <v>0</v>
      </c>
    </row>
    <row r="59" spans="1:15" x14ac:dyDescent="0.2">
      <c r="A59" s="4">
        <v>37</v>
      </c>
      <c r="B59" s="7">
        <f t="shared" si="0"/>
        <v>1400.0732338471196</v>
      </c>
      <c r="C59" s="6">
        <f t="shared" si="1"/>
        <v>675.94863992980061</v>
      </c>
      <c r="D59" s="6">
        <f>IF($A59&gt;$D$13,"",SUM(C$23:C59))</f>
        <v>27424.12523222066</v>
      </c>
      <c r="E59" s="6">
        <f t="shared" si="2"/>
        <v>724.12459391731898</v>
      </c>
      <c r="F59" s="6">
        <f>IF($A59&gt;$D$13,"",SUM(E$23:E59))</f>
        <v>24378.584420122763</v>
      </c>
      <c r="G59" s="6">
        <f t="shared" si="3"/>
        <v>125621.4155798772</v>
      </c>
      <c r="H59" s="6">
        <f t="shared" si="4"/>
        <v>21.177548273953562</v>
      </c>
      <c r="I59" s="6"/>
      <c r="J59" s="7">
        <f t="shared" si="5"/>
        <v>100</v>
      </c>
      <c r="K59" s="7">
        <f t="shared" si="6"/>
        <v>21.177548273953548</v>
      </c>
      <c r="L59" s="7">
        <f t="shared" si="7"/>
        <v>4079.5977863961125</v>
      </c>
      <c r="M59" s="7">
        <f t="shared" si="8"/>
        <v>0</v>
      </c>
      <c r="N59" s="7">
        <f t="shared" si="9"/>
        <v>0</v>
      </c>
      <c r="O59" s="7">
        <f t="shared" si="10"/>
        <v>0</v>
      </c>
    </row>
    <row r="60" spans="1:15" x14ac:dyDescent="0.2">
      <c r="A60" s="4">
        <v>38</v>
      </c>
      <c r="B60" s="7">
        <f t="shared" si="0"/>
        <v>1400.0732338471196</v>
      </c>
      <c r="C60" s="6">
        <f t="shared" si="1"/>
        <v>672.07457335234301</v>
      </c>
      <c r="D60" s="6">
        <f>IF($A60&gt;$D$13,"",SUM(C$23:C60))</f>
        <v>28096.199805573004</v>
      </c>
      <c r="E60" s="6">
        <f t="shared" si="2"/>
        <v>727.99866049477657</v>
      </c>
      <c r="F60" s="6">
        <f>IF($A60&gt;$D$13,"",SUM(E$23:E60))</f>
        <v>25106.58308061754</v>
      </c>
      <c r="G60" s="6">
        <f t="shared" si="3"/>
        <v>124893.41691938242</v>
      </c>
      <c r="H60" s="6">
        <f t="shared" si="4"/>
        <v>21.825848157219298</v>
      </c>
      <c r="I60" s="6"/>
      <c r="J60" s="7">
        <f t="shared" si="5"/>
        <v>100</v>
      </c>
      <c r="K60" s="7">
        <f t="shared" si="6"/>
        <v>21.825848157219202</v>
      </c>
      <c r="L60" s="7">
        <f t="shared" si="7"/>
        <v>4201.4236345533318</v>
      </c>
      <c r="M60" s="7">
        <f t="shared" si="8"/>
        <v>0</v>
      </c>
      <c r="N60" s="7">
        <f t="shared" si="9"/>
        <v>0</v>
      </c>
      <c r="O60" s="7">
        <f t="shared" si="10"/>
        <v>0</v>
      </c>
    </row>
    <row r="61" spans="1:15" x14ac:dyDescent="0.2">
      <c r="A61" s="4">
        <v>39</v>
      </c>
      <c r="B61" s="7">
        <f t="shared" si="0"/>
        <v>1400.0732338471196</v>
      </c>
      <c r="C61" s="6">
        <f t="shared" si="1"/>
        <v>668.17978051869591</v>
      </c>
      <c r="D61" s="6">
        <f>IF($A61&gt;$D$13,"",SUM(C$23:C61))</f>
        <v>28764.379586091698</v>
      </c>
      <c r="E61" s="6">
        <f t="shared" si="2"/>
        <v>731.89345332842367</v>
      </c>
      <c r="F61" s="6">
        <f>IF($A61&gt;$D$13,"",SUM(E$23:E61))</f>
        <v>25838.476533945963</v>
      </c>
      <c r="G61" s="6">
        <f t="shared" si="3"/>
        <v>124161.523466054</v>
      </c>
      <c r="H61" s="6">
        <f t="shared" si="4"/>
        <v>22.477616444860359</v>
      </c>
      <c r="I61" s="6"/>
      <c r="J61" s="7">
        <f t="shared" si="5"/>
        <v>100</v>
      </c>
      <c r="K61" s="7">
        <f t="shared" si="6"/>
        <v>22.477616444860324</v>
      </c>
      <c r="L61" s="7">
        <f t="shared" si="7"/>
        <v>4323.9012509981922</v>
      </c>
      <c r="M61" s="7">
        <f t="shared" si="8"/>
        <v>0</v>
      </c>
      <c r="N61" s="7">
        <f t="shared" si="9"/>
        <v>0</v>
      </c>
      <c r="O61" s="7">
        <f t="shared" si="10"/>
        <v>0</v>
      </c>
    </row>
    <row r="62" spans="1:15" x14ac:dyDescent="0.2">
      <c r="A62" s="4">
        <v>40</v>
      </c>
      <c r="B62" s="7">
        <f t="shared" si="0"/>
        <v>1400.0732338471196</v>
      </c>
      <c r="C62" s="6">
        <f t="shared" si="1"/>
        <v>664.26415054338884</v>
      </c>
      <c r="D62" s="6">
        <f>IF($A62&gt;$D$13,"",SUM(C$23:C62))</f>
        <v>29428.643736635087</v>
      </c>
      <c r="E62" s="6">
        <f t="shared" si="2"/>
        <v>735.80908330373074</v>
      </c>
      <c r="F62" s="6">
        <f>IF($A62&gt;$D$13,"",SUM(E$23:E62))</f>
        <v>26574.285617249694</v>
      </c>
      <c r="G62" s="6">
        <f t="shared" si="3"/>
        <v>123425.71438275027</v>
      </c>
      <c r="H62" s="6">
        <f t="shared" si="4"/>
        <v>23.132871692840354</v>
      </c>
      <c r="I62" s="6"/>
      <c r="J62" s="7">
        <f t="shared" si="5"/>
        <v>100</v>
      </c>
      <c r="K62" s="7">
        <f t="shared" si="6"/>
        <v>23.132871692840325</v>
      </c>
      <c r="L62" s="7">
        <f t="shared" si="7"/>
        <v>4447.0341226910323</v>
      </c>
      <c r="M62" s="7">
        <f t="shared" si="8"/>
        <v>0</v>
      </c>
      <c r="N62" s="7">
        <f t="shared" si="9"/>
        <v>0</v>
      </c>
      <c r="O62" s="7">
        <f t="shared" si="10"/>
        <v>0</v>
      </c>
    </row>
    <row r="63" spans="1:15" x14ac:dyDescent="0.2">
      <c r="A63" s="4">
        <v>41</v>
      </c>
      <c r="B63" s="7">
        <f t="shared" si="0"/>
        <v>1400.0732338471196</v>
      </c>
      <c r="C63" s="6">
        <f t="shared" si="1"/>
        <v>660.32757194771398</v>
      </c>
      <c r="D63" s="6">
        <f>IF($A63&gt;$D$13,"",SUM(C$23:C63))</f>
        <v>30088.971308582801</v>
      </c>
      <c r="E63" s="6">
        <f t="shared" si="2"/>
        <v>739.7456618994056</v>
      </c>
      <c r="F63" s="6">
        <f>IF($A63&gt;$D$13,"",SUM(E$23:E63))</f>
        <v>27314.031279149101</v>
      </c>
      <c r="G63" s="6">
        <f t="shared" si="3"/>
        <v>122685.96872085087</v>
      </c>
      <c r="H63" s="6">
        <f t="shared" si="4"/>
        <v>23.791632556396962</v>
      </c>
      <c r="I63" s="6"/>
      <c r="J63" s="7">
        <f t="shared" si="5"/>
        <v>100</v>
      </c>
      <c r="K63" s="7">
        <f t="shared" si="6"/>
        <v>23.791632556397023</v>
      </c>
      <c r="L63" s="7">
        <f t="shared" si="7"/>
        <v>4570.8257552474297</v>
      </c>
      <c r="M63" s="7">
        <f t="shared" si="8"/>
        <v>0</v>
      </c>
      <c r="N63" s="7">
        <f t="shared" si="9"/>
        <v>0</v>
      </c>
      <c r="O63" s="7">
        <f t="shared" si="10"/>
        <v>0</v>
      </c>
    </row>
    <row r="64" spans="1:15" x14ac:dyDescent="0.2">
      <c r="A64" s="4">
        <v>42</v>
      </c>
      <c r="B64" s="7">
        <f t="shared" si="0"/>
        <v>1400.0732338471196</v>
      </c>
      <c r="C64" s="6">
        <f t="shared" si="1"/>
        <v>656.36993265655212</v>
      </c>
      <c r="D64" s="6">
        <f>IF($A64&gt;$D$13,"",SUM(C$23:C64))</f>
        <v>30745.341241239352</v>
      </c>
      <c r="E64" s="6">
        <f t="shared" si="2"/>
        <v>743.70330119056746</v>
      </c>
      <c r="F64" s="6">
        <f>IF($A64&gt;$D$13,"",SUM(E$23:E64))</f>
        <v>28057.734580339667</v>
      </c>
      <c r="G64" s="6">
        <f t="shared" si="3"/>
        <v>121942.2654196603</v>
      </c>
      <c r="H64" s="6">
        <f t="shared" si="4"/>
        <v>24.453917790573655</v>
      </c>
      <c r="I64" s="6"/>
      <c r="J64" s="7">
        <f t="shared" si="5"/>
        <v>100</v>
      </c>
      <c r="K64" s="7">
        <f t="shared" si="6"/>
        <v>24.453917790573747</v>
      </c>
      <c r="L64" s="7">
        <f t="shared" si="7"/>
        <v>4695.2796730380032</v>
      </c>
      <c r="M64" s="7">
        <f t="shared" si="8"/>
        <v>0</v>
      </c>
      <c r="N64" s="7">
        <f t="shared" si="9"/>
        <v>0</v>
      </c>
      <c r="O64" s="7">
        <f t="shared" si="10"/>
        <v>0</v>
      </c>
    </row>
    <row r="65" spans="1:15" x14ac:dyDescent="0.2">
      <c r="A65" s="4">
        <v>43</v>
      </c>
      <c r="B65" s="7">
        <f t="shared" si="0"/>
        <v>1400.0732338471196</v>
      </c>
      <c r="C65" s="6">
        <f t="shared" si="1"/>
        <v>652.39111999518252</v>
      </c>
      <c r="D65" s="6">
        <f>IF($A65&gt;$D$13,"",SUM(C$23:C65))</f>
        <v>31397.732361234535</v>
      </c>
      <c r="E65" s="6">
        <f t="shared" si="2"/>
        <v>747.68211385193706</v>
      </c>
      <c r="F65" s="6">
        <f>IF($A65&gt;$D$13,"",SUM(E$23:E65))</f>
        <v>28805.416694191605</v>
      </c>
      <c r="G65" s="6">
        <f t="shared" si="3"/>
        <v>121194.58330580837</v>
      </c>
      <c r="H65" s="6">
        <f t="shared" si="4"/>
        <v>25.119746250753337</v>
      </c>
      <c r="I65" s="6"/>
      <c r="J65" s="7">
        <f t="shared" si="5"/>
        <v>100</v>
      </c>
      <c r="K65" s="7">
        <f t="shared" si="6"/>
        <v>25.119746250753316</v>
      </c>
      <c r="L65" s="7">
        <f t="shared" si="7"/>
        <v>4820.3994192887567</v>
      </c>
      <c r="M65" s="7">
        <f t="shared" si="8"/>
        <v>0</v>
      </c>
      <c r="N65" s="7">
        <f t="shared" si="9"/>
        <v>0</v>
      </c>
      <c r="O65" s="7">
        <f t="shared" si="10"/>
        <v>0</v>
      </c>
    </row>
    <row r="66" spans="1:15" x14ac:dyDescent="0.2">
      <c r="A66" s="4">
        <v>44</v>
      </c>
      <c r="B66" s="7">
        <f t="shared" si="0"/>
        <v>1400.0732338471196</v>
      </c>
      <c r="C66" s="6">
        <f t="shared" si="1"/>
        <v>648.39102068607474</v>
      </c>
      <c r="D66" s="6">
        <f>IF($A66&gt;$D$13,"",SUM(C$23:C66))</f>
        <v>32046.12338192061</v>
      </c>
      <c r="E66" s="6">
        <f t="shared" si="2"/>
        <v>751.68221316104484</v>
      </c>
      <c r="F66" s="6">
        <f>IF($A66&gt;$D$13,"",SUM(E$23:E66))</f>
        <v>29557.098907352651</v>
      </c>
      <c r="G66" s="6">
        <f t="shared" si="3"/>
        <v>120442.90109264733</v>
      </c>
      <c r="H66" s="6">
        <f t="shared" si="4"/>
        <v>25.789136893194836</v>
      </c>
      <c r="I66" s="6"/>
      <c r="J66" s="7">
        <f t="shared" si="5"/>
        <v>100</v>
      </c>
      <c r="K66" s="7">
        <f t="shared" si="6"/>
        <v>25.789136893194847</v>
      </c>
      <c r="L66" s="7">
        <f t="shared" si="7"/>
        <v>4946.1885561819518</v>
      </c>
      <c r="M66" s="7">
        <f t="shared" si="8"/>
        <v>0</v>
      </c>
      <c r="N66" s="7">
        <f t="shared" si="9"/>
        <v>0</v>
      </c>
      <c r="O66" s="7">
        <f t="shared" si="10"/>
        <v>0</v>
      </c>
    </row>
    <row r="67" spans="1:15" x14ac:dyDescent="0.2">
      <c r="A67" s="4">
        <v>45</v>
      </c>
      <c r="B67" s="7">
        <f t="shared" si="0"/>
        <v>1400.0732338471196</v>
      </c>
      <c r="C67" s="6">
        <f t="shared" si="1"/>
        <v>644.36952084566315</v>
      </c>
      <c r="D67" s="6">
        <f>IF($A67&gt;$D$13,"",SUM(C$23:C67))</f>
        <v>32690.492902766273</v>
      </c>
      <c r="E67" s="6">
        <f t="shared" si="2"/>
        <v>755.70371300145644</v>
      </c>
      <c r="F67" s="6">
        <f>IF($A67&gt;$D$13,"",SUM(E$23:E67))</f>
        <v>30312.802620354109</v>
      </c>
      <c r="G67" s="6">
        <f t="shared" si="3"/>
        <v>119687.19737964588</v>
      </c>
      <c r="H67" s="6">
        <f t="shared" si="4"/>
        <v>26.462108775573256</v>
      </c>
      <c r="I67" s="6"/>
      <c r="J67" s="7">
        <f t="shared" si="5"/>
        <v>100</v>
      </c>
      <c r="K67" s="7">
        <f t="shared" si="6"/>
        <v>26.462108775573441</v>
      </c>
      <c r="L67" s="7">
        <f t="shared" si="7"/>
        <v>5072.6506649575249</v>
      </c>
      <c r="M67" s="7">
        <f t="shared" si="8"/>
        <v>0</v>
      </c>
      <c r="N67" s="7">
        <f t="shared" si="9"/>
        <v>0</v>
      </c>
      <c r="O67" s="7">
        <f t="shared" si="10"/>
        <v>0</v>
      </c>
    </row>
    <row r="68" spans="1:15" x14ac:dyDescent="0.2">
      <c r="A68" s="4">
        <v>46</v>
      </c>
      <c r="B68" s="7">
        <f t="shared" si="0"/>
        <v>1400.0732338471196</v>
      </c>
      <c r="C68" s="6">
        <f t="shared" si="1"/>
        <v>640.32650598110536</v>
      </c>
      <c r="D68" s="6">
        <f>IF($A68&gt;$D$13,"",SUM(C$23:C68))</f>
        <v>33330.819408747375</v>
      </c>
      <c r="E68" s="6">
        <f t="shared" si="2"/>
        <v>759.74672786601423</v>
      </c>
      <c r="F68" s="6">
        <f>IF($A68&gt;$D$13,"",SUM(E$23:E68))</f>
        <v>31072.549348220124</v>
      </c>
      <c r="G68" s="6">
        <f t="shared" si="3"/>
        <v>118927.45065177986</v>
      </c>
      <c r="H68" s="6">
        <f t="shared" si="4"/>
        <v>27.138681057522604</v>
      </c>
      <c r="I68" s="6"/>
      <c r="J68" s="7">
        <f t="shared" si="5"/>
        <v>100</v>
      </c>
      <c r="K68" s="7">
        <f t="shared" si="6"/>
        <v>27.138681057522756</v>
      </c>
      <c r="L68" s="7">
        <f t="shared" si="7"/>
        <v>5199.7893460150481</v>
      </c>
      <c r="M68" s="7">
        <f t="shared" si="8"/>
        <v>0</v>
      </c>
      <c r="N68" s="7">
        <f t="shared" si="9"/>
        <v>0</v>
      </c>
      <c r="O68" s="7">
        <f t="shared" si="10"/>
        <v>0</v>
      </c>
    </row>
    <row r="69" spans="1:15" x14ac:dyDescent="0.2">
      <c r="A69" s="4">
        <v>47</v>
      </c>
      <c r="B69" s="7">
        <f t="shared" si="0"/>
        <v>1400.0732338471196</v>
      </c>
      <c r="C69" s="6">
        <f t="shared" si="1"/>
        <v>636.26186098702226</v>
      </c>
      <c r="D69" s="6">
        <f>IF($A69&gt;$D$13,"",SUM(C$23:C69))</f>
        <v>33967.081269734394</v>
      </c>
      <c r="E69" s="6">
        <f t="shared" si="2"/>
        <v>763.81137286009732</v>
      </c>
      <c r="F69" s="6">
        <f>IF($A69&gt;$D$13,"",SUM(E$23:E69))</f>
        <v>31836.360721080222</v>
      </c>
      <c r="G69" s="6">
        <f t="shared" si="3"/>
        <v>118163.63927891976</v>
      </c>
      <c r="H69" s="6">
        <f t="shared" si="4"/>
        <v>27.818873001180464</v>
      </c>
      <c r="I69" s="6"/>
      <c r="J69" s="7">
        <f t="shared" si="5"/>
        <v>100</v>
      </c>
      <c r="K69" s="7">
        <f t="shared" si="6"/>
        <v>27.818873001180506</v>
      </c>
      <c r="L69" s="7">
        <f t="shared" si="7"/>
        <v>5327.6082190162288</v>
      </c>
      <c r="M69" s="7">
        <f t="shared" si="8"/>
        <v>0</v>
      </c>
      <c r="N69" s="7">
        <f t="shared" si="9"/>
        <v>0</v>
      </c>
      <c r="O69" s="7">
        <f t="shared" si="10"/>
        <v>0</v>
      </c>
    </row>
    <row r="70" spans="1:15" x14ac:dyDescent="0.2">
      <c r="A70" s="4">
        <v>48</v>
      </c>
      <c r="B70" s="7">
        <f t="shared" si="0"/>
        <v>1400.0732338471196</v>
      </c>
      <c r="C70" s="6">
        <f t="shared" si="1"/>
        <v>632.17547014222066</v>
      </c>
      <c r="D70" s="6">
        <f>IF($A70&gt;$D$13,"",SUM(C$23:C70))</f>
        <v>34599.256739876611</v>
      </c>
      <c r="E70" s="6">
        <f t="shared" si="2"/>
        <v>767.89776370489892</v>
      </c>
      <c r="F70" s="6">
        <f>IF($A70&gt;$D$13,"",SUM(E$23:E70))</f>
        <v>32604.258484785121</v>
      </c>
      <c r="G70" s="6">
        <f t="shared" si="3"/>
        <v>117395.74151521486</v>
      </c>
      <c r="H70" s="6">
        <f t="shared" si="4"/>
        <v>28.502703971736764</v>
      </c>
      <c r="I70" s="6"/>
      <c r="J70" s="7">
        <f t="shared" si="5"/>
        <v>100</v>
      </c>
      <c r="K70" s="7">
        <f t="shared" si="6"/>
        <v>28.502703971736821</v>
      </c>
      <c r="L70" s="7">
        <f t="shared" si="7"/>
        <v>5456.1109229879658</v>
      </c>
      <c r="M70" s="7">
        <f t="shared" si="8"/>
        <v>0</v>
      </c>
      <c r="N70" s="7">
        <f t="shared" si="9"/>
        <v>0</v>
      </c>
      <c r="O70" s="7">
        <f t="shared" si="10"/>
        <v>0</v>
      </c>
    </row>
    <row r="71" spans="1:15" x14ac:dyDescent="0.2">
      <c r="A71" s="4">
        <v>49</v>
      </c>
      <c r="B71" s="7">
        <f t="shared" si="0"/>
        <v>1400.0732338471196</v>
      </c>
      <c r="C71" s="6">
        <f t="shared" si="1"/>
        <v>628.06721710639943</v>
      </c>
      <c r="D71" s="6">
        <f>IF($A71&gt;$D$13,"",SUM(C$23:C71))</f>
        <v>35227.323956983011</v>
      </c>
      <c r="E71" s="6">
        <f t="shared" si="2"/>
        <v>772.00601674072016</v>
      </c>
      <c r="F71" s="6">
        <f>IF($A71&gt;$D$13,"",SUM(E$23:E71))</f>
        <v>33376.264501525839</v>
      </c>
      <c r="G71" s="6">
        <f t="shared" si="3"/>
        <v>116623.73549847414</v>
      </c>
      <c r="H71" s="6">
        <f t="shared" si="4"/>
        <v>29.190193437985613</v>
      </c>
      <c r="I71" s="6"/>
      <c r="J71" s="7">
        <f t="shared" si="5"/>
        <v>100</v>
      </c>
      <c r="K71" s="7">
        <f t="shared" si="6"/>
        <v>29.190193437985616</v>
      </c>
      <c r="L71" s="7">
        <f t="shared" si="7"/>
        <v>5585.3011164259515</v>
      </c>
      <c r="M71" s="7">
        <f t="shared" si="8"/>
        <v>0</v>
      </c>
      <c r="N71" s="7">
        <f t="shared" si="9"/>
        <v>0</v>
      </c>
      <c r="O71" s="7">
        <f t="shared" si="10"/>
        <v>0</v>
      </c>
    </row>
    <row r="72" spans="1:15" x14ac:dyDescent="0.2">
      <c r="A72" s="4">
        <v>50</v>
      </c>
      <c r="B72" s="7">
        <f t="shared" si="0"/>
        <v>1400.0732338471196</v>
      </c>
      <c r="C72" s="6">
        <f t="shared" si="1"/>
        <v>623.93698491683665</v>
      </c>
      <c r="D72" s="6">
        <f>IF($A72&gt;$D$13,"",SUM(C$23:C72))</f>
        <v>35851.260941899847</v>
      </c>
      <c r="E72" s="6">
        <f t="shared" si="2"/>
        <v>776.13624893028293</v>
      </c>
      <c r="F72" s="6">
        <f>IF($A72&gt;$D$13,"",SUM(E$23:E72))</f>
        <v>34152.400750456123</v>
      </c>
      <c r="G72" s="6">
        <f t="shared" si="3"/>
        <v>115847.59924954385</v>
      </c>
      <c r="H72" s="6">
        <f t="shared" si="4"/>
        <v>29.881360972878838</v>
      </c>
      <c r="I72" s="6"/>
      <c r="J72" s="7">
        <f t="shared" si="5"/>
        <v>100</v>
      </c>
      <c r="K72" s="7">
        <f t="shared" si="6"/>
        <v>29.881360972878838</v>
      </c>
      <c r="L72" s="7">
        <f t="shared" si="7"/>
        <v>5715.1824773988301</v>
      </c>
      <c r="M72" s="7">
        <f t="shared" si="8"/>
        <v>0</v>
      </c>
      <c r="N72" s="7">
        <f t="shared" si="9"/>
        <v>0</v>
      </c>
      <c r="O72" s="7">
        <f t="shared" si="10"/>
        <v>0</v>
      </c>
    </row>
    <row r="73" spans="1:15" x14ac:dyDescent="0.2">
      <c r="A73" s="4">
        <v>51</v>
      </c>
      <c r="B73" s="7">
        <f t="shared" si="0"/>
        <v>1400.0732338471196</v>
      </c>
      <c r="C73" s="6">
        <f t="shared" si="1"/>
        <v>619.78465598505954</v>
      </c>
      <c r="D73" s="6">
        <f>IF($A73&gt;$D$13,"",SUM(C$23:C73))</f>
        <v>36471.045597884906</v>
      </c>
      <c r="E73" s="6">
        <f t="shared" si="2"/>
        <v>780.28857786206004</v>
      </c>
      <c r="F73" s="6">
        <f>IF($A73&gt;$D$13,"",SUM(E$23:E73))</f>
        <v>34932.689328318185</v>
      </c>
      <c r="G73" s="6">
        <f t="shared" si="3"/>
        <v>115067.3106716818</v>
      </c>
      <c r="H73" s="6">
        <f t="shared" si="4"/>
        <v>30.576226254083736</v>
      </c>
      <c r="I73" s="6"/>
      <c r="J73" s="7">
        <f t="shared" si="5"/>
        <v>100</v>
      </c>
      <c r="K73" s="7">
        <f t="shared" si="6"/>
        <v>30.576226254083739</v>
      </c>
      <c r="L73" s="7">
        <f t="shared" si="7"/>
        <v>5845.7587036529139</v>
      </c>
      <c r="M73" s="7">
        <f t="shared" si="8"/>
        <v>0</v>
      </c>
      <c r="N73" s="7">
        <f t="shared" si="9"/>
        <v>0</v>
      </c>
      <c r="O73" s="7">
        <f t="shared" si="10"/>
        <v>0</v>
      </c>
    </row>
    <row r="74" spans="1:15" x14ac:dyDescent="0.2">
      <c r="A74" s="4">
        <v>52</v>
      </c>
      <c r="B74" s="7">
        <f t="shared" si="0"/>
        <v>1400.0732338471196</v>
      </c>
      <c r="C74" s="6">
        <f t="shared" si="1"/>
        <v>615.61011209349761</v>
      </c>
      <c r="D74" s="6">
        <f>IF($A74&gt;$D$13,"",SUM(C$23:C74))</f>
        <v>37086.655709978404</v>
      </c>
      <c r="E74" s="6">
        <f t="shared" si="2"/>
        <v>784.46312175362198</v>
      </c>
      <c r="F74" s="6">
        <f>IF($A74&gt;$D$13,"",SUM(E$23:E74))</f>
        <v>35717.152450071808</v>
      </c>
      <c r="G74" s="6">
        <f t="shared" si="3"/>
        <v>114282.84754992818</v>
      </c>
      <c r="H74" s="6">
        <f t="shared" si="4"/>
        <v>31.274809064542978</v>
      </c>
      <c r="I74" s="6"/>
      <c r="J74" s="7">
        <f t="shared" si="5"/>
        <v>100</v>
      </c>
      <c r="K74" s="7">
        <f t="shared" si="6"/>
        <v>31.274809064543089</v>
      </c>
      <c r="L74" s="7">
        <f t="shared" si="7"/>
        <v>5977.0335127174567</v>
      </c>
      <c r="M74" s="7">
        <f t="shared" si="8"/>
        <v>0</v>
      </c>
      <c r="N74" s="7">
        <f t="shared" si="9"/>
        <v>0</v>
      </c>
      <c r="O74" s="7">
        <f t="shared" si="10"/>
        <v>0</v>
      </c>
    </row>
    <row r="75" spans="1:15" x14ac:dyDescent="0.2">
      <c r="A75" s="4">
        <v>53</v>
      </c>
      <c r="B75" s="7">
        <f t="shared" si="0"/>
        <v>1400.0732338471196</v>
      </c>
      <c r="C75" s="6">
        <f t="shared" si="1"/>
        <v>611.41323439211567</v>
      </c>
      <c r="D75" s="6">
        <f>IF($A75&gt;$D$13,"",SUM(C$23:C75))</f>
        <v>37698.06894437052</v>
      </c>
      <c r="E75" s="6">
        <f t="shared" si="2"/>
        <v>788.65999945500391</v>
      </c>
      <c r="F75" s="6">
        <f>IF($A75&gt;$D$13,"",SUM(E$23:E75))</f>
        <v>36505.812449526813</v>
      </c>
      <c r="G75" s="6">
        <f t="shared" si="3"/>
        <v>113494.18755047317</v>
      </c>
      <c r="H75" s="6">
        <f t="shared" si="4"/>
        <v>31.977129293038388</v>
      </c>
      <c r="I75" s="6"/>
      <c r="J75" s="7">
        <f t="shared" si="5"/>
        <v>100</v>
      </c>
      <c r="K75" s="7">
        <f t="shared" si="6"/>
        <v>31.977129293038391</v>
      </c>
      <c r="L75" s="7">
        <f t="shared" si="7"/>
        <v>6109.0106420104948</v>
      </c>
      <c r="M75" s="7">
        <f t="shared" si="8"/>
        <v>0</v>
      </c>
      <c r="N75" s="7">
        <f t="shared" si="9"/>
        <v>0</v>
      </c>
      <c r="O75" s="7">
        <f t="shared" si="10"/>
        <v>0</v>
      </c>
    </row>
    <row r="76" spans="1:15" x14ac:dyDescent="0.2">
      <c r="A76" s="4">
        <v>54</v>
      </c>
      <c r="B76" s="7">
        <f t="shared" si="0"/>
        <v>1400.0732338471196</v>
      </c>
      <c r="C76" s="6">
        <f t="shared" si="1"/>
        <v>607.19390339503138</v>
      </c>
      <c r="D76" s="6">
        <f>IF($A76&gt;$D$13,"",SUM(C$23:C76))</f>
        <v>38305.262847765553</v>
      </c>
      <c r="E76" s="6">
        <f t="shared" si="2"/>
        <v>792.8793304520882</v>
      </c>
      <c r="F76" s="6">
        <f>IF($A76&gt;$D$13,"",SUM(E$23:E76))</f>
        <v>37298.691779978901</v>
      </c>
      <c r="G76" s="6">
        <f t="shared" si="3"/>
        <v>112701.30822002108</v>
      </c>
      <c r="H76" s="6">
        <f t="shared" si="4"/>
        <v>32.683206934755958</v>
      </c>
      <c r="I76" s="6"/>
      <c r="J76" s="7">
        <f t="shared" si="5"/>
        <v>100</v>
      </c>
      <c r="K76" s="7">
        <f t="shared" si="6"/>
        <v>32.683206934756143</v>
      </c>
      <c r="L76" s="7">
        <f t="shared" si="7"/>
        <v>6241.6938489452514</v>
      </c>
      <c r="M76" s="7">
        <f t="shared" si="8"/>
        <v>0</v>
      </c>
      <c r="N76" s="7">
        <f t="shared" si="9"/>
        <v>0</v>
      </c>
      <c r="O76" s="7">
        <f t="shared" si="10"/>
        <v>0</v>
      </c>
    </row>
    <row r="77" spans="1:15" x14ac:dyDescent="0.2">
      <c r="A77" s="4">
        <v>55</v>
      </c>
      <c r="B77" s="7">
        <f t="shared" si="0"/>
        <v>1400.0732338471196</v>
      </c>
      <c r="C77" s="6">
        <f t="shared" si="1"/>
        <v>602.95199897711268</v>
      </c>
      <c r="D77" s="6">
        <f>IF($A77&gt;$D$13,"",SUM(C$23:C77))</f>
        <v>38908.214846742667</v>
      </c>
      <c r="E77" s="6">
        <f t="shared" si="2"/>
        <v>797.1212348700069</v>
      </c>
      <c r="F77" s="6">
        <f>IF($A77&gt;$D$13,"",SUM(E$23:E77))</f>
        <v>38095.813014848907</v>
      </c>
      <c r="G77" s="6">
        <f t="shared" si="3"/>
        <v>111904.18698515107</v>
      </c>
      <c r="H77" s="6">
        <f t="shared" si="4"/>
        <v>33.393062091857132</v>
      </c>
      <c r="I77" s="6"/>
      <c r="J77" s="7">
        <f t="shared" si="5"/>
        <v>100</v>
      </c>
      <c r="K77" s="7">
        <f t="shared" si="6"/>
        <v>33.393062091857097</v>
      </c>
      <c r="L77" s="7">
        <f t="shared" si="7"/>
        <v>6375.0869110371086</v>
      </c>
      <c r="M77" s="7">
        <f t="shared" si="8"/>
        <v>0</v>
      </c>
      <c r="N77" s="7">
        <f t="shared" si="9"/>
        <v>0</v>
      </c>
      <c r="O77" s="7">
        <f t="shared" si="10"/>
        <v>0</v>
      </c>
    </row>
    <row r="78" spans="1:15" x14ac:dyDescent="0.2">
      <c r="A78" s="4">
        <v>56</v>
      </c>
      <c r="B78" s="7">
        <f t="shared" si="0"/>
        <v>1400.0732338471196</v>
      </c>
      <c r="C78" s="6">
        <f t="shared" si="1"/>
        <v>598.68740037055818</v>
      </c>
      <c r="D78" s="6">
        <f>IF($A78&gt;$D$13,"",SUM(C$23:C78))</f>
        <v>39506.902247113227</v>
      </c>
      <c r="E78" s="6">
        <f t="shared" si="2"/>
        <v>801.3858334765614</v>
      </c>
      <c r="F78" s="6">
        <f>IF($A78&gt;$D$13,"",SUM(E$23:E78))</f>
        <v>38897.198848325468</v>
      </c>
      <c r="G78" s="6">
        <f t="shared" si="3"/>
        <v>111102.8011516745</v>
      </c>
      <c r="H78" s="6">
        <f t="shared" si="4"/>
        <v>34.106714974048373</v>
      </c>
      <c r="I78" s="6"/>
      <c r="J78" s="7">
        <f t="shared" si="5"/>
        <v>100</v>
      </c>
      <c r="K78" s="7">
        <f t="shared" si="6"/>
        <v>34.106714974048529</v>
      </c>
      <c r="L78" s="7">
        <f t="shared" si="7"/>
        <v>6509.193626011157</v>
      </c>
      <c r="M78" s="7">
        <f t="shared" si="8"/>
        <v>0</v>
      </c>
      <c r="N78" s="7">
        <f t="shared" si="9"/>
        <v>0</v>
      </c>
      <c r="O78" s="7">
        <f t="shared" si="10"/>
        <v>0</v>
      </c>
    </row>
    <row r="79" spans="1:15" x14ac:dyDescent="0.2">
      <c r="A79" s="4">
        <v>57</v>
      </c>
      <c r="B79" s="7">
        <f t="shared" si="0"/>
        <v>1400.0732338471196</v>
      </c>
      <c r="C79" s="6">
        <f t="shared" si="1"/>
        <v>594.39998616145851</v>
      </c>
      <c r="D79" s="6">
        <f>IF($A79&gt;$D$13,"",SUM(C$23:C79))</f>
        <v>40101.302233274684</v>
      </c>
      <c r="E79" s="6">
        <f t="shared" si="2"/>
        <v>805.67324768566107</v>
      </c>
      <c r="F79" s="6">
        <f>IF($A79&gt;$D$13,"",SUM(E$23:E79))</f>
        <v>39702.872096011131</v>
      </c>
      <c r="G79" s="6">
        <f t="shared" si="3"/>
        <v>110297.12790398885</v>
      </c>
      <c r="H79" s="6">
        <f t="shared" si="4"/>
        <v>34.824185899159716</v>
      </c>
      <c r="I79" s="6"/>
      <c r="J79" s="7">
        <f t="shared" si="5"/>
        <v>100</v>
      </c>
      <c r="K79" s="7">
        <f t="shared" si="6"/>
        <v>34.824185899159687</v>
      </c>
      <c r="L79" s="7">
        <f t="shared" si="7"/>
        <v>6644.0178119103166</v>
      </c>
      <c r="M79" s="7">
        <f t="shared" si="8"/>
        <v>0</v>
      </c>
      <c r="N79" s="7">
        <f t="shared" si="9"/>
        <v>0</v>
      </c>
      <c r="O79" s="7">
        <f t="shared" si="10"/>
        <v>0</v>
      </c>
    </row>
    <row r="80" spans="1:15" x14ac:dyDescent="0.2">
      <c r="A80" s="4">
        <v>58</v>
      </c>
      <c r="B80" s="7">
        <f t="shared" si="0"/>
        <v>1400.0732338471196</v>
      </c>
      <c r="C80" s="6">
        <f t="shared" si="1"/>
        <v>590.08963428634036</v>
      </c>
      <c r="D80" s="6">
        <f>IF($A80&gt;$D$13,"",SUM(C$23:C80))</f>
        <v>40691.391867561026</v>
      </c>
      <c r="E80" s="6">
        <f t="shared" si="2"/>
        <v>809.98359956077923</v>
      </c>
      <c r="F80" s="6">
        <f>IF($A80&gt;$D$13,"",SUM(E$23:E80))</f>
        <v>40512.85569557191</v>
      </c>
      <c r="G80" s="6">
        <f t="shared" si="3"/>
        <v>109487.14430442806</v>
      </c>
      <c r="H80" s="6">
        <f t="shared" si="4"/>
        <v>35.545495293720023</v>
      </c>
      <c r="I80" s="6"/>
      <c r="J80" s="7">
        <f t="shared" si="5"/>
        <v>100</v>
      </c>
      <c r="K80" s="7">
        <f t="shared" si="6"/>
        <v>35.545495293720194</v>
      </c>
      <c r="L80" s="7">
        <f t="shared" si="7"/>
        <v>6779.5633072040364</v>
      </c>
      <c r="M80" s="7">
        <f t="shared" si="8"/>
        <v>0</v>
      </c>
      <c r="N80" s="7">
        <f t="shared" si="9"/>
        <v>0</v>
      </c>
      <c r="O80" s="7">
        <f t="shared" si="10"/>
        <v>0</v>
      </c>
    </row>
    <row r="81" spans="1:15" x14ac:dyDescent="0.2">
      <c r="A81" s="4">
        <v>59</v>
      </c>
      <c r="B81" s="7">
        <f t="shared" si="0"/>
        <v>1400.0732338471196</v>
      </c>
      <c r="C81" s="6">
        <f t="shared" si="1"/>
        <v>585.7562220286901</v>
      </c>
      <c r="D81" s="6">
        <f>IF($A81&gt;$D$13,"",SUM(C$23:C81))</f>
        <v>41277.148089589718</v>
      </c>
      <c r="E81" s="6">
        <f t="shared" si="2"/>
        <v>814.31701181842948</v>
      </c>
      <c r="F81" s="6">
        <f>IF($A81&gt;$D$13,"",SUM(E$23:E81))</f>
        <v>41327.172707390338</v>
      </c>
      <c r="G81" s="6">
        <f t="shared" si="3"/>
        <v>108672.82729260963</v>
      </c>
      <c r="H81" s="6">
        <f t="shared" si="4"/>
        <v>36.270663693541678</v>
      </c>
      <c r="I81" s="6"/>
      <c r="J81" s="7">
        <f t="shared" si="5"/>
        <v>100</v>
      </c>
      <c r="K81" s="7">
        <f t="shared" si="6"/>
        <v>36.270663693541593</v>
      </c>
      <c r="L81" s="7">
        <f t="shared" si="7"/>
        <v>6915.8339708975782</v>
      </c>
      <c r="M81" s="7">
        <f t="shared" si="8"/>
        <v>0</v>
      </c>
      <c r="N81" s="7">
        <f t="shared" si="9"/>
        <v>0</v>
      </c>
      <c r="O81" s="7">
        <f t="shared" si="10"/>
        <v>0</v>
      </c>
    </row>
    <row r="82" spans="1:15" x14ac:dyDescent="0.2">
      <c r="A82" s="4">
        <v>60</v>
      </c>
      <c r="B82" s="7">
        <f t="shared" si="0"/>
        <v>1400.0732338471196</v>
      </c>
      <c r="C82" s="6">
        <f t="shared" si="1"/>
        <v>581.39962601546142</v>
      </c>
      <c r="D82" s="6">
        <f>IF($A82&gt;$D$13,"",SUM(C$23:C82))</f>
        <v>41858.547715605178</v>
      </c>
      <c r="E82" s="6">
        <f t="shared" si="2"/>
        <v>818.67360783165816</v>
      </c>
      <c r="F82" s="6">
        <f>IF($A82&gt;$D$13,"",SUM(E$23:E82))</f>
        <v>42145.846315221999</v>
      </c>
      <c r="G82" s="6">
        <f t="shared" si="3"/>
        <v>107854.15368477796</v>
      </c>
      <c r="H82" s="6">
        <f t="shared" si="4"/>
        <v>36.99971174430209</v>
      </c>
      <c r="I82" s="6"/>
      <c r="J82" s="7">
        <f t="shared" si="5"/>
        <v>100</v>
      </c>
      <c r="K82" s="7">
        <f t="shared" si="6"/>
        <v>36.99971174430204</v>
      </c>
      <c r="L82" s="7">
        <f t="shared" si="7"/>
        <v>7052.8336826418799</v>
      </c>
      <c r="M82" s="7">
        <f t="shared" si="8"/>
        <v>0</v>
      </c>
      <c r="N82" s="7">
        <f t="shared" si="9"/>
        <v>0</v>
      </c>
      <c r="O82" s="7">
        <f t="shared" si="10"/>
        <v>0</v>
      </c>
    </row>
    <row r="83" spans="1:15" x14ac:dyDescent="0.2">
      <c r="A83" s="4">
        <v>61</v>
      </c>
      <c r="B83" s="7">
        <f t="shared" si="0"/>
        <v>1400.0732338471196</v>
      </c>
      <c r="C83" s="6">
        <f t="shared" si="1"/>
        <v>577.01972221356209</v>
      </c>
      <c r="D83" s="6">
        <f>IF($A83&gt;$D$13,"",SUM(C$23:C83))</f>
        <v>42435.56743781874</v>
      </c>
      <c r="E83" s="6">
        <f t="shared" si="2"/>
        <v>823.05351163355749</v>
      </c>
      <c r="F83" s="6">
        <f>IF($A83&gt;$D$13,"",SUM(E$23:E83))</f>
        <v>42968.899826855559</v>
      </c>
      <c r="G83" s="6">
        <f t="shared" si="3"/>
        <v>107031.10017314441</v>
      </c>
      <c r="H83" s="6">
        <f t="shared" si="4"/>
        <v>37.732660202134184</v>
      </c>
      <c r="I83" s="6"/>
      <c r="J83" s="7">
        <f t="shared" si="5"/>
        <v>100</v>
      </c>
      <c r="K83" s="7">
        <f t="shared" si="6"/>
        <v>37.732660202134056</v>
      </c>
      <c r="L83" s="7">
        <f t="shared" si="7"/>
        <v>7190.5663428440139</v>
      </c>
      <c r="M83" s="7">
        <f t="shared" si="8"/>
        <v>0</v>
      </c>
      <c r="N83" s="7">
        <f t="shared" si="9"/>
        <v>0</v>
      </c>
      <c r="O83" s="7">
        <f t="shared" si="10"/>
        <v>0</v>
      </c>
    </row>
    <row r="84" spans="1:15" x14ac:dyDescent="0.2">
      <c r="A84" s="4">
        <v>62</v>
      </c>
      <c r="B84" s="7">
        <f t="shared" si="0"/>
        <v>1400.0732338471196</v>
      </c>
      <c r="C84" s="6">
        <f t="shared" si="1"/>
        <v>572.61638592632255</v>
      </c>
      <c r="D84" s="6">
        <f>IF($A84&gt;$D$13,"",SUM(C$23:C84))</f>
        <v>43008.183823745065</v>
      </c>
      <c r="E84" s="6">
        <f t="shared" si="2"/>
        <v>827.45684792079703</v>
      </c>
      <c r="F84" s="6">
        <f>IF($A84&gt;$D$13,"",SUM(E$23:E84))</f>
        <v>43796.356674776354</v>
      </c>
      <c r="G84" s="6">
        <f t="shared" si="3"/>
        <v>106203.64332522362</v>
      </c>
      <c r="H84" s="6">
        <f t="shared" si="4"/>
        <v>38.469529934215529</v>
      </c>
      <c r="I84" s="6"/>
      <c r="J84" s="7">
        <f t="shared" si="5"/>
        <v>100</v>
      </c>
      <c r="K84" s="7">
        <f t="shared" si="6"/>
        <v>38.469529934215473</v>
      </c>
      <c r="L84" s="7">
        <f t="shared" si="7"/>
        <v>7329.0358727782295</v>
      </c>
      <c r="M84" s="7">
        <f t="shared" si="8"/>
        <v>0</v>
      </c>
      <c r="N84" s="7">
        <f t="shared" si="9"/>
        <v>0</v>
      </c>
      <c r="O84" s="7">
        <f t="shared" si="10"/>
        <v>0</v>
      </c>
    </row>
    <row r="85" spans="1:15" x14ac:dyDescent="0.2">
      <c r="A85" s="4">
        <v>63</v>
      </c>
      <c r="B85" s="7">
        <f t="shared" si="0"/>
        <v>1400.0732338471196</v>
      </c>
      <c r="C85" s="6">
        <f t="shared" si="1"/>
        <v>568.18949178994637</v>
      </c>
      <c r="D85" s="6">
        <f>IF($A85&gt;$D$13,"",SUM(C$23:C85))</f>
        <v>43576.373315535013</v>
      </c>
      <c r="E85" s="6">
        <f t="shared" si="2"/>
        <v>831.88374205717321</v>
      </c>
      <c r="F85" s="6">
        <f>IF($A85&gt;$D$13,"",SUM(E$23:E85))</f>
        <v>44628.240416833527</v>
      </c>
      <c r="G85" s="6">
        <f t="shared" si="3"/>
        <v>105371.75958316644</v>
      </c>
      <c r="H85" s="6">
        <f t="shared" si="4"/>
        <v>39.210341919363486</v>
      </c>
      <c r="I85" s="6"/>
      <c r="J85" s="7">
        <f t="shared" si="5"/>
        <v>100</v>
      </c>
      <c r="K85" s="7">
        <f t="shared" si="6"/>
        <v>39.210341919363529</v>
      </c>
      <c r="L85" s="7">
        <f t="shared" si="7"/>
        <v>7468.2462146975931</v>
      </c>
      <c r="M85" s="7">
        <f t="shared" si="8"/>
        <v>0</v>
      </c>
      <c r="N85" s="7">
        <f t="shared" si="9"/>
        <v>0</v>
      </c>
      <c r="O85" s="7">
        <f t="shared" si="10"/>
        <v>0</v>
      </c>
    </row>
    <row r="86" spans="1:15" x14ac:dyDescent="0.2">
      <c r="A86" s="4">
        <v>64</v>
      </c>
      <c r="B86" s="7">
        <f t="shared" si="0"/>
        <v>1400.0732338471196</v>
      </c>
      <c r="C86" s="6">
        <f t="shared" si="1"/>
        <v>563.73891376994038</v>
      </c>
      <c r="D86" s="6">
        <f>IF($A86&gt;$D$13,"",SUM(C$23:C86))</f>
        <v>44140.112229304956</v>
      </c>
      <c r="E86" s="6">
        <f t="shared" si="2"/>
        <v>836.3343200771792</v>
      </c>
      <c r="F86" s="6">
        <f>IF($A86&gt;$D$13,"",SUM(E$23:E86))</f>
        <v>45464.574736910705</v>
      </c>
      <c r="G86" s="6">
        <f t="shared" si="3"/>
        <v>104535.42526308926</v>
      </c>
      <c r="H86" s="6">
        <f t="shared" si="4"/>
        <v>39.955117248632291</v>
      </c>
      <c r="I86" s="6"/>
      <c r="J86" s="7">
        <f t="shared" si="5"/>
        <v>100</v>
      </c>
      <c r="K86" s="7">
        <f t="shared" si="6"/>
        <v>39.955117248632121</v>
      </c>
      <c r="L86" s="7">
        <f t="shared" si="7"/>
        <v>7608.2013319462249</v>
      </c>
      <c r="M86" s="7">
        <f t="shared" si="8"/>
        <v>0</v>
      </c>
      <c r="N86" s="7">
        <f t="shared" si="9"/>
        <v>0</v>
      </c>
      <c r="O86" s="7">
        <f t="shared" si="10"/>
        <v>0</v>
      </c>
    </row>
    <row r="87" spans="1:15" x14ac:dyDescent="0.2">
      <c r="A87" s="4">
        <v>65</v>
      </c>
      <c r="B87" s="7">
        <f t="shared" ref="B87:B150" si="11">IF(A87&lt;$D$13,$D$12,IF(A87&gt;$D$13,"",(1+$D$6/12)*G86))</f>
        <v>1400.0732338471196</v>
      </c>
      <c r="C87" s="6">
        <f t="shared" ref="C87:C150" si="12">IF(A87&gt;$D$13,"",$D$6/12*G86)</f>
        <v>559.26452515752749</v>
      </c>
      <c r="D87" s="6">
        <f>IF($A87&gt;$D$13,"",SUM(C$23:C87))</f>
        <v>44699.376754462486</v>
      </c>
      <c r="E87" s="6">
        <f t="shared" ref="E87:E150" si="13">IF($A87&gt;$D$13,"",B87-C87)</f>
        <v>840.80870868959209</v>
      </c>
      <c r="F87" s="6">
        <f>IF($A87&gt;$D$13,"",SUM(E$23:E87))</f>
        <v>46305.383445600295</v>
      </c>
      <c r="G87" s="6">
        <f t="shared" ref="G87:G150" si="14">IF(A87&gt;$D$13,"",G86-E87)</f>
        <v>103694.61655439966</v>
      </c>
      <c r="H87" s="6">
        <f t="shared" ref="H87:H150" si="15">IF(A87&gt;12*$D$7,"",-IPMT($D$6/12,A87,$D$7*12,$D$5)-IF(A87&gt;$D$13,0,C87))</f>
        <v>40.7038771259123</v>
      </c>
      <c r="I87" s="6"/>
      <c r="J87" s="7">
        <f t="shared" ref="J87:J150" si="16">IF(A87&gt;$D$7*12,$D$12,$D$8)</f>
        <v>100</v>
      </c>
      <c r="K87" s="7">
        <f t="shared" ref="K87:K150" si="17">$L$6/12*L86</f>
        <v>40.7038771259123</v>
      </c>
      <c r="L87" s="7">
        <f t="shared" ref="L87:L150" si="18">K87+J87+L86</f>
        <v>7748.905209072137</v>
      </c>
      <c r="M87" s="7">
        <f t="shared" ref="M87:M150" si="19">IF(A87&lt;=$D$13,0,$D$12)</f>
        <v>0</v>
      </c>
      <c r="N87" s="7">
        <f t="shared" ref="N87:N150" si="20">$L$6/12*O86</f>
        <v>0</v>
      </c>
      <c r="O87" s="7">
        <f t="shared" ref="O87:O150" si="21">N87+M87+O86</f>
        <v>0</v>
      </c>
    </row>
    <row r="88" spans="1:15" x14ac:dyDescent="0.2">
      <c r="A88" s="4">
        <v>66</v>
      </c>
      <c r="B88" s="7">
        <f t="shared" si="11"/>
        <v>1400.0732338471196</v>
      </c>
      <c r="C88" s="6">
        <f t="shared" si="12"/>
        <v>554.76619856603816</v>
      </c>
      <c r="D88" s="6">
        <f>IF($A88&gt;$D$13,"",SUM(C$23:C88))</f>
        <v>45254.142953028524</v>
      </c>
      <c r="E88" s="6">
        <f t="shared" si="13"/>
        <v>845.30703528108143</v>
      </c>
      <c r="F88" s="6">
        <f>IF($A88&gt;$D$13,"",SUM(E$23:E88))</f>
        <v>47150.690480881378</v>
      </c>
      <c r="G88" s="6">
        <f t="shared" si="14"/>
        <v>102849.30951911859</v>
      </c>
      <c r="H88" s="6">
        <f t="shared" si="15"/>
        <v>41.456642868536051</v>
      </c>
      <c r="I88" s="6"/>
      <c r="J88" s="7">
        <f t="shared" si="16"/>
        <v>100</v>
      </c>
      <c r="K88" s="7">
        <f t="shared" si="17"/>
        <v>41.45664286853593</v>
      </c>
      <c r="L88" s="7">
        <f t="shared" si="18"/>
        <v>7890.3618519406728</v>
      </c>
      <c r="M88" s="7">
        <f t="shared" si="19"/>
        <v>0</v>
      </c>
      <c r="N88" s="7">
        <f t="shared" si="20"/>
        <v>0</v>
      </c>
      <c r="O88" s="7">
        <f t="shared" si="21"/>
        <v>0</v>
      </c>
    </row>
    <row r="89" spans="1:15" x14ac:dyDescent="0.2">
      <c r="A89" s="4">
        <v>67</v>
      </c>
      <c r="B89" s="7">
        <f t="shared" si="11"/>
        <v>1400.0732338471196</v>
      </c>
      <c r="C89" s="6">
        <f t="shared" si="12"/>
        <v>550.24380592728437</v>
      </c>
      <c r="D89" s="6">
        <f>IF($A89&gt;$D$13,"",SUM(C$23:C89))</f>
        <v>45804.386758955807</v>
      </c>
      <c r="E89" s="6">
        <f t="shared" si="13"/>
        <v>849.82942791983521</v>
      </c>
      <c r="F89" s="6">
        <f>IF($A89&gt;$D$13,"",SUM(E$23:E89))</f>
        <v>48000.519908801216</v>
      </c>
      <c r="G89" s="6">
        <f t="shared" si="14"/>
        <v>101999.48009119875</v>
      </c>
      <c r="H89" s="6">
        <f t="shared" si="15"/>
        <v>42.21343590788274</v>
      </c>
      <c r="I89" s="6"/>
      <c r="J89" s="7">
        <f t="shared" si="16"/>
        <v>100</v>
      </c>
      <c r="K89" s="7">
        <f t="shared" si="17"/>
        <v>42.213435907882598</v>
      </c>
      <c r="L89" s="7">
        <f t="shared" si="18"/>
        <v>8032.5752878485555</v>
      </c>
      <c r="M89" s="7">
        <f t="shared" si="19"/>
        <v>0</v>
      </c>
      <c r="N89" s="7">
        <f t="shared" si="20"/>
        <v>0</v>
      </c>
      <c r="O89" s="7">
        <f t="shared" si="21"/>
        <v>0</v>
      </c>
    </row>
    <row r="90" spans="1:15" x14ac:dyDescent="0.2">
      <c r="A90" s="4">
        <v>68</v>
      </c>
      <c r="B90" s="7">
        <f t="shared" si="11"/>
        <v>1400.0732338471196</v>
      </c>
      <c r="C90" s="6">
        <f t="shared" si="12"/>
        <v>545.69721848791335</v>
      </c>
      <c r="D90" s="6">
        <f>IF($A90&gt;$D$13,"",SUM(C$23:C90))</f>
        <v>46350.083977443719</v>
      </c>
      <c r="E90" s="6">
        <f t="shared" si="13"/>
        <v>854.37601535920624</v>
      </c>
      <c r="F90" s="6">
        <f>IF($A90&gt;$D$13,"",SUM(E$23:E90))</f>
        <v>48854.895924160424</v>
      </c>
      <c r="G90" s="6">
        <f t="shared" si="14"/>
        <v>101145.10407583955</v>
      </c>
      <c r="H90" s="6">
        <f t="shared" si="15"/>
        <v>42.974277789989742</v>
      </c>
      <c r="I90" s="6"/>
      <c r="J90" s="7">
        <f t="shared" si="16"/>
        <v>100</v>
      </c>
      <c r="K90" s="7">
        <f t="shared" si="17"/>
        <v>42.97427778998977</v>
      </c>
      <c r="L90" s="7">
        <f t="shared" si="18"/>
        <v>8175.5495656385456</v>
      </c>
      <c r="M90" s="7">
        <f t="shared" si="19"/>
        <v>0</v>
      </c>
      <c r="N90" s="7">
        <f t="shared" si="20"/>
        <v>0</v>
      </c>
      <c r="O90" s="7">
        <f t="shared" si="21"/>
        <v>0</v>
      </c>
    </row>
    <row r="91" spans="1:15" x14ac:dyDescent="0.2">
      <c r="A91" s="4">
        <v>69</v>
      </c>
      <c r="B91" s="7">
        <f t="shared" si="11"/>
        <v>1400.0732338471196</v>
      </c>
      <c r="C91" s="6">
        <f t="shared" si="12"/>
        <v>541.12630680574159</v>
      </c>
      <c r="D91" s="6">
        <f>IF($A91&gt;$D$13,"",SUM(C$23:C91))</f>
        <v>46891.210284249464</v>
      </c>
      <c r="E91" s="6">
        <f t="shared" si="13"/>
        <v>858.94692704137799</v>
      </c>
      <c r="F91" s="6">
        <f>IF($A91&gt;$D$13,"",SUM(E$23:E91))</f>
        <v>49713.8428512018</v>
      </c>
      <c r="G91" s="6">
        <f t="shared" si="14"/>
        <v>100286.15714879817</v>
      </c>
      <c r="H91" s="6">
        <f t="shared" si="15"/>
        <v>43.739190176166062</v>
      </c>
      <c r="I91" s="6"/>
      <c r="J91" s="7">
        <f t="shared" si="16"/>
        <v>100</v>
      </c>
      <c r="K91" s="7">
        <f t="shared" si="17"/>
        <v>43.739190176166218</v>
      </c>
      <c r="L91" s="7">
        <f t="shared" si="18"/>
        <v>8319.2887558147122</v>
      </c>
      <c r="M91" s="7">
        <f t="shared" si="19"/>
        <v>0</v>
      </c>
      <c r="N91" s="7">
        <f t="shared" si="20"/>
        <v>0</v>
      </c>
      <c r="O91" s="7">
        <f t="shared" si="21"/>
        <v>0</v>
      </c>
    </row>
    <row r="92" spans="1:15" x14ac:dyDescent="0.2">
      <c r="A92" s="4">
        <v>70</v>
      </c>
      <c r="B92" s="7">
        <f t="shared" si="11"/>
        <v>1400.0732338471196</v>
      </c>
      <c r="C92" s="6">
        <f t="shared" si="12"/>
        <v>536.5309407460702</v>
      </c>
      <c r="D92" s="6">
        <f>IF($A92&gt;$D$13,"",SUM(C$23:C92))</f>
        <v>47427.741224995538</v>
      </c>
      <c r="E92" s="6">
        <f t="shared" si="13"/>
        <v>863.54229310104938</v>
      </c>
      <c r="F92" s="6">
        <f>IF($A92&gt;$D$13,"",SUM(E$23:E92))</f>
        <v>50577.385144302847</v>
      </c>
      <c r="G92" s="6">
        <f t="shared" si="14"/>
        <v>99422.614855697117</v>
      </c>
      <c r="H92" s="6">
        <f t="shared" si="15"/>
        <v>44.508194843608749</v>
      </c>
      <c r="I92" s="6"/>
      <c r="J92" s="7">
        <f t="shared" si="16"/>
        <v>100</v>
      </c>
      <c r="K92" s="7">
        <f t="shared" si="17"/>
        <v>44.508194843608706</v>
      </c>
      <c r="L92" s="7">
        <f t="shared" si="18"/>
        <v>8463.7969506583213</v>
      </c>
      <c r="M92" s="7">
        <f t="shared" si="19"/>
        <v>0</v>
      </c>
      <c r="N92" s="7">
        <f t="shared" si="20"/>
        <v>0</v>
      </c>
      <c r="O92" s="7">
        <f t="shared" si="21"/>
        <v>0</v>
      </c>
    </row>
    <row r="93" spans="1:15" x14ac:dyDescent="0.2">
      <c r="A93" s="4">
        <v>71</v>
      </c>
      <c r="B93" s="7">
        <f t="shared" si="11"/>
        <v>1400.0732338471196</v>
      </c>
      <c r="C93" s="6">
        <f t="shared" si="12"/>
        <v>531.91098947797957</v>
      </c>
      <c r="D93" s="6">
        <f>IF($A93&gt;$D$13,"",SUM(C$23:C93))</f>
        <v>47959.652214473521</v>
      </c>
      <c r="E93" s="6">
        <f t="shared" si="13"/>
        <v>868.16224436914001</v>
      </c>
      <c r="F93" s="6">
        <f>IF($A93&gt;$D$13,"",SUM(E$23:E93))</f>
        <v>51445.547388671985</v>
      </c>
      <c r="G93" s="6">
        <f t="shared" si="14"/>
        <v>98554.452611327972</v>
      </c>
      <c r="H93" s="6">
        <f t="shared" si="15"/>
        <v>45.281313686022145</v>
      </c>
      <c r="I93" s="6"/>
      <c r="J93" s="7">
        <f t="shared" si="16"/>
        <v>100</v>
      </c>
      <c r="K93" s="7">
        <f t="shared" si="17"/>
        <v>45.281313686022017</v>
      </c>
      <c r="L93" s="7">
        <f t="shared" si="18"/>
        <v>8609.0782643443436</v>
      </c>
      <c r="M93" s="7">
        <f t="shared" si="19"/>
        <v>0</v>
      </c>
      <c r="N93" s="7">
        <f t="shared" si="20"/>
        <v>0</v>
      </c>
      <c r="O93" s="7">
        <f t="shared" si="21"/>
        <v>0</v>
      </c>
    </row>
    <row r="94" spans="1:15" x14ac:dyDescent="0.2">
      <c r="A94" s="4">
        <v>72</v>
      </c>
      <c r="B94" s="7">
        <f t="shared" si="11"/>
        <v>1400.0732338471196</v>
      </c>
      <c r="C94" s="6">
        <f t="shared" si="12"/>
        <v>527.26632147060457</v>
      </c>
      <c r="D94" s="6">
        <f>IF($A94&gt;$D$13,"",SUM(C$23:C94))</f>
        <v>48486.918535944125</v>
      </c>
      <c r="E94" s="6">
        <f t="shared" si="13"/>
        <v>872.80691237651502</v>
      </c>
      <c r="F94" s="6">
        <f>IF($A94&gt;$D$13,"",SUM(E$23:E94))</f>
        <v>52318.354301048501</v>
      </c>
      <c r="G94" s="6">
        <f t="shared" si="14"/>
        <v>97681.645698951455</v>
      </c>
      <c r="H94" s="6">
        <f t="shared" si="15"/>
        <v>46.058568714242369</v>
      </c>
      <c r="I94" s="6"/>
      <c r="J94" s="7">
        <f t="shared" si="16"/>
        <v>100</v>
      </c>
      <c r="K94" s="7">
        <f t="shared" si="17"/>
        <v>46.058568714242234</v>
      </c>
      <c r="L94" s="7">
        <f t="shared" si="18"/>
        <v>8755.1368330585865</v>
      </c>
      <c r="M94" s="7">
        <f t="shared" si="19"/>
        <v>0</v>
      </c>
      <c r="N94" s="7">
        <f t="shared" si="20"/>
        <v>0</v>
      </c>
      <c r="O94" s="7">
        <f t="shared" si="21"/>
        <v>0</v>
      </c>
    </row>
    <row r="95" spans="1:15" x14ac:dyDescent="0.2">
      <c r="A95" s="4">
        <v>73</v>
      </c>
      <c r="B95" s="7">
        <f t="shared" si="11"/>
        <v>1400.0732338471196</v>
      </c>
      <c r="C95" s="6">
        <f t="shared" si="12"/>
        <v>522.59680448939025</v>
      </c>
      <c r="D95" s="6">
        <f>IF($A95&gt;$D$13,"",SUM(C$23:C95))</f>
        <v>49009.515340433514</v>
      </c>
      <c r="E95" s="6">
        <f t="shared" si="13"/>
        <v>877.47642935772933</v>
      </c>
      <c r="F95" s="6">
        <f>IF($A95&gt;$D$13,"",SUM(E$23:E95))</f>
        <v>53195.830730406233</v>
      </c>
      <c r="G95" s="6">
        <f t="shared" si="14"/>
        <v>96804.169269593724</v>
      </c>
      <c r="H95" s="6">
        <f t="shared" si="15"/>
        <v>46.839982056863391</v>
      </c>
      <c r="I95" s="6"/>
      <c r="J95" s="7">
        <f t="shared" si="16"/>
        <v>100</v>
      </c>
      <c r="K95" s="7">
        <f t="shared" si="17"/>
        <v>46.839982056863434</v>
      </c>
      <c r="L95" s="7">
        <f t="shared" si="18"/>
        <v>8901.9768151154494</v>
      </c>
      <c r="M95" s="7">
        <f t="shared" si="19"/>
        <v>0</v>
      </c>
      <c r="N95" s="7">
        <f t="shared" si="20"/>
        <v>0</v>
      </c>
      <c r="O95" s="7">
        <f t="shared" si="21"/>
        <v>0</v>
      </c>
    </row>
    <row r="96" spans="1:15" x14ac:dyDescent="0.2">
      <c r="A96" s="4">
        <v>74</v>
      </c>
      <c r="B96" s="7">
        <f t="shared" si="11"/>
        <v>1400.0732338471196</v>
      </c>
      <c r="C96" s="6">
        <f t="shared" si="12"/>
        <v>517.90230559232634</v>
      </c>
      <c r="D96" s="6">
        <f>IF($A96&gt;$D$13,"",SUM(C$23:C96))</f>
        <v>49527.417646025839</v>
      </c>
      <c r="E96" s="6">
        <f t="shared" si="13"/>
        <v>882.17092825479324</v>
      </c>
      <c r="F96" s="6">
        <f>IF($A96&gt;$D$13,"",SUM(E$23:E96))</f>
        <v>54078.001658661029</v>
      </c>
      <c r="G96" s="6">
        <f t="shared" si="14"/>
        <v>95921.998341338927</v>
      </c>
      <c r="H96" s="6">
        <f t="shared" si="15"/>
        <v>47.625575960867764</v>
      </c>
      <c r="I96" s="6"/>
      <c r="J96" s="7">
        <f t="shared" si="16"/>
        <v>100</v>
      </c>
      <c r="K96" s="7">
        <f t="shared" si="17"/>
        <v>47.62557596086765</v>
      </c>
      <c r="L96" s="7">
        <f t="shared" si="18"/>
        <v>9049.6023910763179</v>
      </c>
      <c r="M96" s="7">
        <f t="shared" si="19"/>
        <v>0</v>
      </c>
      <c r="N96" s="7">
        <f t="shared" si="20"/>
        <v>0</v>
      </c>
      <c r="O96" s="7">
        <f t="shared" si="21"/>
        <v>0</v>
      </c>
    </row>
    <row r="97" spans="1:15" x14ac:dyDescent="0.2">
      <c r="A97" s="4">
        <v>75</v>
      </c>
      <c r="B97" s="7">
        <f t="shared" si="11"/>
        <v>1400.0732338471196</v>
      </c>
      <c r="C97" s="6">
        <f t="shared" si="12"/>
        <v>513.18269112616326</v>
      </c>
      <c r="D97" s="6">
        <f>IF($A97&gt;$D$13,"",SUM(C$23:C97))</f>
        <v>50040.600337152006</v>
      </c>
      <c r="E97" s="6">
        <f t="shared" si="13"/>
        <v>886.89054272095632</v>
      </c>
      <c r="F97" s="6">
        <f>IF($A97&gt;$D$13,"",SUM(E$23:E97))</f>
        <v>54964.892201381983</v>
      </c>
      <c r="G97" s="6">
        <f t="shared" si="14"/>
        <v>95035.107798617973</v>
      </c>
      <c r="H97" s="6">
        <f t="shared" si="15"/>
        <v>48.415372792258381</v>
      </c>
      <c r="I97" s="6"/>
      <c r="J97" s="7">
        <f t="shared" si="16"/>
        <v>100</v>
      </c>
      <c r="K97" s="7">
        <f t="shared" si="17"/>
        <v>48.415372792258296</v>
      </c>
      <c r="L97" s="7">
        <f t="shared" si="18"/>
        <v>9198.0177638685764</v>
      </c>
      <c r="M97" s="7">
        <f t="shared" si="19"/>
        <v>0</v>
      </c>
      <c r="N97" s="7">
        <f t="shared" si="20"/>
        <v>0</v>
      </c>
      <c r="O97" s="7">
        <f t="shared" si="21"/>
        <v>0</v>
      </c>
    </row>
    <row r="98" spans="1:15" x14ac:dyDescent="0.2">
      <c r="A98" s="4">
        <v>76</v>
      </c>
      <c r="B98" s="7">
        <f t="shared" si="11"/>
        <v>1400.0732338471196</v>
      </c>
      <c r="C98" s="6">
        <f t="shared" si="12"/>
        <v>508.43782672260613</v>
      </c>
      <c r="D98" s="6">
        <f>IF($A98&gt;$D$13,"",SUM(C$23:C98))</f>
        <v>50549.038163874611</v>
      </c>
      <c r="E98" s="6">
        <f t="shared" si="13"/>
        <v>891.63540712451345</v>
      </c>
      <c r="F98" s="6">
        <f>IF($A98&gt;$D$13,"",SUM(E$23:E98))</f>
        <v>55856.527608506498</v>
      </c>
      <c r="G98" s="6">
        <f t="shared" si="14"/>
        <v>94143.472391493458</v>
      </c>
      <c r="H98" s="6">
        <f t="shared" si="15"/>
        <v>49.209395036696833</v>
      </c>
      <c r="I98" s="6"/>
      <c r="J98" s="7">
        <f t="shared" si="16"/>
        <v>100</v>
      </c>
      <c r="K98" s="7">
        <f t="shared" si="17"/>
        <v>49.209395036696883</v>
      </c>
      <c r="L98" s="7">
        <f t="shared" si="18"/>
        <v>9347.2271589052725</v>
      </c>
      <c r="M98" s="7">
        <f t="shared" si="19"/>
        <v>0</v>
      </c>
      <c r="N98" s="7">
        <f t="shared" si="20"/>
        <v>0</v>
      </c>
      <c r="O98" s="7">
        <f t="shared" si="21"/>
        <v>0</v>
      </c>
    </row>
    <row r="99" spans="1:15" x14ac:dyDescent="0.2">
      <c r="A99" s="4">
        <v>77</v>
      </c>
      <c r="B99" s="7">
        <f t="shared" si="11"/>
        <v>1400.0732338471196</v>
      </c>
      <c r="C99" s="6">
        <f t="shared" si="12"/>
        <v>503.66757729449</v>
      </c>
      <c r="D99" s="6">
        <f>IF($A99&gt;$D$13,"",SUM(C$23:C99))</f>
        <v>51052.705741169098</v>
      </c>
      <c r="E99" s="6">
        <f t="shared" si="13"/>
        <v>896.40565655262958</v>
      </c>
      <c r="F99" s="6">
        <f>IF($A99&gt;$D$13,"",SUM(E$23:E99))</f>
        <v>56752.933265059124</v>
      </c>
      <c r="G99" s="6">
        <f t="shared" si="14"/>
        <v>93247.066734940832</v>
      </c>
      <c r="H99" s="6">
        <f t="shared" si="15"/>
        <v>50.007665300143231</v>
      </c>
      <c r="I99" s="6"/>
      <c r="J99" s="7">
        <f t="shared" si="16"/>
        <v>100</v>
      </c>
      <c r="K99" s="7">
        <f t="shared" si="17"/>
        <v>50.007665300143202</v>
      </c>
      <c r="L99" s="7">
        <f t="shared" si="18"/>
        <v>9497.2348242054159</v>
      </c>
      <c r="M99" s="7">
        <f t="shared" si="19"/>
        <v>0</v>
      </c>
      <c r="N99" s="7">
        <f t="shared" si="20"/>
        <v>0</v>
      </c>
      <c r="O99" s="7">
        <f t="shared" si="21"/>
        <v>0</v>
      </c>
    </row>
    <row r="100" spans="1:15" x14ac:dyDescent="0.2">
      <c r="A100" s="4">
        <v>78</v>
      </c>
      <c r="B100" s="7">
        <f t="shared" si="11"/>
        <v>1400.0732338471196</v>
      </c>
      <c r="C100" s="6">
        <f t="shared" si="12"/>
        <v>498.87180703193343</v>
      </c>
      <c r="D100" s="6">
        <f>IF($A100&gt;$D$13,"",SUM(C$23:C100))</f>
        <v>51551.577548201029</v>
      </c>
      <c r="E100" s="6">
        <f t="shared" si="13"/>
        <v>901.2014268151861</v>
      </c>
      <c r="F100" s="6">
        <f>IF($A100&gt;$D$13,"",SUM(E$23:E100))</f>
        <v>57654.134691874307</v>
      </c>
      <c r="G100" s="6">
        <f t="shared" si="14"/>
        <v>92345.865308125649</v>
      </c>
      <c r="H100" s="6">
        <f t="shared" si="15"/>
        <v>50.810206309499051</v>
      </c>
      <c r="I100" s="6"/>
      <c r="J100" s="7">
        <f t="shared" si="16"/>
        <v>100</v>
      </c>
      <c r="K100" s="7">
        <f t="shared" si="17"/>
        <v>50.810206309498973</v>
      </c>
      <c r="L100" s="7">
        <f t="shared" si="18"/>
        <v>9648.0450305149152</v>
      </c>
      <c r="M100" s="7">
        <f t="shared" si="19"/>
        <v>0</v>
      </c>
      <c r="N100" s="7">
        <f t="shared" si="20"/>
        <v>0</v>
      </c>
      <c r="O100" s="7">
        <f t="shared" si="21"/>
        <v>0</v>
      </c>
    </row>
    <row r="101" spans="1:15" x14ac:dyDescent="0.2">
      <c r="A101" s="4">
        <v>79</v>
      </c>
      <c r="B101" s="7">
        <f t="shared" si="11"/>
        <v>1400.0732338471196</v>
      </c>
      <c r="C101" s="6">
        <f t="shared" si="12"/>
        <v>494.05037939847222</v>
      </c>
      <c r="D101" s="6">
        <f>IF($A101&gt;$D$13,"",SUM(C$23:C101))</f>
        <v>52045.627927599504</v>
      </c>
      <c r="E101" s="6">
        <f t="shared" si="13"/>
        <v>906.02285444864742</v>
      </c>
      <c r="F101" s="6">
        <f>IF($A101&gt;$D$13,"",SUM(E$23:E101))</f>
        <v>58560.157546322953</v>
      </c>
      <c r="G101" s="6">
        <f t="shared" si="14"/>
        <v>91439.842453677004</v>
      </c>
      <c r="H101" s="6">
        <f t="shared" si="15"/>
        <v>51.617040913254812</v>
      </c>
      <c r="I101" s="6"/>
      <c r="J101" s="7">
        <f t="shared" si="16"/>
        <v>100</v>
      </c>
      <c r="K101" s="7">
        <f t="shared" si="17"/>
        <v>51.61704091325479</v>
      </c>
      <c r="L101" s="7">
        <f t="shared" si="18"/>
        <v>9799.6620714281707</v>
      </c>
      <c r="M101" s="7">
        <f t="shared" si="19"/>
        <v>0</v>
      </c>
      <c r="N101" s="7">
        <f t="shared" si="20"/>
        <v>0</v>
      </c>
      <c r="O101" s="7">
        <f t="shared" si="21"/>
        <v>0</v>
      </c>
    </row>
    <row r="102" spans="1:15" x14ac:dyDescent="0.2">
      <c r="A102" s="4">
        <v>80</v>
      </c>
      <c r="B102" s="7">
        <f t="shared" si="11"/>
        <v>1400.0732338471196</v>
      </c>
      <c r="C102" s="6">
        <f t="shared" si="12"/>
        <v>489.20315712717195</v>
      </c>
      <c r="D102" s="6">
        <f>IF($A102&gt;$D$13,"",SUM(C$23:C102))</f>
        <v>52534.831084726677</v>
      </c>
      <c r="E102" s="6">
        <f t="shared" si="13"/>
        <v>910.87007671994763</v>
      </c>
      <c r="F102" s="6">
        <f>IF($A102&gt;$D$13,"",SUM(E$23:E102))</f>
        <v>59471.027623042901</v>
      </c>
      <c r="G102" s="6">
        <f t="shared" si="14"/>
        <v>90528.972376957056</v>
      </c>
      <c r="H102" s="6">
        <f t="shared" si="15"/>
        <v>52.428192082140754</v>
      </c>
      <c r="I102" s="6"/>
      <c r="J102" s="7">
        <f t="shared" si="16"/>
        <v>100</v>
      </c>
      <c r="K102" s="7">
        <f t="shared" si="17"/>
        <v>52.428192082140711</v>
      </c>
      <c r="L102" s="7">
        <f t="shared" si="18"/>
        <v>9952.0902635103121</v>
      </c>
      <c r="M102" s="7">
        <f t="shared" si="19"/>
        <v>0</v>
      </c>
      <c r="N102" s="7">
        <f t="shared" si="20"/>
        <v>0</v>
      </c>
      <c r="O102" s="7">
        <f t="shared" si="21"/>
        <v>0</v>
      </c>
    </row>
    <row r="103" spans="1:15" x14ac:dyDescent="0.2">
      <c r="A103" s="4">
        <v>81</v>
      </c>
      <c r="B103" s="7">
        <f t="shared" si="11"/>
        <v>1400.0732338471196</v>
      </c>
      <c r="C103" s="6">
        <f t="shared" si="12"/>
        <v>484.33000221672023</v>
      </c>
      <c r="D103" s="6">
        <f>IF($A103&gt;$D$13,"",SUM(C$23:C103))</f>
        <v>53019.161086943393</v>
      </c>
      <c r="E103" s="6">
        <f t="shared" si="13"/>
        <v>915.74323163039935</v>
      </c>
      <c r="F103" s="6">
        <f>IF($A103&gt;$D$13,"",SUM(E$23:E103))</f>
        <v>60386.770854673297</v>
      </c>
      <c r="G103" s="6">
        <f t="shared" si="14"/>
        <v>89613.229145326652</v>
      </c>
      <c r="H103" s="6">
        <f t="shared" si="15"/>
        <v>53.243682909780205</v>
      </c>
      <c r="I103" s="6"/>
      <c r="J103" s="7">
        <f t="shared" si="16"/>
        <v>100</v>
      </c>
      <c r="K103" s="7">
        <f t="shared" si="17"/>
        <v>53.243682909780169</v>
      </c>
      <c r="L103" s="7">
        <f t="shared" si="18"/>
        <v>10105.333946420093</v>
      </c>
      <c r="M103" s="7">
        <f t="shared" si="19"/>
        <v>0</v>
      </c>
      <c r="N103" s="7">
        <f t="shared" si="20"/>
        <v>0</v>
      </c>
      <c r="O103" s="7">
        <f t="shared" si="21"/>
        <v>0</v>
      </c>
    </row>
    <row r="104" spans="1:15" x14ac:dyDescent="0.2">
      <c r="A104" s="4">
        <v>82</v>
      </c>
      <c r="B104" s="7">
        <f t="shared" si="11"/>
        <v>1400.0732338471196</v>
      </c>
      <c r="C104" s="6">
        <f t="shared" si="12"/>
        <v>479.43077592749756</v>
      </c>
      <c r="D104" s="6">
        <f>IF($A104&gt;$D$13,"",SUM(C$23:C104))</f>
        <v>53498.59186287089</v>
      </c>
      <c r="E104" s="6">
        <f t="shared" si="13"/>
        <v>920.64245791962207</v>
      </c>
      <c r="F104" s="6">
        <f>IF($A104&gt;$D$13,"",SUM(E$23:E104))</f>
        <v>61307.413312592922</v>
      </c>
      <c r="G104" s="6">
        <f t="shared" si="14"/>
        <v>88692.586687407034</v>
      </c>
      <c r="H104" s="6">
        <f t="shared" si="15"/>
        <v>54.06353661334748</v>
      </c>
      <c r="I104" s="6"/>
      <c r="J104" s="7">
        <f t="shared" si="16"/>
        <v>100</v>
      </c>
      <c r="K104" s="7">
        <f t="shared" si="17"/>
        <v>54.063536613347495</v>
      </c>
      <c r="L104" s="7">
        <f t="shared" si="18"/>
        <v>10259.397483033441</v>
      </c>
      <c r="M104" s="7">
        <f t="shared" si="19"/>
        <v>0</v>
      </c>
      <c r="N104" s="7">
        <f t="shared" si="20"/>
        <v>0</v>
      </c>
      <c r="O104" s="7">
        <f t="shared" si="21"/>
        <v>0</v>
      </c>
    </row>
    <row r="105" spans="1:15" x14ac:dyDescent="0.2">
      <c r="A105" s="4">
        <v>83</v>
      </c>
      <c r="B105" s="7">
        <f t="shared" si="11"/>
        <v>1400.0732338471196</v>
      </c>
      <c r="C105" s="6">
        <f t="shared" si="12"/>
        <v>474.50533877762763</v>
      </c>
      <c r="D105" s="6">
        <f>IF($A105&gt;$D$13,"",SUM(C$23:C105))</f>
        <v>53973.097201648518</v>
      </c>
      <c r="E105" s="6">
        <f t="shared" si="13"/>
        <v>925.5678950694919</v>
      </c>
      <c r="F105" s="6">
        <f>IF($A105&gt;$D$13,"",SUM(E$23:E105))</f>
        <v>62232.981207662415</v>
      </c>
      <c r="G105" s="6">
        <f t="shared" si="14"/>
        <v>87767.018792337549</v>
      </c>
      <c r="H105" s="6">
        <f t="shared" si="15"/>
        <v>54.887776534228863</v>
      </c>
      <c r="I105" s="6"/>
      <c r="J105" s="7">
        <f t="shared" si="16"/>
        <v>100</v>
      </c>
      <c r="K105" s="7">
        <f t="shared" si="17"/>
        <v>54.887776534228905</v>
      </c>
      <c r="L105" s="7">
        <f t="shared" si="18"/>
        <v>10414.28525956767</v>
      </c>
      <c r="M105" s="7">
        <f t="shared" si="19"/>
        <v>0</v>
      </c>
      <c r="N105" s="7">
        <f t="shared" si="20"/>
        <v>0</v>
      </c>
      <c r="O105" s="7">
        <f t="shared" si="21"/>
        <v>0</v>
      </c>
    </row>
    <row r="106" spans="1:15" x14ac:dyDescent="0.2">
      <c r="A106" s="4">
        <v>84</v>
      </c>
      <c r="B106" s="7">
        <f t="shared" si="11"/>
        <v>1400.0732338471196</v>
      </c>
      <c r="C106" s="6">
        <f t="shared" si="12"/>
        <v>469.55355053900587</v>
      </c>
      <c r="D106" s="6">
        <f>IF($A106&gt;$D$13,"",SUM(C$23:C106))</f>
        <v>54442.650752187525</v>
      </c>
      <c r="E106" s="6">
        <f t="shared" si="13"/>
        <v>930.51968330811371</v>
      </c>
      <c r="F106" s="6">
        <f>IF($A106&gt;$D$13,"",SUM(E$23:E106))</f>
        <v>63163.500890970528</v>
      </c>
      <c r="G106" s="6">
        <f t="shared" si="14"/>
        <v>86836.499109029435</v>
      </c>
      <c r="H106" s="6">
        <f t="shared" si="15"/>
        <v>55.716426138686984</v>
      </c>
      <c r="I106" s="6"/>
      <c r="J106" s="7">
        <f t="shared" si="16"/>
        <v>100</v>
      </c>
      <c r="K106" s="7">
        <f t="shared" si="17"/>
        <v>55.716426138687034</v>
      </c>
      <c r="L106" s="7">
        <f t="shared" si="18"/>
        <v>10570.001685706358</v>
      </c>
      <c r="M106" s="7">
        <f t="shared" si="19"/>
        <v>0</v>
      </c>
      <c r="N106" s="7">
        <f t="shared" si="20"/>
        <v>0</v>
      </c>
      <c r="O106" s="7">
        <f t="shared" si="21"/>
        <v>0</v>
      </c>
    </row>
    <row r="107" spans="1:15" x14ac:dyDescent="0.2">
      <c r="A107" s="4">
        <v>85</v>
      </c>
      <c r="B107" s="7">
        <f t="shared" si="11"/>
        <v>1400.0732338471196</v>
      </c>
      <c r="C107" s="6">
        <f t="shared" si="12"/>
        <v>464.57527023330744</v>
      </c>
      <c r="D107" s="6">
        <f>IF($A107&gt;$D$13,"",SUM(C$23:C107))</f>
        <v>54907.226022420829</v>
      </c>
      <c r="E107" s="6">
        <f t="shared" si="13"/>
        <v>935.49796361381209</v>
      </c>
      <c r="F107" s="6">
        <f>IF($A107&gt;$D$13,"",SUM(E$23:E107))</f>
        <v>64098.998854584337</v>
      </c>
      <c r="G107" s="6">
        <f t="shared" si="14"/>
        <v>85901.001145415619</v>
      </c>
      <c r="H107" s="6">
        <f t="shared" si="15"/>
        <v>56.549509018529022</v>
      </c>
      <c r="I107" s="6"/>
      <c r="J107" s="7">
        <f t="shared" si="16"/>
        <v>100</v>
      </c>
      <c r="K107" s="7">
        <f t="shared" si="17"/>
        <v>56.549509018529015</v>
      </c>
      <c r="L107" s="7">
        <f t="shared" si="18"/>
        <v>10726.551194724887</v>
      </c>
      <c r="M107" s="7">
        <f t="shared" si="19"/>
        <v>0</v>
      </c>
      <c r="N107" s="7">
        <f t="shared" si="20"/>
        <v>0</v>
      </c>
      <c r="O107" s="7">
        <f t="shared" si="21"/>
        <v>0</v>
      </c>
    </row>
    <row r="108" spans="1:15" x14ac:dyDescent="0.2">
      <c r="A108" s="4">
        <v>86</v>
      </c>
      <c r="B108" s="7">
        <f t="shared" si="11"/>
        <v>1400.0732338471196</v>
      </c>
      <c r="C108" s="6">
        <f t="shared" si="12"/>
        <v>459.57035612797353</v>
      </c>
      <c r="D108" s="6">
        <f>IF($A108&gt;$D$13,"",SUM(C$23:C108))</f>
        <v>55366.796378548803</v>
      </c>
      <c r="E108" s="6">
        <f t="shared" si="13"/>
        <v>940.502877719146</v>
      </c>
      <c r="F108" s="6">
        <f>IF($A108&gt;$D$13,"",SUM(E$23:E108))</f>
        <v>65039.501732303484</v>
      </c>
      <c r="G108" s="6">
        <f t="shared" si="14"/>
        <v>84960.498267696472</v>
      </c>
      <c r="H108" s="6">
        <f t="shared" si="15"/>
        <v>57.387048891778193</v>
      </c>
      <c r="I108" s="6"/>
      <c r="J108" s="7">
        <f t="shared" si="16"/>
        <v>100</v>
      </c>
      <c r="K108" s="7">
        <f t="shared" si="17"/>
        <v>57.387048891778143</v>
      </c>
      <c r="L108" s="7">
        <f t="shared" si="18"/>
        <v>10883.938243616665</v>
      </c>
      <c r="M108" s="7">
        <f t="shared" si="19"/>
        <v>0</v>
      </c>
      <c r="N108" s="7">
        <f t="shared" si="20"/>
        <v>0</v>
      </c>
      <c r="O108" s="7">
        <f t="shared" si="21"/>
        <v>0</v>
      </c>
    </row>
    <row r="109" spans="1:15" x14ac:dyDescent="0.2">
      <c r="A109" s="4">
        <v>87</v>
      </c>
      <c r="B109" s="7">
        <f t="shared" si="11"/>
        <v>1400.0732338471196</v>
      </c>
      <c r="C109" s="6">
        <f t="shared" si="12"/>
        <v>454.53866573217613</v>
      </c>
      <c r="D109" s="6">
        <f>IF($A109&gt;$D$13,"",SUM(C$23:C109))</f>
        <v>55821.335044280982</v>
      </c>
      <c r="E109" s="6">
        <f t="shared" si="13"/>
        <v>945.53456811494345</v>
      </c>
      <c r="F109" s="6">
        <f>IF($A109&gt;$D$13,"",SUM(E$23:E109))</f>
        <v>65985.036300418433</v>
      </c>
      <c r="G109" s="6">
        <f t="shared" si="14"/>
        <v>84014.963699581524</v>
      </c>
      <c r="H109" s="6">
        <f t="shared" si="15"/>
        <v>58.229069603349103</v>
      </c>
      <c r="I109" s="6"/>
      <c r="J109" s="7">
        <f t="shared" si="16"/>
        <v>100</v>
      </c>
      <c r="K109" s="7">
        <f t="shared" si="17"/>
        <v>58.229069603349153</v>
      </c>
      <c r="L109" s="7">
        <f t="shared" si="18"/>
        <v>11042.167313220014</v>
      </c>
      <c r="M109" s="7">
        <f t="shared" si="19"/>
        <v>0</v>
      </c>
      <c r="N109" s="7">
        <f t="shared" si="20"/>
        <v>0</v>
      </c>
      <c r="O109" s="7">
        <f t="shared" si="21"/>
        <v>0</v>
      </c>
    </row>
    <row r="110" spans="1:15" x14ac:dyDescent="0.2">
      <c r="A110" s="4">
        <v>88</v>
      </c>
      <c r="B110" s="7">
        <f t="shared" si="11"/>
        <v>1400.0732338471196</v>
      </c>
      <c r="C110" s="6">
        <f t="shared" si="12"/>
        <v>449.48005579276111</v>
      </c>
      <c r="D110" s="6">
        <f>IF($A110&gt;$D$13,"",SUM(C$23:C110))</f>
        <v>56270.815100073742</v>
      </c>
      <c r="E110" s="6">
        <f t="shared" si="13"/>
        <v>950.59317805435853</v>
      </c>
      <c r="F110" s="6">
        <f>IF($A110&gt;$D$13,"",SUM(E$23:E110))</f>
        <v>66935.629478472794</v>
      </c>
      <c r="G110" s="6">
        <f t="shared" si="14"/>
        <v>83064.370521527162</v>
      </c>
      <c r="H110" s="6">
        <f t="shared" si="15"/>
        <v>59.075595125727205</v>
      </c>
      <c r="I110" s="6"/>
      <c r="J110" s="7">
        <f t="shared" si="16"/>
        <v>100</v>
      </c>
      <c r="K110" s="7">
        <f t="shared" si="17"/>
        <v>59.07559512572707</v>
      </c>
      <c r="L110" s="7">
        <f t="shared" si="18"/>
        <v>11201.242908345741</v>
      </c>
      <c r="M110" s="7">
        <f t="shared" si="19"/>
        <v>0</v>
      </c>
      <c r="N110" s="7">
        <f t="shared" si="20"/>
        <v>0</v>
      </c>
      <c r="O110" s="7">
        <f t="shared" si="21"/>
        <v>0</v>
      </c>
    </row>
    <row r="111" spans="1:15" x14ac:dyDescent="0.2">
      <c r="A111" s="4">
        <v>89</v>
      </c>
      <c r="B111" s="7">
        <f t="shared" si="11"/>
        <v>1400.0732338471196</v>
      </c>
      <c r="C111" s="6">
        <f t="shared" si="12"/>
        <v>444.39438229017031</v>
      </c>
      <c r="D111" s="6">
        <f>IF($A111&gt;$D$13,"",SUM(C$23:C111))</f>
        <v>56715.209482363913</v>
      </c>
      <c r="E111" s="6">
        <f t="shared" si="13"/>
        <v>955.67885155694921</v>
      </c>
      <c r="F111" s="6">
        <f>IF($A111&gt;$D$13,"",SUM(E$23:E111))</f>
        <v>67891.308330029744</v>
      </c>
      <c r="G111" s="6">
        <f t="shared" si="14"/>
        <v>82108.691669970212</v>
      </c>
      <c r="H111" s="6">
        <f t="shared" si="15"/>
        <v>59.926649559649775</v>
      </c>
      <c r="I111" s="6"/>
      <c r="J111" s="7">
        <f t="shared" si="16"/>
        <v>100</v>
      </c>
      <c r="K111" s="7">
        <f t="shared" si="17"/>
        <v>59.926649559649711</v>
      </c>
      <c r="L111" s="7">
        <f t="shared" si="18"/>
        <v>11361.16955790539</v>
      </c>
      <c r="M111" s="7">
        <f t="shared" si="19"/>
        <v>0</v>
      </c>
      <c r="N111" s="7">
        <f t="shared" si="20"/>
        <v>0</v>
      </c>
      <c r="O111" s="7">
        <f t="shared" si="21"/>
        <v>0</v>
      </c>
    </row>
    <row r="112" spans="1:15" x14ac:dyDescent="0.2">
      <c r="A112" s="4">
        <v>90</v>
      </c>
      <c r="B112" s="7">
        <f t="shared" si="11"/>
        <v>1400.0732338471196</v>
      </c>
      <c r="C112" s="6">
        <f t="shared" si="12"/>
        <v>439.28150043434061</v>
      </c>
      <c r="D112" s="6">
        <f>IF($A112&gt;$D$13,"",SUM(C$23:C112))</f>
        <v>57154.490982798256</v>
      </c>
      <c r="E112" s="6">
        <f t="shared" si="13"/>
        <v>960.79173341277897</v>
      </c>
      <c r="F112" s="6">
        <f>IF($A112&gt;$D$13,"",SUM(E$23:E112))</f>
        <v>68852.100063442529</v>
      </c>
      <c r="G112" s="6">
        <f t="shared" si="14"/>
        <v>81147.899936557427</v>
      </c>
      <c r="H112" s="6">
        <f t="shared" si="15"/>
        <v>60.782257134793895</v>
      </c>
      <c r="I112" s="6"/>
      <c r="J112" s="7">
        <f t="shared" si="16"/>
        <v>100</v>
      </c>
      <c r="K112" s="7">
        <f t="shared" si="17"/>
        <v>60.782257134793838</v>
      </c>
      <c r="L112" s="7">
        <f t="shared" si="18"/>
        <v>11521.951815040184</v>
      </c>
      <c r="M112" s="7">
        <f t="shared" si="19"/>
        <v>0</v>
      </c>
      <c r="N112" s="7">
        <f t="shared" si="20"/>
        <v>0</v>
      </c>
      <c r="O112" s="7">
        <f t="shared" si="21"/>
        <v>0</v>
      </c>
    </row>
    <row r="113" spans="1:15" x14ac:dyDescent="0.2">
      <c r="A113" s="4">
        <v>91</v>
      </c>
      <c r="B113" s="7">
        <f t="shared" si="11"/>
        <v>1400.0732338471196</v>
      </c>
      <c r="C113" s="6">
        <f t="shared" si="12"/>
        <v>434.14126466058224</v>
      </c>
      <c r="D113" s="6">
        <f>IF($A113&gt;$D$13,"",SUM(C$23:C113))</f>
        <v>57588.632247458838</v>
      </c>
      <c r="E113" s="6">
        <f t="shared" si="13"/>
        <v>965.93196918653734</v>
      </c>
      <c r="F113" s="6">
        <f>IF($A113&gt;$D$13,"",SUM(E$23:E113))</f>
        <v>69818.032032629068</v>
      </c>
      <c r="G113" s="6">
        <f t="shared" si="14"/>
        <v>80181.967967370889</v>
      </c>
      <c r="H113" s="6">
        <f t="shared" si="15"/>
        <v>61.642442210465106</v>
      </c>
      <c r="I113" s="6"/>
      <c r="J113" s="7">
        <f t="shared" si="16"/>
        <v>100</v>
      </c>
      <c r="K113" s="7">
        <f t="shared" si="17"/>
        <v>61.642442210464978</v>
      </c>
      <c r="L113" s="7">
        <f t="shared" si="18"/>
        <v>11683.594257250648</v>
      </c>
      <c r="M113" s="7">
        <f t="shared" si="19"/>
        <v>0</v>
      </c>
      <c r="N113" s="7">
        <f t="shared" si="20"/>
        <v>0</v>
      </c>
      <c r="O113" s="7">
        <f t="shared" si="21"/>
        <v>0</v>
      </c>
    </row>
    <row r="114" spans="1:15" x14ac:dyDescent="0.2">
      <c r="A114" s="4">
        <v>92</v>
      </c>
      <c r="B114" s="7">
        <f t="shared" si="11"/>
        <v>1400.0732338471196</v>
      </c>
      <c r="C114" s="6">
        <f t="shared" si="12"/>
        <v>428.97352862543426</v>
      </c>
      <c r="D114" s="6">
        <f>IF($A114&gt;$D$13,"",SUM(C$23:C114))</f>
        <v>58017.605776084274</v>
      </c>
      <c r="E114" s="6">
        <f t="shared" si="13"/>
        <v>971.09970522168533</v>
      </c>
      <c r="F114" s="6">
        <f>IF($A114&gt;$D$13,"",SUM(E$23:E114))</f>
        <v>70789.131737850752</v>
      </c>
      <c r="G114" s="6">
        <f t="shared" si="14"/>
        <v>79210.868262149204</v>
      </c>
      <c r="H114" s="6">
        <f t="shared" si="15"/>
        <v>62.507229276291071</v>
      </c>
      <c r="I114" s="6"/>
      <c r="J114" s="7">
        <f t="shared" si="16"/>
        <v>100</v>
      </c>
      <c r="K114" s="7">
        <f t="shared" si="17"/>
        <v>62.507229276290964</v>
      </c>
      <c r="L114" s="7">
        <f t="shared" si="18"/>
        <v>11846.101486526939</v>
      </c>
      <c r="M114" s="7">
        <f t="shared" si="19"/>
        <v>0</v>
      </c>
      <c r="N114" s="7">
        <f t="shared" si="20"/>
        <v>0</v>
      </c>
      <c r="O114" s="7">
        <f t="shared" si="21"/>
        <v>0</v>
      </c>
    </row>
    <row r="115" spans="1:15" x14ac:dyDescent="0.2">
      <c r="A115" s="4">
        <v>93</v>
      </c>
      <c r="B115" s="7">
        <f t="shared" si="11"/>
        <v>1400.0732338471196</v>
      </c>
      <c r="C115" s="6">
        <f t="shared" si="12"/>
        <v>423.77814520249819</v>
      </c>
      <c r="D115" s="6">
        <f>IF($A115&gt;$D$13,"",SUM(C$23:C115))</f>
        <v>58441.383921286775</v>
      </c>
      <c r="E115" s="6">
        <f t="shared" si="13"/>
        <v>976.29508864462139</v>
      </c>
      <c r="F115" s="6">
        <f>IF($A115&gt;$D$13,"",SUM(E$23:E115))</f>
        <v>71765.426826495372</v>
      </c>
      <c r="G115" s="6">
        <f t="shared" si="14"/>
        <v>78234.573173504585</v>
      </c>
      <c r="H115" s="6">
        <f t="shared" si="15"/>
        <v>63.376642952919326</v>
      </c>
      <c r="I115" s="6"/>
      <c r="J115" s="7">
        <f t="shared" si="16"/>
        <v>100</v>
      </c>
      <c r="K115" s="7">
        <f t="shared" si="17"/>
        <v>63.37664295291912</v>
      </c>
      <c r="L115" s="7">
        <f t="shared" si="18"/>
        <v>12009.478129479858</v>
      </c>
      <c r="M115" s="7">
        <f t="shared" si="19"/>
        <v>0</v>
      </c>
      <c r="N115" s="7">
        <f t="shared" si="20"/>
        <v>0</v>
      </c>
      <c r="O115" s="7">
        <f t="shared" si="21"/>
        <v>0</v>
      </c>
    </row>
    <row r="116" spans="1:15" x14ac:dyDescent="0.2">
      <c r="A116" s="4">
        <v>94</v>
      </c>
      <c r="B116" s="7">
        <f t="shared" si="11"/>
        <v>1400.0732338471196</v>
      </c>
      <c r="C116" s="6">
        <f t="shared" si="12"/>
        <v>418.55496647824953</v>
      </c>
      <c r="D116" s="6">
        <f>IF($A116&gt;$D$13,"",SUM(C$23:C116))</f>
        <v>58859.938887765027</v>
      </c>
      <c r="E116" s="6">
        <f t="shared" si="13"/>
        <v>981.51826736887006</v>
      </c>
      <c r="F116" s="6">
        <f>IF($A116&gt;$D$13,"",SUM(E$23:E116))</f>
        <v>72746.94509386424</v>
      </c>
      <c r="G116" s="6">
        <f t="shared" si="14"/>
        <v>77253.054906135716</v>
      </c>
      <c r="H116" s="6">
        <f t="shared" si="15"/>
        <v>64.250707992717309</v>
      </c>
      <c r="I116" s="6"/>
      <c r="J116" s="7">
        <f t="shared" si="16"/>
        <v>100</v>
      </c>
      <c r="K116" s="7">
        <f t="shared" si="17"/>
        <v>64.250707992717238</v>
      </c>
      <c r="L116" s="7">
        <f t="shared" si="18"/>
        <v>12173.728837472576</v>
      </c>
      <c r="M116" s="7">
        <f t="shared" si="19"/>
        <v>0</v>
      </c>
      <c r="N116" s="7">
        <f t="shared" si="20"/>
        <v>0</v>
      </c>
      <c r="O116" s="7">
        <f t="shared" si="21"/>
        <v>0</v>
      </c>
    </row>
    <row r="117" spans="1:15" x14ac:dyDescent="0.2">
      <c r="A117" s="4">
        <v>95</v>
      </c>
      <c r="B117" s="7">
        <f t="shared" si="11"/>
        <v>1400.0732338471196</v>
      </c>
      <c r="C117" s="6">
        <f t="shared" si="12"/>
        <v>413.30384374782608</v>
      </c>
      <c r="D117" s="6">
        <f>IF($A117&gt;$D$13,"",SUM(C$23:C117))</f>
        <v>59273.242731512852</v>
      </c>
      <c r="E117" s="6">
        <f t="shared" si="13"/>
        <v>986.76939009929356</v>
      </c>
      <c r="F117" s="6">
        <f>IF($A117&gt;$D$13,"",SUM(E$23:E117))</f>
        <v>73733.714483963529</v>
      </c>
      <c r="G117" s="6">
        <f t="shared" si="14"/>
        <v>76266.285516036427</v>
      </c>
      <c r="H117" s="6">
        <f t="shared" si="15"/>
        <v>65.129449280478354</v>
      </c>
      <c r="I117" s="6"/>
      <c r="J117" s="7">
        <f t="shared" si="16"/>
        <v>100</v>
      </c>
      <c r="K117" s="7">
        <f t="shared" si="17"/>
        <v>65.129449280478283</v>
      </c>
      <c r="L117" s="7">
        <f t="shared" si="18"/>
        <v>12338.858286753055</v>
      </c>
      <c r="M117" s="7">
        <f t="shared" si="19"/>
        <v>0</v>
      </c>
      <c r="N117" s="7">
        <f t="shared" si="20"/>
        <v>0</v>
      </c>
      <c r="O117" s="7">
        <f t="shared" si="21"/>
        <v>0</v>
      </c>
    </row>
    <row r="118" spans="1:15" x14ac:dyDescent="0.2">
      <c r="A118" s="4">
        <v>96</v>
      </c>
      <c r="B118" s="7">
        <f t="shared" si="11"/>
        <v>1400.0732338471196</v>
      </c>
      <c r="C118" s="6">
        <f t="shared" si="12"/>
        <v>408.02462751079486</v>
      </c>
      <c r="D118" s="6">
        <f>IF($A118&gt;$D$13,"",SUM(C$23:C118))</f>
        <v>59681.267359023645</v>
      </c>
      <c r="E118" s="6">
        <f t="shared" si="13"/>
        <v>992.04860633632472</v>
      </c>
      <c r="F118" s="6">
        <f>IF($A118&gt;$D$13,"",SUM(E$23:E118))</f>
        <v>74725.76309029985</v>
      </c>
      <c r="G118" s="6">
        <f t="shared" si="14"/>
        <v>75274.236909700106</v>
      </c>
      <c r="H118" s="6">
        <f t="shared" si="15"/>
        <v>66.012891834128993</v>
      </c>
      <c r="I118" s="6"/>
      <c r="J118" s="7">
        <f t="shared" si="16"/>
        <v>100</v>
      </c>
      <c r="K118" s="7">
        <f t="shared" si="17"/>
        <v>66.012891834128837</v>
      </c>
      <c r="L118" s="7">
        <f t="shared" si="18"/>
        <v>12504.871178587184</v>
      </c>
      <c r="M118" s="7">
        <f t="shared" si="19"/>
        <v>0</v>
      </c>
      <c r="N118" s="7">
        <f t="shared" si="20"/>
        <v>0</v>
      </c>
      <c r="O118" s="7">
        <f t="shared" si="21"/>
        <v>0</v>
      </c>
    </row>
    <row r="119" spans="1:15" x14ac:dyDescent="0.2">
      <c r="A119" s="4">
        <v>97</v>
      </c>
      <c r="B119" s="7">
        <f t="shared" si="11"/>
        <v>1400.0732338471196</v>
      </c>
      <c r="C119" s="6">
        <f t="shared" si="12"/>
        <v>402.71716746689555</v>
      </c>
      <c r="D119" s="6">
        <f>IF($A119&gt;$D$13,"",SUM(C$23:C119))</f>
        <v>60083.984526490538</v>
      </c>
      <c r="E119" s="6">
        <f t="shared" si="13"/>
        <v>997.35606638022409</v>
      </c>
      <c r="F119" s="6">
        <f>IF($A119&gt;$D$13,"",SUM(E$23:E119))</f>
        <v>75723.11915668007</v>
      </c>
      <c r="G119" s="6">
        <f t="shared" si="14"/>
        <v>74276.880843319886</v>
      </c>
      <c r="H119" s="6">
        <f t="shared" si="15"/>
        <v>66.901060805441432</v>
      </c>
      <c r="I119" s="6"/>
      <c r="J119" s="7">
        <f t="shared" si="16"/>
        <v>100</v>
      </c>
      <c r="K119" s="7">
        <f t="shared" si="17"/>
        <v>66.901060805441432</v>
      </c>
      <c r="L119" s="7">
        <f t="shared" si="18"/>
        <v>12671.772239392625</v>
      </c>
      <c r="M119" s="7">
        <f t="shared" si="19"/>
        <v>0</v>
      </c>
      <c r="N119" s="7">
        <f t="shared" si="20"/>
        <v>0</v>
      </c>
      <c r="O119" s="7">
        <f t="shared" si="21"/>
        <v>0</v>
      </c>
    </row>
    <row r="120" spans="1:15" x14ac:dyDescent="0.2">
      <c r="A120" s="4">
        <v>98</v>
      </c>
      <c r="B120" s="7">
        <f t="shared" si="11"/>
        <v>1400.0732338471196</v>
      </c>
      <c r="C120" s="6">
        <f t="shared" si="12"/>
        <v>397.38131251176139</v>
      </c>
      <c r="D120" s="6">
        <f>IF($A120&gt;$D$13,"",SUM(C$23:C120))</f>
        <v>60481.365839002297</v>
      </c>
      <c r="E120" s="6">
        <f t="shared" si="13"/>
        <v>1002.6919213353582</v>
      </c>
      <c r="F120" s="6">
        <f>IF($A120&gt;$D$13,"",SUM(E$23:E120))</f>
        <v>76725.811078015424</v>
      </c>
      <c r="G120" s="6">
        <f t="shared" si="14"/>
        <v>73274.188921984532</v>
      </c>
      <c r="H120" s="6">
        <f t="shared" si="15"/>
        <v>67.793981480750574</v>
      </c>
      <c r="I120" s="6"/>
      <c r="J120" s="7">
        <f t="shared" si="16"/>
        <v>100</v>
      </c>
      <c r="K120" s="7">
        <f t="shared" si="17"/>
        <v>67.793981480750546</v>
      </c>
      <c r="L120" s="7">
        <f t="shared" si="18"/>
        <v>12839.566220873376</v>
      </c>
      <c r="M120" s="7">
        <f t="shared" si="19"/>
        <v>0</v>
      </c>
      <c r="N120" s="7">
        <f t="shared" si="20"/>
        <v>0</v>
      </c>
      <c r="O120" s="7">
        <f t="shared" si="21"/>
        <v>0</v>
      </c>
    </row>
    <row r="121" spans="1:15" x14ac:dyDescent="0.2">
      <c r="A121" s="4">
        <v>99</v>
      </c>
      <c r="B121" s="7">
        <f t="shared" si="11"/>
        <v>1400.0732338471196</v>
      </c>
      <c r="C121" s="6">
        <f t="shared" si="12"/>
        <v>392.01691073261725</v>
      </c>
      <c r="D121" s="6">
        <f>IF($A121&gt;$D$13,"",SUM(C$23:C121))</f>
        <v>60873.382749734912</v>
      </c>
      <c r="E121" s="6">
        <f t="shared" si="13"/>
        <v>1008.0563231145023</v>
      </c>
      <c r="F121" s="6">
        <f>IF($A121&gt;$D$13,"",SUM(E$23:E121))</f>
        <v>77733.86740112993</v>
      </c>
      <c r="G121" s="6">
        <f t="shared" si="14"/>
        <v>72266.132598870026</v>
      </c>
      <c r="H121" s="6">
        <f t="shared" si="15"/>
        <v>68.691679281672577</v>
      </c>
      <c r="I121" s="6"/>
      <c r="J121" s="7">
        <f t="shared" si="16"/>
        <v>100</v>
      </c>
      <c r="K121" s="7">
        <f t="shared" si="17"/>
        <v>68.691679281672549</v>
      </c>
      <c r="L121" s="7">
        <f t="shared" si="18"/>
        <v>13008.257900155048</v>
      </c>
      <c r="M121" s="7">
        <f t="shared" si="19"/>
        <v>0</v>
      </c>
      <c r="N121" s="7">
        <f t="shared" si="20"/>
        <v>0</v>
      </c>
      <c r="O121" s="7">
        <f t="shared" si="21"/>
        <v>0</v>
      </c>
    </row>
    <row r="122" spans="1:15" x14ac:dyDescent="0.2">
      <c r="A122" s="4">
        <v>100</v>
      </c>
      <c r="B122" s="7">
        <f t="shared" si="11"/>
        <v>1400.0732338471196</v>
      </c>
      <c r="C122" s="6">
        <f t="shared" si="12"/>
        <v>386.62380940395462</v>
      </c>
      <c r="D122" s="6">
        <f>IF($A122&gt;$D$13,"",SUM(C$23:C122))</f>
        <v>61260.00655913887</v>
      </c>
      <c r="E122" s="6">
        <f t="shared" si="13"/>
        <v>1013.449424443165</v>
      </c>
      <c r="F122" s="6">
        <f>IF($A122&gt;$D$13,"",SUM(E$23:E122))</f>
        <v>78747.3168255731</v>
      </c>
      <c r="G122" s="6">
        <f t="shared" si="14"/>
        <v>71252.683174426857</v>
      </c>
      <c r="H122" s="6">
        <f t="shared" si="15"/>
        <v>69.594179765829551</v>
      </c>
      <c r="I122" s="6"/>
      <c r="J122" s="7">
        <f t="shared" si="16"/>
        <v>100</v>
      </c>
      <c r="K122" s="7">
        <f t="shared" si="17"/>
        <v>69.594179765829494</v>
      </c>
      <c r="L122" s="7">
        <f t="shared" si="18"/>
        <v>13177.852079920876</v>
      </c>
      <c r="M122" s="7">
        <f t="shared" si="19"/>
        <v>0</v>
      </c>
      <c r="N122" s="7">
        <f t="shared" si="20"/>
        <v>0</v>
      </c>
      <c r="O122" s="7">
        <f t="shared" si="21"/>
        <v>0</v>
      </c>
    </row>
    <row r="123" spans="1:15" x14ac:dyDescent="0.2">
      <c r="A123" s="4">
        <v>101</v>
      </c>
      <c r="B123" s="7">
        <f t="shared" si="11"/>
        <v>1400.0732338471196</v>
      </c>
      <c r="C123" s="6">
        <f t="shared" si="12"/>
        <v>381.20185498318364</v>
      </c>
      <c r="D123" s="6">
        <f>IF($A123&gt;$D$13,"",SUM(C$23:C123))</f>
        <v>61641.208414122055</v>
      </c>
      <c r="E123" s="6">
        <f t="shared" si="13"/>
        <v>1018.8713788639359</v>
      </c>
      <c r="F123" s="6">
        <f>IF($A123&gt;$D$13,"",SUM(E$23:E123))</f>
        <v>79766.188204437029</v>
      </c>
      <c r="G123" s="6">
        <f t="shared" si="14"/>
        <v>70233.811795562928</v>
      </c>
      <c r="H123" s="6">
        <f t="shared" si="15"/>
        <v>70.501508627576811</v>
      </c>
      <c r="I123" s="6"/>
      <c r="J123" s="7">
        <f t="shared" si="16"/>
        <v>100</v>
      </c>
      <c r="K123" s="7">
        <f t="shared" si="17"/>
        <v>70.501508627576683</v>
      </c>
      <c r="L123" s="7">
        <f t="shared" si="18"/>
        <v>13348.353588548453</v>
      </c>
      <c r="M123" s="7">
        <f t="shared" si="19"/>
        <v>0</v>
      </c>
      <c r="N123" s="7">
        <f t="shared" si="20"/>
        <v>0</v>
      </c>
      <c r="O123" s="7">
        <f t="shared" si="21"/>
        <v>0</v>
      </c>
    </row>
    <row r="124" spans="1:15" x14ac:dyDescent="0.2">
      <c r="A124" s="4">
        <v>102</v>
      </c>
      <c r="B124" s="7">
        <f t="shared" si="11"/>
        <v>1400.0732338471196</v>
      </c>
      <c r="C124" s="6">
        <f t="shared" si="12"/>
        <v>375.75089310626163</v>
      </c>
      <c r="D124" s="6">
        <f>IF($A124&gt;$D$13,"",SUM(C$23:C124))</f>
        <v>62016.959307228317</v>
      </c>
      <c r="E124" s="6">
        <f t="shared" si="13"/>
        <v>1024.322340740858</v>
      </c>
      <c r="F124" s="6">
        <f>IF($A124&gt;$D$13,"",SUM(E$23:E124))</f>
        <v>80790.51054517788</v>
      </c>
      <c r="G124" s="6">
        <f t="shared" si="14"/>
        <v>69209.489454822076</v>
      </c>
      <c r="H124" s="6">
        <f t="shared" si="15"/>
        <v>71.413691698734283</v>
      </c>
      <c r="I124" s="6"/>
      <c r="J124" s="7">
        <f t="shared" si="16"/>
        <v>100</v>
      </c>
      <c r="K124" s="7">
        <f t="shared" si="17"/>
        <v>71.413691698734212</v>
      </c>
      <c r="L124" s="7">
        <f t="shared" si="18"/>
        <v>13519.767280247186</v>
      </c>
      <c r="M124" s="7">
        <f t="shared" si="19"/>
        <v>0</v>
      </c>
      <c r="N124" s="7">
        <f t="shared" si="20"/>
        <v>0</v>
      </c>
      <c r="O124" s="7">
        <f t="shared" si="21"/>
        <v>0</v>
      </c>
    </row>
    <row r="125" spans="1:15" x14ac:dyDescent="0.2">
      <c r="A125" s="4">
        <v>103</v>
      </c>
      <c r="B125" s="7">
        <f t="shared" si="11"/>
        <v>1400.0732338471196</v>
      </c>
      <c r="C125" s="6">
        <f t="shared" si="12"/>
        <v>370.27076858329809</v>
      </c>
      <c r="D125" s="6">
        <f>IF($A125&gt;$D$13,"",SUM(C$23:C125))</f>
        <v>62387.230075811618</v>
      </c>
      <c r="E125" s="6">
        <f t="shared" si="13"/>
        <v>1029.8024652638214</v>
      </c>
      <c r="F125" s="6">
        <f>IF($A125&gt;$D$13,"",SUM(E$23:E125))</f>
        <v>81820.313010441707</v>
      </c>
      <c r="G125" s="6">
        <f t="shared" si="14"/>
        <v>68179.686989558249</v>
      </c>
      <c r="H125" s="6">
        <f t="shared" si="15"/>
        <v>72.330754949322397</v>
      </c>
      <c r="I125" s="6"/>
      <c r="J125" s="7">
        <f t="shared" si="16"/>
        <v>100</v>
      </c>
      <c r="K125" s="7">
        <f t="shared" si="17"/>
        <v>72.33075494932244</v>
      </c>
      <c r="L125" s="7">
        <f t="shared" si="18"/>
        <v>13692.098035196508</v>
      </c>
      <c r="M125" s="7">
        <f t="shared" si="19"/>
        <v>0</v>
      </c>
      <c r="N125" s="7">
        <f t="shared" si="20"/>
        <v>0</v>
      </c>
      <c r="O125" s="7">
        <f t="shared" si="21"/>
        <v>0</v>
      </c>
    </row>
    <row r="126" spans="1:15" x14ac:dyDescent="0.2">
      <c r="A126" s="4">
        <v>104</v>
      </c>
      <c r="B126" s="7">
        <f t="shared" si="11"/>
        <v>1400.0732338471196</v>
      </c>
      <c r="C126" s="6">
        <f t="shared" si="12"/>
        <v>364.76132539413663</v>
      </c>
      <c r="D126" s="6">
        <f>IF($A126&gt;$D$13,"",SUM(C$23:C126))</f>
        <v>62751.991401205756</v>
      </c>
      <c r="E126" s="6">
        <f t="shared" si="13"/>
        <v>1035.3119084529831</v>
      </c>
      <c r="F126" s="6">
        <f>IF($A126&gt;$D$13,"",SUM(E$23:E126))</f>
        <v>82855.624918894697</v>
      </c>
      <c r="G126" s="6">
        <f t="shared" si="14"/>
        <v>67144.37508110526</v>
      </c>
      <c r="H126" s="6">
        <f t="shared" si="15"/>
        <v>73.252724488301396</v>
      </c>
      <c r="I126" s="6"/>
      <c r="J126" s="7">
        <f t="shared" si="16"/>
        <v>100</v>
      </c>
      <c r="K126" s="7">
        <f t="shared" si="17"/>
        <v>73.252724488301311</v>
      </c>
      <c r="L126" s="7">
        <f t="shared" si="18"/>
        <v>13865.35075968481</v>
      </c>
      <c r="M126" s="7">
        <f t="shared" si="19"/>
        <v>0</v>
      </c>
      <c r="N126" s="7">
        <f t="shared" si="20"/>
        <v>0</v>
      </c>
      <c r="O126" s="7">
        <f t="shared" si="21"/>
        <v>0</v>
      </c>
    </row>
    <row r="127" spans="1:15" x14ac:dyDescent="0.2">
      <c r="A127" s="4">
        <v>105</v>
      </c>
      <c r="B127" s="7">
        <f t="shared" si="11"/>
        <v>1400.0732338471196</v>
      </c>
      <c r="C127" s="6">
        <f t="shared" si="12"/>
        <v>359.22240668391311</v>
      </c>
      <c r="D127" s="6">
        <f>IF($A127&gt;$D$13,"",SUM(C$23:C127))</f>
        <v>63111.213807889668</v>
      </c>
      <c r="E127" s="6">
        <f t="shared" si="13"/>
        <v>1040.8508271632065</v>
      </c>
      <c r="F127" s="6">
        <f>IF($A127&gt;$D$13,"",SUM(E$23:E127))</f>
        <v>83896.475746057899</v>
      </c>
      <c r="G127" s="6">
        <f t="shared" si="14"/>
        <v>66103.524253942058</v>
      </c>
      <c r="H127" s="6">
        <f t="shared" si="15"/>
        <v>74.179626564313708</v>
      </c>
      <c r="I127" s="6"/>
      <c r="J127" s="7">
        <f t="shared" si="16"/>
        <v>100</v>
      </c>
      <c r="K127" s="7">
        <f t="shared" si="17"/>
        <v>74.179626564313736</v>
      </c>
      <c r="L127" s="7">
        <f t="shared" si="18"/>
        <v>14039.530386249124</v>
      </c>
      <c r="M127" s="7">
        <f t="shared" si="19"/>
        <v>0</v>
      </c>
      <c r="N127" s="7">
        <f t="shared" si="20"/>
        <v>0</v>
      </c>
      <c r="O127" s="7">
        <f t="shared" si="21"/>
        <v>0</v>
      </c>
    </row>
    <row r="128" spans="1:15" x14ac:dyDescent="0.2">
      <c r="A128" s="4">
        <v>106</v>
      </c>
      <c r="B128" s="7">
        <f t="shared" si="11"/>
        <v>1400.0732338471196</v>
      </c>
      <c r="C128" s="6">
        <f t="shared" si="12"/>
        <v>353.65385475859</v>
      </c>
      <c r="D128" s="6">
        <f>IF($A128&gt;$D$13,"",SUM(C$23:C128))</f>
        <v>63464.867662648256</v>
      </c>
      <c r="E128" s="6">
        <f t="shared" si="13"/>
        <v>1046.4193790885297</v>
      </c>
      <c r="F128" s="6">
        <f>IF($A128&gt;$D$13,"",SUM(E$23:E128))</f>
        <v>84942.895125146431</v>
      </c>
      <c r="G128" s="6">
        <f t="shared" si="14"/>
        <v>65057.104874853525</v>
      </c>
      <c r="H128" s="6">
        <f t="shared" si="15"/>
        <v>75.1114875664328</v>
      </c>
      <c r="I128" s="6"/>
      <c r="J128" s="7">
        <f t="shared" si="16"/>
        <v>100</v>
      </c>
      <c r="K128" s="7">
        <f t="shared" si="17"/>
        <v>75.111487566432814</v>
      </c>
      <c r="L128" s="7">
        <f t="shared" si="18"/>
        <v>14214.641873815557</v>
      </c>
      <c r="M128" s="7">
        <f t="shared" si="19"/>
        <v>0</v>
      </c>
      <c r="N128" s="7">
        <f t="shared" si="20"/>
        <v>0</v>
      </c>
      <c r="O128" s="7">
        <f t="shared" si="21"/>
        <v>0</v>
      </c>
    </row>
    <row r="129" spans="1:15" x14ac:dyDescent="0.2">
      <c r="A129" s="4">
        <v>107</v>
      </c>
      <c r="B129" s="7">
        <f t="shared" si="11"/>
        <v>1400.0732338471196</v>
      </c>
      <c r="C129" s="6">
        <f t="shared" si="12"/>
        <v>348.05551108046632</v>
      </c>
      <c r="D129" s="6">
        <f>IF($A129&gt;$D$13,"",SUM(C$23:C129))</f>
        <v>63812.923173728719</v>
      </c>
      <c r="E129" s="6">
        <f t="shared" si="13"/>
        <v>1052.0177227666532</v>
      </c>
      <c r="F129" s="6">
        <f>IF($A129&gt;$D$13,"",SUM(E$23:E129))</f>
        <v>85994.912847913089</v>
      </c>
      <c r="G129" s="6">
        <f t="shared" si="14"/>
        <v>64005.087152086875</v>
      </c>
      <c r="H129" s="6">
        <f t="shared" si="15"/>
        <v>76.048334024913174</v>
      </c>
      <c r="I129" s="6"/>
      <c r="J129" s="7">
        <f t="shared" si="16"/>
        <v>100</v>
      </c>
      <c r="K129" s="7">
        <f t="shared" si="17"/>
        <v>76.048334024913231</v>
      </c>
      <c r="L129" s="7">
        <f t="shared" si="18"/>
        <v>14390.690207840471</v>
      </c>
      <c r="M129" s="7">
        <f t="shared" si="19"/>
        <v>0</v>
      </c>
      <c r="N129" s="7">
        <f t="shared" si="20"/>
        <v>0</v>
      </c>
      <c r="O129" s="7">
        <f t="shared" si="21"/>
        <v>0</v>
      </c>
    </row>
    <row r="130" spans="1:15" x14ac:dyDescent="0.2">
      <c r="A130" s="4">
        <v>108</v>
      </c>
      <c r="B130" s="7">
        <f t="shared" si="11"/>
        <v>1400.0732338471196</v>
      </c>
      <c r="C130" s="6">
        <f t="shared" si="12"/>
        <v>342.42721626366477</v>
      </c>
      <c r="D130" s="6">
        <f>IF($A130&gt;$D$13,"",SUM(C$23:C130))</f>
        <v>64155.350389992382</v>
      </c>
      <c r="E130" s="6">
        <f t="shared" si="13"/>
        <v>1057.6460175834547</v>
      </c>
      <c r="F130" s="6">
        <f>IF($A130&gt;$D$13,"",SUM(E$23:E130))</f>
        <v>87052.55886549654</v>
      </c>
      <c r="G130" s="6">
        <f t="shared" si="14"/>
        <v>62947.441134503417</v>
      </c>
      <c r="H130" s="6">
        <f t="shared" si="15"/>
        <v>76.990192611946497</v>
      </c>
      <c r="I130" s="6"/>
      <c r="J130" s="7">
        <f t="shared" si="16"/>
        <v>100</v>
      </c>
      <c r="K130" s="7">
        <f t="shared" si="17"/>
        <v>76.990192611946512</v>
      </c>
      <c r="L130" s="7">
        <f t="shared" si="18"/>
        <v>14567.680400452418</v>
      </c>
      <c r="M130" s="7">
        <f t="shared" si="19"/>
        <v>0</v>
      </c>
      <c r="N130" s="7">
        <f t="shared" si="20"/>
        <v>0</v>
      </c>
      <c r="O130" s="7">
        <f t="shared" si="21"/>
        <v>0</v>
      </c>
    </row>
    <row r="131" spans="1:15" x14ac:dyDescent="0.2">
      <c r="A131" s="4">
        <v>109</v>
      </c>
      <c r="B131" s="7">
        <f t="shared" si="11"/>
        <v>1400.0732338471196</v>
      </c>
      <c r="C131" s="6">
        <f t="shared" si="12"/>
        <v>336.76881006959326</v>
      </c>
      <c r="D131" s="6">
        <f>IF($A131&gt;$D$13,"",SUM(C$23:C131))</f>
        <v>64492.119200061978</v>
      </c>
      <c r="E131" s="6">
        <f t="shared" si="13"/>
        <v>1063.3044237775264</v>
      </c>
      <c r="F131" s="6">
        <f>IF($A131&gt;$D$13,"",SUM(E$23:E131))</f>
        <v>88115.863289274072</v>
      </c>
      <c r="G131" s="6">
        <f t="shared" si="14"/>
        <v>61884.136710725892</v>
      </c>
      <c r="H131" s="6">
        <f t="shared" si="15"/>
        <v>77.937090142420516</v>
      </c>
      <c r="I131" s="6"/>
      <c r="J131" s="7">
        <f t="shared" si="16"/>
        <v>100</v>
      </c>
      <c r="K131" s="7">
        <f t="shared" si="17"/>
        <v>77.937090142420431</v>
      </c>
      <c r="L131" s="7">
        <f t="shared" si="18"/>
        <v>14745.617490594839</v>
      </c>
      <c r="M131" s="7">
        <f t="shared" si="19"/>
        <v>0</v>
      </c>
      <c r="N131" s="7">
        <f t="shared" si="20"/>
        <v>0</v>
      </c>
      <c r="O131" s="7">
        <f t="shared" si="21"/>
        <v>0</v>
      </c>
    </row>
    <row r="132" spans="1:15" x14ac:dyDescent="0.2">
      <c r="A132" s="4">
        <v>110</v>
      </c>
      <c r="B132" s="7">
        <f t="shared" si="11"/>
        <v>1400.0732338471196</v>
      </c>
      <c r="C132" s="6">
        <f t="shared" si="12"/>
        <v>331.08013140238353</v>
      </c>
      <c r="D132" s="6">
        <f>IF($A132&gt;$D$13,"",SUM(C$23:C132))</f>
        <v>64823.199331464362</v>
      </c>
      <c r="E132" s="6">
        <f t="shared" si="13"/>
        <v>1068.993102444736</v>
      </c>
      <c r="F132" s="6">
        <f>IF($A132&gt;$D$13,"",SUM(E$23:E132))</f>
        <v>89184.856391718815</v>
      </c>
      <c r="G132" s="6">
        <f t="shared" si="14"/>
        <v>60815.143608281156</v>
      </c>
      <c r="H132" s="6">
        <f t="shared" si="15"/>
        <v>78.889053574682407</v>
      </c>
      <c r="I132" s="6"/>
      <c r="J132" s="7">
        <f t="shared" si="16"/>
        <v>100</v>
      </c>
      <c r="K132" s="7">
        <f t="shared" si="17"/>
        <v>78.889053574682379</v>
      </c>
      <c r="L132" s="7">
        <f t="shared" si="18"/>
        <v>14924.506544169522</v>
      </c>
      <c r="M132" s="7">
        <f t="shared" si="19"/>
        <v>0</v>
      </c>
      <c r="N132" s="7">
        <f t="shared" si="20"/>
        <v>0</v>
      </c>
      <c r="O132" s="7">
        <f t="shared" si="21"/>
        <v>0</v>
      </c>
    </row>
    <row r="133" spans="1:15" x14ac:dyDescent="0.2">
      <c r="A133" s="4">
        <v>111</v>
      </c>
      <c r="B133" s="7">
        <f t="shared" si="11"/>
        <v>1400.0732338471196</v>
      </c>
      <c r="C133" s="6">
        <f t="shared" si="12"/>
        <v>325.3610183043042</v>
      </c>
      <c r="D133" s="6">
        <f>IF($A133&gt;$D$13,"",SUM(C$23:C133))</f>
        <v>65148.560349768668</v>
      </c>
      <c r="E133" s="6">
        <f t="shared" si="13"/>
        <v>1074.7122155428153</v>
      </c>
      <c r="F133" s="6">
        <f>IF($A133&gt;$D$13,"",SUM(E$23:E133))</f>
        <v>90259.568607261637</v>
      </c>
      <c r="G133" s="6">
        <f t="shared" si="14"/>
        <v>59740.431392738341</v>
      </c>
      <c r="H133" s="6">
        <f t="shared" si="15"/>
        <v>79.846110011306962</v>
      </c>
      <c r="I133" s="6"/>
      <c r="J133" s="7">
        <f t="shared" si="16"/>
        <v>100</v>
      </c>
      <c r="K133" s="7">
        <f t="shared" si="17"/>
        <v>79.846110011306934</v>
      </c>
      <c r="L133" s="7">
        <f t="shared" si="18"/>
        <v>15104.35265418083</v>
      </c>
      <c r="M133" s="7">
        <f t="shared" si="19"/>
        <v>0</v>
      </c>
      <c r="N133" s="7">
        <f t="shared" si="20"/>
        <v>0</v>
      </c>
      <c r="O133" s="7">
        <f t="shared" si="21"/>
        <v>0</v>
      </c>
    </row>
    <row r="134" spans="1:15" x14ac:dyDescent="0.2">
      <c r="A134" s="4">
        <v>112</v>
      </c>
      <c r="B134" s="7">
        <f t="shared" si="11"/>
        <v>1400.0732338471196</v>
      </c>
      <c r="C134" s="6">
        <f t="shared" si="12"/>
        <v>319.61130795115008</v>
      </c>
      <c r="D134" s="6">
        <f>IF($A134&gt;$D$13,"",SUM(C$23:C134))</f>
        <v>65468.171657719817</v>
      </c>
      <c r="E134" s="6">
        <f t="shared" si="13"/>
        <v>1080.4619258959694</v>
      </c>
      <c r="F134" s="6">
        <f>IF($A134&gt;$D$13,"",SUM(E$23:E134))</f>
        <v>91340.030533157609</v>
      </c>
      <c r="G134" s="6">
        <f t="shared" si="14"/>
        <v>58659.969466842369</v>
      </c>
      <c r="H134" s="6">
        <f t="shared" si="15"/>
        <v>80.808286699867551</v>
      </c>
      <c r="I134" s="6"/>
      <c r="J134" s="7">
        <f t="shared" si="16"/>
        <v>100</v>
      </c>
      <c r="K134" s="7">
        <f t="shared" si="17"/>
        <v>80.808286699867438</v>
      </c>
      <c r="L134" s="7">
        <f t="shared" si="18"/>
        <v>15285.160940880696</v>
      </c>
      <c r="M134" s="7">
        <f t="shared" si="19"/>
        <v>0</v>
      </c>
      <c r="N134" s="7">
        <f t="shared" si="20"/>
        <v>0</v>
      </c>
      <c r="O134" s="7">
        <f t="shared" si="21"/>
        <v>0</v>
      </c>
    </row>
    <row r="135" spans="1:15" x14ac:dyDescent="0.2">
      <c r="A135" s="4">
        <v>113</v>
      </c>
      <c r="B135" s="7">
        <f t="shared" si="11"/>
        <v>1400.0732338471196</v>
      </c>
      <c r="C135" s="6">
        <f t="shared" si="12"/>
        <v>313.83083664760665</v>
      </c>
      <c r="D135" s="6">
        <f>IF($A135&gt;$D$13,"",SUM(C$23:C135))</f>
        <v>65782.002494367422</v>
      </c>
      <c r="E135" s="6">
        <f t="shared" si="13"/>
        <v>1086.2423971995129</v>
      </c>
      <c r="F135" s="6">
        <f>IF($A135&gt;$D$13,"",SUM(E$23:E135))</f>
        <v>92426.272930357125</v>
      </c>
      <c r="G135" s="6">
        <f t="shared" si="14"/>
        <v>57573.727069642853</v>
      </c>
      <c r="H135" s="6">
        <f t="shared" si="15"/>
        <v>81.775611033711755</v>
      </c>
      <c r="I135" s="6"/>
      <c r="J135" s="7">
        <f t="shared" si="16"/>
        <v>100</v>
      </c>
      <c r="K135" s="7">
        <f t="shared" si="17"/>
        <v>81.775611033711726</v>
      </c>
      <c r="L135" s="7">
        <f t="shared" si="18"/>
        <v>15466.936551914408</v>
      </c>
      <c r="M135" s="7">
        <f t="shared" si="19"/>
        <v>0</v>
      </c>
      <c r="N135" s="7">
        <f t="shared" si="20"/>
        <v>0</v>
      </c>
      <c r="O135" s="7">
        <f t="shared" si="21"/>
        <v>0</v>
      </c>
    </row>
    <row r="136" spans="1:15" x14ac:dyDescent="0.2">
      <c r="A136" s="4">
        <v>114</v>
      </c>
      <c r="B136" s="7">
        <f t="shared" si="11"/>
        <v>1400.0732338471196</v>
      </c>
      <c r="C136" s="6">
        <f t="shared" si="12"/>
        <v>308.01943982258922</v>
      </c>
      <c r="D136" s="6">
        <f>IF($A136&gt;$D$13,"",SUM(C$23:C136))</f>
        <v>66090.021934190008</v>
      </c>
      <c r="E136" s="6">
        <f t="shared" si="13"/>
        <v>1092.0537940245304</v>
      </c>
      <c r="F136" s="6">
        <f>IF($A136&gt;$D$13,"",SUM(E$23:E136))</f>
        <v>93518.326724381652</v>
      </c>
      <c r="G136" s="6">
        <f t="shared" si="14"/>
        <v>56481.673275618319</v>
      </c>
      <c r="H136" s="6">
        <f t="shared" si="15"/>
        <v>82.748110552742105</v>
      </c>
      <c r="I136" s="6"/>
      <c r="J136" s="7">
        <f t="shared" si="16"/>
        <v>100</v>
      </c>
      <c r="K136" s="7">
        <f t="shared" si="17"/>
        <v>82.748110552742077</v>
      </c>
      <c r="L136" s="7">
        <f t="shared" si="18"/>
        <v>15649.684662467151</v>
      </c>
      <c r="M136" s="7">
        <f t="shared" si="19"/>
        <v>0</v>
      </c>
      <c r="N136" s="7">
        <f t="shared" si="20"/>
        <v>0</v>
      </c>
      <c r="O136" s="7">
        <f t="shared" si="21"/>
        <v>0</v>
      </c>
    </row>
    <row r="137" spans="1:15" x14ac:dyDescent="0.2">
      <c r="A137" s="4">
        <v>115</v>
      </c>
      <c r="B137" s="7">
        <f t="shared" si="11"/>
        <v>1400.0732338471196</v>
      </c>
      <c r="C137" s="6">
        <f t="shared" si="12"/>
        <v>302.17695202455798</v>
      </c>
      <c r="D137" s="6">
        <f>IF($A137&gt;$D$13,"",SUM(C$23:C137))</f>
        <v>66392.198886214566</v>
      </c>
      <c r="E137" s="6">
        <f t="shared" si="13"/>
        <v>1097.8962818225616</v>
      </c>
      <c r="F137" s="6">
        <f>IF($A137&gt;$D$13,"",SUM(E$23:E137))</f>
        <v>94616.223006204207</v>
      </c>
      <c r="G137" s="6">
        <f t="shared" si="14"/>
        <v>55383.776993795756</v>
      </c>
      <c r="H137" s="6">
        <f t="shared" si="15"/>
        <v>83.725812944199333</v>
      </c>
      <c r="I137" s="6"/>
      <c r="J137" s="7">
        <f t="shared" si="16"/>
        <v>100</v>
      </c>
      <c r="K137" s="7">
        <f t="shared" si="17"/>
        <v>83.725812944199248</v>
      </c>
      <c r="L137" s="7">
        <f t="shared" si="18"/>
        <v>15833.41047541135</v>
      </c>
      <c r="M137" s="7">
        <f t="shared" si="19"/>
        <v>0</v>
      </c>
      <c r="N137" s="7">
        <f t="shared" si="20"/>
        <v>0</v>
      </c>
      <c r="O137" s="7">
        <f t="shared" si="21"/>
        <v>0</v>
      </c>
    </row>
    <row r="138" spans="1:15" x14ac:dyDescent="0.2">
      <c r="A138" s="4">
        <v>116</v>
      </c>
      <c r="B138" s="7">
        <f t="shared" si="11"/>
        <v>1400.0732338471196</v>
      </c>
      <c r="C138" s="6">
        <f t="shared" si="12"/>
        <v>296.30320691680726</v>
      </c>
      <c r="D138" s="6">
        <f>IF($A138&gt;$D$13,"",SUM(C$23:C138))</f>
        <v>66688.502093131377</v>
      </c>
      <c r="E138" s="6">
        <f t="shared" si="13"/>
        <v>1103.7700269303123</v>
      </c>
      <c r="F138" s="6">
        <f>IF($A138&gt;$D$13,"",SUM(E$23:E138))</f>
        <v>95719.993033134524</v>
      </c>
      <c r="G138" s="6">
        <f t="shared" si="14"/>
        <v>54280.006966865447</v>
      </c>
      <c r="H138" s="6">
        <f t="shared" si="15"/>
        <v>84.708746043450844</v>
      </c>
      <c r="I138" s="6"/>
      <c r="J138" s="7">
        <f t="shared" si="16"/>
        <v>100</v>
      </c>
      <c r="K138" s="7">
        <f t="shared" si="17"/>
        <v>84.708746043450716</v>
      </c>
      <c r="L138" s="7">
        <f t="shared" si="18"/>
        <v>16018.119221454801</v>
      </c>
      <c r="M138" s="7">
        <f t="shared" si="19"/>
        <v>0</v>
      </c>
      <c r="N138" s="7">
        <f t="shared" si="20"/>
        <v>0</v>
      </c>
      <c r="O138" s="7">
        <f t="shared" si="21"/>
        <v>0</v>
      </c>
    </row>
    <row r="139" spans="1:15" x14ac:dyDescent="0.2">
      <c r="A139" s="4">
        <v>117</v>
      </c>
      <c r="B139" s="7">
        <f t="shared" si="11"/>
        <v>1400.0732338471196</v>
      </c>
      <c r="C139" s="6">
        <f t="shared" si="12"/>
        <v>290.39803727273011</v>
      </c>
      <c r="D139" s="6">
        <f>IF($A139&gt;$D$13,"",SUM(C$23:C139))</f>
        <v>66978.900130404101</v>
      </c>
      <c r="E139" s="6">
        <f t="shared" si="13"/>
        <v>1109.6751965743895</v>
      </c>
      <c r="F139" s="6">
        <f>IF($A139&gt;$D$13,"",SUM(E$23:E139))</f>
        <v>96829.668229708914</v>
      </c>
      <c r="G139" s="6">
        <f t="shared" si="14"/>
        <v>53170.331770291057</v>
      </c>
      <c r="H139" s="6">
        <f t="shared" si="15"/>
        <v>85.696937834783284</v>
      </c>
      <c r="I139" s="6"/>
      <c r="J139" s="7">
        <f t="shared" si="16"/>
        <v>100</v>
      </c>
      <c r="K139" s="7">
        <f t="shared" si="17"/>
        <v>85.696937834783185</v>
      </c>
      <c r="L139" s="7">
        <f t="shared" si="18"/>
        <v>16203.816159289585</v>
      </c>
      <c r="M139" s="7">
        <f t="shared" si="19"/>
        <v>0</v>
      </c>
      <c r="N139" s="7">
        <f t="shared" si="20"/>
        <v>0</v>
      </c>
      <c r="O139" s="7">
        <f t="shared" si="21"/>
        <v>0</v>
      </c>
    </row>
    <row r="140" spans="1:15" x14ac:dyDescent="0.2">
      <c r="A140" s="4">
        <v>118</v>
      </c>
      <c r="B140" s="7">
        <f t="shared" si="11"/>
        <v>1400.0732338471196</v>
      </c>
      <c r="C140" s="6">
        <f t="shared" si="12"/>
        <v>284.46127497105715</v>
      </c>
      <c r="D140" s="6">
        <f>IF($A140&gt;$D$13,"",SUM(C$23:C140))</f>
        <v>67263.361405375152</v>
      </c>
      <c r="E140" s="6">
        <f t="shared" si="13"/>
        <v>1115.6119588760625</v>
      </c>
      <c r="F140" s="6">
        <f>IF($A140&gt;$D$13,"",SUM(E$23:E140))</f>
        <v>97945.280188584977</v>
      </c>
      <c r="G140" s="6">
        <f t="shared" si="14"/>
        <v>52054.719811414994</v>
      </c>
      <c r="H140" s="6">
        <f t="shared" si="15"/>
        <v>86.690416452199372</v>
      </c>
      <c r="I140" s="6"/>
      <c r="J140" s="7">
        <f t="shared" si="16"/>
        <v>100</v>
      </c>
      <c r="K140" s="7">
        <f t="shared" si="17"/>
        <v>86.690416452199273</v>
      </c>
      <c r="L140" s="7">
        <f t="shared" si="18"/>
        <v>16390.506575741783</v>
      </c>
      <c r="M140" s="7">
        <f t="shared" si="19"/>
        <v>0</v>
      </c>
      <c r="N140" s="7">
        <f t="shared" si="20"/>
        <v>0</v>
      </c>
      <c r="O140" s="7">
        <f t="shared" si="21"/>
        <v>0</v>
      </c>
    </row>
    <row r="141" spans="1:15" x14ac:dyDescent="0.2">
      <c r="A141" s="4">
        <v>119</v>
      </c>
      <c r="B141" s="7">
        <f t="shared" si="11"/>
        <v>1400.0732338471196</v>
      </c>
      <c r="C141" s="6">
        <f t="shared" si="12"/>
        <v>278.49275099107018</v>
      </c>
      <c r="D141" s="6">
        <f>IF($A141&gt;$D$13,"",SUM(C$23:C141))</f>
        <v>67541.854156366215</v>
      </c>
      <c r="E141" s="6">
        <f t="shared" si="13"/>
        <v>1121.5804828560495</v>
      </c>
      <c r="F141" s="6">
        <f>IF($A141&gt;$D$13,"",SUM(E$23:E141))</f>
        <v>99066.860671441027</v>
      </c>
      <c r="G141" s="6">
        <f t="shared" si="14"/>
        <v>50933.139328558944</v>
      </c>
      <c r="H141" s="6">
        <f t="shared" si="15"/>
        <v>87.689210180218595</v>
      </c>
      <c r="I141" s="6"/>
      <c r="J141" s="7">
        <f t="shared" si="16"/>
        <v>100</v>
      </c>
      <c r="K141" s="7">
        <f t="shared" si="17"/>
        <v>87.689210180218538</v>
      </c>
      <c r="L141" s="7">
        <f t="shared" si="18"/>
        <v>16578.195785922002</v>
      </c>
      <c r="M141" s="7">
        <f t="shared" si="19"/>
        <v>0</v>
      </c>
      <c r="N141" s="7">
        <f t="shared" si="20"/>
        <v>0</v>
      </c>
      <c r="O141" s="7">
        <f t="shared" si="21"/>
        <v>0</v>
      </c>
    </row>
    <row r="142" spans="1:15" x14ac:dyDescent="0.2">
      <c r="A142" s="4">
        <v>120</v>
      </c>
      <c r="B142" s="7">
        <f t="shared" si="11"/>
        <v>1400.0732338471196</v>
      </c>
      <c r="C142" s="6">
        <f t="shared" si="12"/>
        <v>272.49229540779032</v>
      </c>
      <c r="D142" s="6">
        <f>IF($A142&gt;$D$13,"",SUM(C$23:C142))</f>
        <v>67814.346451774007</v>
      </c>
      <c r="E142" s="6">
        <f t="shared" si="13"/>
        <v>1127.5809384393292</v>
      </c>
      <c r="F142" s="6">
        <f>IF($A142&gt;$D$13,"",SUM(E$23:E142))</f>
        <v>100194.44160988036</v>
      </c>
      <c r="G142" s="6">
        <f t="shared" si="14"/>
        <v>49805.558390119615</v>
      </c>
      <c r="H142" s="6">
        <f t="shared" si="15"/>
        <v>88.693347454682794</v>
      </c>
      <c r="I142" s="6"/>
      <c r="J142" s="7">
        <f t="shared" si="16"/>
        <v>100</v>
      </c>
      <c r="K142" s="7">
        <f t="shared" si="17"/>
        <v>88.693347454682709</v>
      </c>
      <c r="L142" s="7">
        <f t="shared" si="18"/>
        <v>16766.889133376684</v>
      </c>
      <c r="M142" s="7">
        <f t="shared" si="19"/>
        <v>0</v>
      </c>
      <c r="N142" s="7">
        <f t="shared" si="20"/>
        <v>0</v>
      </c>
      <c r="O142" s="7">
        <f t="shared" si="21"/>
        <v>0</v>
      </c>
    </row>
    <row r="143" spans="1:15" x14ac:dyDescent="0.2">
      <c r="A143" s="4">
        <v>121</v>
      </c>
      <c r="B143" s="7">
        <f t="shared" si="11"/>
        <v>1400.0732338471196</v>
      </c>
      <c r="C143" s="6">
        <f t="shared" si="12"/>
        <v>266.45973738713991</v>
      </c>
      <c r="D143" s="6">
        <f>IF($A143&gt;$D$13,"",SUM(C$23:C143))</f>
        <v>68080.806189161143</v>
      </c>
      <c r="E143" s="6">
        <f t="shared" si="13"/>
        <v>1133.6134964599796</v>
      </c>
      <c r="F143" s="6">
        <f>IF($A143&gt;$D$13,"",SUM(E$23:E143))</f>
        <v>101328.05510634034</v>
      </c>
      <c r="G143" s="6">
        <f t="shared" si="14"/>
        <v>48671.944893659638</v>
      </c>
      <c r="H143" s="6">
        <f t="shared" si="15"/>
        <v>89.702856863565273</v>
      </c>
      <c r="I143" s="6"/>
      <c r="J143" s="7">
        <f t="shared" si="16"/>
        <v>100</v>
      </c>
      <c r="K143" s="7">
        <f t="shared" si="17"/>
        <v>89.702856863565259</v>
      </c>
      <c r="L143" s="7">
        <f t="shared" si="18"/>
        <v>16956.591990240249</v>
      </c>
      <c r="M143" s="7">
        <f t="shared" si="19"/>
        <v>0</v>
      </c>
      <c r="N143" s="7">
        <f t="shared" si="20"/>
        <v>0</v>
      </c>
      <c r="O143" s="7">
        <f t="shared" si="21"/>
        <v>0</v>
      </c>
    </row>
    <row r="144" spans="1:15" x14ac:dyDescent="0.2">
      <c r="A144" s="4">
        <v>122</v>
      </c>
      <c r="B144" s="7">
        <f t="shared" si="11"/>
        <v>1400.0732338471196</v>
      </c>
      <c r="C144" s="6">
        <f t="shared" si="12"/>
        <v>260.39490518107903</v>
      </c>
      <c r="D144" s="6">
        <f>IF($A144&gt;$D$13,"",SUM(C$23:C144))</f>
        <v>68341.201094342221</v>
      </c>
      <c r="E144" s="6">
        <f t="shared" si="13"/>
        <v>1139.6783286660407</v>
      </c>
      <c r="F144" s="6">
        <f>IF($A144&gt;$D$13,"",SUM(E$23:E144))</f>
        <v>102467.73343500638</v>
      </c>
      <c r="G144" s="6">
        <f t="shared" si="14"/>
        <v>47532.266564993595</v>
      </c>
      <c r="H144" s="6">
        <f t="shared" si="15"/>
        <v>90.717767147785423</v>
      </c>
      <c r="I144" s="6"/>
      <c r="J144" s="7">
        <f t="shared" si="16"/>
        <v>100</v>
      </c>
      <c r="K144" s="7">
        <f t="shared" si="17"/>
        <v>90.717767147785324</v>
      </c>
      <c r="L144" s="7">
        <f t="shared" si="18"/>
        <v>17147.309757388033</v>
      </c>
      <c r="M144" s="7">
        <f t="shared" si="19"/>
        <v>0</v>
      </c>
      <c r="N144" s="7">
        <f t="shared" si="20"/>
        <v>0</v>
      </c>
      <c r="O144" s="7">
        <f t="shared" si="21"/>
        <v>0</v>
      </c>
    </row>
    <row r="145" spans="1:15" x14ac:dyDescent="0.2">
      <c r="A145" s="4">
        <v>123</v>
      </c>
      <c r="B145" s="7">
        <f t="shared" si="11"/>
        <v>1400.0732338471196</v>
      </c>
      <c r="C145" s="6">
        <f t="shared" si="12"/>
        <v>254.29762612271571</v>
      </c>
      <c r="D145" s="6">
        <f>IF($A145&gt;$D$13,"",SUM(C$23:C145))</f>
        <v>68595.498720464937</v>
      </c>
      <c r="E145" s="6">
        <f t="shared" si="13"/>
        <v>1145.7756077244039</v>
      </c>
      <c r="F145" s="6">
        <f>IF($A145&gt;$D$13,"",SUM(E$23:E145))</f>
        <v>103613.50904273077</v>
      </c>
      <c r="G145" s="6">
        <f t="shared" si="14"/>
        <v>46386.49095726919</v>
      </c>
      <c r="H145" s="6">
        <f t="shared" si="15"/>
        <v>91.738107202026072</v>
      </c>
      <c r="I145" s="6"/>
      <c r="J145" s="7">
        <f t="shared" si="16"/>
        <v>100</v>
      </c>
      <c r="K145" s="7">
        <f t="shared" si="17"/>
        <v>91.738107202025972</v>
      </c>
      <c r="L145" s="7">
        <f t="shared" si="18"/>
        <v>17339.047864590058</v>
      </c>
      <c r="M145" s="7">
        <f t="shared" si="19"/>
        <v>0</v>
      </c>
      <c r="N145" s="7">
        <f t="shared" si="20"/>
        <v>0</v>
      </c>
      <c r="O145" s="7">
        <f t="shared" si="21"/>
        <v>0</v>
      </c>
    </row>
    <row r="146" spans="1:15" x14ac:dyDescent="0.2">
      <c r="A146" s="4">
        <v>124</v>
      </c>
      <c r="B146" s="7">
        <f t="shared" si="11"/>
        <v>1400.0732338471196</v>
      </c>
      <c r="C146" s="6">
        <f t="shared" si="12"/>
        <v>248.16772662139016</v>
      </c>
      <c r="D146" s="6">
        <f>IF($A146&gt;$D$13,"",SUM(C$23:C146))</f>
        <v>68843.666447086332</v>
      </c>
      <c r="E146" s="6">
        <f t="shared" si="13"/>
        <v>1151.9055072257295</v>
      </c>
      <c r="F146" s="6">
        <f>IF($A146&gt;$D$13,"",SUM(E$23:E146))</f>
        <v>104765.41454995651</v>
      </c>
      <c r="G146" s="6">
        <f t="shared" si="14"/>
        <v>45234.585450043458</v>
      </c>
      <c r="H146" s="6">
        <f t="shared" si="15"/>
        <v>92.763906075556861</v>
      </c>
      <c r="I146" s="6"/>
      <c r="J146" s="7">
        <f t="shared" si="16"/>
        <v>100</v>
      </c>
      <c r="K146" s="7">
        <f t="shared" si="17"/>
        <v>92.763906075556804</v>
      </c>
      <c r="L146" s="7">
        <f t="shared" si="18"/>
        <v>17531.811770665616</v>
      </c>
      <c r="M146" s="7">
        <f t="shared" si="19"/>
        <v>0</v>
      </c>
      <c r="N146" s="7">
        <f t="shared" si="20"/>
        <v>0</v>
      </c>
      <c r="O146" s="7">
        <f t="shared" si="21"/>
        <v>0</v>
      </c>
    </row>
    <row r="147" spans="1:15" x14ac:dyDescent="0.2">
      <c r="A147" s="4">
        <v>125</v>
      </c>
      <c r="B147" s="7">
        <f t="shared" si="11"/>
        <v>1400.0732338471196</v>
      </c>
      <c r="C147" s="6">
        <f t="shared" si="12"/>
        <v>242.0050321577325</v>
      </c>
      <c r="D147" s="6">
        <f>IF($A147&gt;$D$13,"",SUM(C$23:C147))</f>
        <v>69085.671479244062</v>
      </c>
      <c r="E147" s="6">
        <f t="shared" si="13"/>
        <v>1158.068201689387</v>
      </c>
      <c r="F147" s="6">
        <f>IF($A147&gt;$D$13,"",SUM(E$23:E147))</f>
        <v>105923.48275164589</v>
      </c>
      <c r="G147" s="6">
        <f t="shared" si="14"/>
        <v>44076.517248354074</v>
      </c>
      <c r="H147" s="6">
        <f t="shared" si="15"/>
        <v>93.795192973061148</v>
      </c>
      <c r="I147" s="6"/>
      <c r="J147" s="7">
        <f t="shared" si="16"/>
        <v>100</v>
      </c>
      <c r="K147" s="7">
        <f t="shared" si="17"/>
        <v>93.795192973061035</v>
      </c>
      <c r="L147" s="7">
        <f t="shared" si="18"/>
        <v>17725.606963638678</v>
      </c>
      <c r="M147" s="7">
        <f t="shared" si="19"/>
        <v>0</v>
      </c>
      <c r="N147" s="7">
        <f t="shared" si="20"/>
        <v>0</v>
      </c>
      <c r="O147" s="7">
        <f t="shared" si="21"/>
        <v>0</v>
      </c>
    </row>
    <row r="148" spans="1:15" x14ac:dyDescent="0.2">
      <c r="A148" s="4">
        <v>126</v>
      </c>
      <c r="B148" s="7">
        <f t="shared" si="11"/>
        <v>1400.0732338471196</v>
      </c>
      <c r="C148" s="6">
        <f t="shared" si="12"/>
        <v>235.80936727869428</v>
      </c>
      <c r="D148" s="6">
        <f>IF($A148&gt;$D$13,"",SUM(C$23:C148))</f>
        <v>69321.480846522754</v>
      </c>
      <c r="E148" s="6">
        <f t="shared" si="13"/>
        <v>1164.2638665684253</v>
      </c>
      <c r="F148" s="6">
        <f>IF($A148&gt;$D$13,"",SUM(E$23:E148))</f>
        <v>107087.74661821431</v>
      </c>
      <c r="G148" s="6">
        <f t="shared" si="14"/>
        <v>42912.253381785646</v>
      </c>
      <c r="H148" s="6">
        <f t="shared" si="15"/>
        <v>94.831997255466973</v>
      </c>
      <c r="I148" s="6"/>
      <c r="J148" s="7">
        <f t="shared" si="16"/>
        <v>100</v>
      </c>
      <c r="K148" s="7">
        <f t="shared" si="17"/>
        <v>94.831997255466931</v>
      </c>
      <c r="L148" s="7">
        <f t="shared" si="18"/>
        <v>17920.438960894146</v>
      </c>
      <c r="M148" s="7">
        <f t="shared" si="19"/>
        <v>0</v>
      </c>
      <c r="N148" s="7">
        <f t="shared" si="20"/>
        <v>0</v>
      </c>
      <c r="O148" s="7">
        <f t="shared" si="21"/>
        <v>0</v>
      </c>
    </row>
    <row r="149" spans="1:15" x14ac:dyDescent="0.2">
      <c r="A149" s="4">
        <v>127</v>
      </c>
      <c r="B149" s="7">
        <f t="shared" si="11"/>
        <v>1400.0732338471196</v>
      </c>
      <c r="C149" s="6">
        <f t="shared" si="12"/>
        <v>229.5805555925532</v>
      </c>
      <c r="D149" s="6">
        <f>IF($A149&gt;$D$13,"",SUM(C$23:C149))</f>
        <v>69551.061402115301</v>
      </c>
      <c r="E149" s="6">
        <f t="shared" si="13"/>
        <v>1170.4926782545663</v>
      </c>
      <c r="F149" s="6">
        <f>IF($A149&gt;$D$13,"",SUM(E$23:E149))</f>
        <v>108258.23929646888</v>
      </c>
      <c r="G149" s="6">
        <f t="shared" si="14"/>
        <v>41741.760703531079</v>
      </c>
      <c r="H149" s="6">
        <f t="shared" si="15"/>
        <v>95.874348440783706</v>
      </c>
      <c r="I149" s="6"/>
      <c r="J149" s="7">
        <f t="shared" si="16"/>
        <v>100</v>
      </c>
      <c r="K149" s="7">
        <f t="shared" si="17"/>
        <v>95.874348440783677</v>
      </c>
      <c r="L149" s="7">
        <f t="shared" si="18"/>
        <v>18116.313309334928</v>
      </c>
      <c r="M149" s="7">
        <f t="shared" si="19"/>
        <v>0</v>
      </c>
      <c r="N149" s="7">
        <f t="shared" si="20"/>
        <v>0</v>
      </c>
      <c r="O149" s="7">
        <f t="shared" si="21"/>
        <v>0</v>
      </c>
    </row>
    <row r="150" spans="1:15" x14ac:dyDescent="0.2">
      <c r="A150" s="4">
        <v>128</v>
      </c>
      <c r="B150" s="7">
        <f t="shared" si="11"/>
        <v>1400.0732338471196</v>
      </c>
      <c r="C150" s="6">
        <f t="shared" si="12"/>
        <v>223.31841976389126</v>
      </c>
      <c r="D150" s="6">
        <f>IF($A150&gt;$D$13,"",SUM(C$23:C150))</f>
        <v>69774.379821879193</v>
      </c>
      <c r="E150" s="6">
        <f t="shared" si="13"/>
        <v>1176.7548140832282</v>
      </c>
      <c r="F150" s="6">
        <f>IF($A150&gt;$D$13,"",SUM(E$23:E150))</f>
        <v>109434.9941105521</v>
      </c>
      <c r="G150" s="6">
        <f t="shared" si="14"/>
        <v>40565.00588944785</v>
      </c>
      <c r="H150" s="6">
        <f t="shared" si="15"/>
        <v>96.922276204941966</v>
      </c>
      <c r="I150" s="6"/>
      <c r="J150" s="7">
        <f t="shared" si="16"/>
        <v>100</v>
      </c>
      <c r="K150" s="7">
        <f t="shared" si="17"/>
        <v>96.922276204941866</v>
      </c>
      <c r="L150" s="7">
        <f t="shared" si="18"/>
        <v>18313.235585539871</v>
      </c>
      <c r="M150" s="7">
        <f t="shared" si="19"/>
        <v>0</v>
      </c>
      <c r="N150" s="7">
        <f t="shared" si="20"/>
        <v>0</v>
      </c>
      <c r="O150" s="7">
        <f t="shared" si="21"/>
        <v>0</v>
      </c>
    </row>
    <row r="151" spans="1:15" x14ac:dyDescent="0.2">
      <c r="A151" s="4">
        <v>129</v>
      </c>
      <c r="B151" s="7">
        <f t="shared" ref="B151:B214" si="22">IF(A151&lt;$D$13,$D$12,IF(A151&gt;$D$13,"",(1+$D$6/12)*G150))</f>
        <v>1400.0732338471196</v>
      </c>
      <c r="C151" s="6">
        <f t="shared" ref="C151:C214" si="23">IF(A151&gt;$D$13,"",$D$6/12*G150)</f>
        <v>217.02278150854599</v>
      </c>
      <c r="D151" s="6">
        <f>IF($A151&gt;$D$13,"",SUM(C$23:C151))</f>
        <v>69991.402603387745</v>
      </c>
      <c r="E151" s="6">
        <f t="shared" ref="E151:E214" si="24">IF($A151&gt;$D$13,"",B151-C151)</f>
        <v>1183.0504523385737</v>
      </c>
      <c r="F151" s="6">
        <f>IF($A151&gt;$D$13,"",SUM(E$23:E151))</f>
        <v>110618.04456289067</v>
      </c>
      <c r="G151" s="6">
        <f t="shared" ref="G151:G214" si="25">IF(A151&gt;$D$13,"",G150-E151)</f>
        <v>39381.955437109274</v>
      </c>
      <c r="H151" s="6">
        <f t="shared" ref="H151:H214" si="26">IF(A151&gt;12*$D$7,"",-IPMT($D$6/12,A151,$D$7*12,$D$5)-IF(A151&gt;$D$13,0,C151))</f>
        <v>97.975810382638343</v>
      </c>
      <c r="I151" s="6"/>
      <c r="J151" s="7">
        <f t="shared" ref="J151:J214" si="27">IF(A151&gt;$D$7*12,$D$12,$D$8)</f>
        <v>100</v>
      </c>
      <c r="K151" s="7">
        <f t="shared" ref="K151:K214" si="28">$L$6/12*L150</f>
        <v>97.975810382638301</v>
      </c>
      <c r="L151" s="7">
        <f t="shared" ref="L151:L214" si="29">K151+J151+L150</f>
        <v>18511.21139592251</v>
      </c>
      <c r="M151" s="7">
        <f t="shared" ref="M151:M214" si="30">IF(A151&lt;=$D$13,0,$D$12)</f>
        <v>0</v>
      </c>
      <c r="N151" s="7">
        <f t="shared" ref="N151:N214" si="31">$L$6/12*O150</f>
        <v>0</v>
      </c>
      <c r="O151" s="7">
        <f t="shared" ref="O151:O214" si="32">N151+M151+O150</f>
        <v>0</v>
      </c>
    </row>
    <row r="152" spans="1:15" x14ac:dyDescent="0.2">
      <c r="A152" s="4">
        <v>130</v>
      </c>
      <c r="B152" s="7">
        <f t="shared" si="22"/>
        <v>1400.0732338471196</v>
      </c>
      <c r="C152" s="6">
        <f t="shared" si="23"/>
        <v>210.6934615885346</v>
      </c>
      <c r="D152" s="6">
        <f>IF($A152&gt;$D$13,"",SUM(C$23:C152))</f>
        <v>70202.096064976286</v>
      </c>
      <c r="E152" s="6">
        <f t="shared" si="24"/>
        <v>1189.379772258585</v>
      </c>
      <c r="F152" s="6">
        <f>IF($A152&gt;$D$13,"",SUM(E$23:E152))</f>
        <v>111807.42433514926</v>
      </c>
      <c r="G152" s="6">
        <f t="shared" si="25"/>
        <v>38192.575664850687</v>
      </c>
      <c r="H152" s="6">
        <f t="shared" si="26"/>
        <v>99.034980968185494</v>
      </c>
      <c r="I152" s="6"/>
      <c r="J152" s="7">
        <f t="shared" si="27"/>
        <v>100</v>
      </c>
      <c r="K152" s="7">
        <f t="shared" si="28"/>
        <v>99.034980968185423</v>
      </c>
      <c r="L152" s="7">
        <f t="shared" si="29"/>
        <v>18710.246376890696</v>
      </c>
      <c r="M152" s="7">
        <f t="shared" si="30"/>
        <v>0</v>
      </c>
      <c r="N152" s="7">
        <f t="shared" si="31"/>
        <v>0</v>
      </c>
      <c r="O152" s="7">
        <f t="shared" si="32"/>
        <v>0</v>
      </c>
    </row>
    <row r="153" spans="1:15" x14ac:dyDescent="0.2">
      <c r="A153" s="4">
        <v>131</v>
      </c>
      <c r="B153" s="7">
        <f t="shared" si="22"/>
        <v>1400.0732338471196</v>
      </c>
      <c r="C153" s="6">
        <f t="shared" si="23"/>
        <v>204.33027980695115</v>
      </c>
      <c r="D153" s="6">
        <f>IF($A153&gt;$D$13,"",SUM(C$23:C153))</f>
        <v>70406.426344783235</v>
      </c>
      <c r="E153" s="6">
        <f t="shared" si="24"/>
        <v>1195.7429540401683</v>
      </c>
      <c r="F153" s="6">
        <f>IF($A153&gt;$D$13,"",SUM(E$23:E153))</f>
        <v>113003.16728918943</v>
      </c>
      <c r="G153" s="6">
        <f t="shared" si="25"/>
        <v>36996.832710810515</v>
      </c>
      <c r="H153" s="6">
        <f t="shared" si="26"/>
        <v>100.09981811636536</v>
      </c>
      <c r="I153" s="6"/>
      <c r="J153" s="7">
        <f t="shared" si="27"/>
        <v>100</v>
      </c>
      <c r="K153" s="7">
        <f t="shared" si="28"/>
        <v>100.09981811636523</v>
      </c>
      <c r="L153" s="7">
        <f t="shared" si="29"/>
        <v>18910.346195007063</v>
      </c>
      <c r="M153" s="7">
        <f t="shared" si="30"/>
        <v>0</v>
      </c>
      <c r="N153" s="7">
        <f t="shared" si="31"/>
        <v>0</v>
      </c>
      <c r="O153" s="7">
        <f t="shared" si="32"/>
        <v>0</v>
      </c>
    </row>
    <row r="154" spans="1:15" x14ac:dyDescent="0.2">
      <c r="A154" s="4">
        <v>132</v>
      </c>
      <c r="B154" s="7">
        <f t="shared" si="22"/>
        <v>1400.0732338471196</v>
      </c>
      <c r="C154" s="6">
        <f t="shared" si="23"/>
        <v>197.93305500283626</v>
      </c>
      <c r="D154" s="6">
        <f>IF($A154&gt;$D$13,"",SUM(C$23:C154))</f>
        <v>70604.359399786073</v>
      </c>
      <c r="E154" s="6">
        <f t="shared" si="24"/>
        <v>1202.1401788442834</v>
      </c>
      <c r="F154" s="6">
        <f>IF($A154&gt;$D$13,"",SUM(E$23:E154))</f>
        <v>114205.30746803372</v>
      </c>
      <c r="G154" s="6">
        <f t="shared" si="25"/>
        <v>35794.692531966233</v>
      </c>
      <c r="H154" s="6">
        <f t="shared" si="26"/>
        <v>101.17035214328783</v>
      </c>
      <c r="I154" s="6"/>
      <c r="J154" s="7">
        <f t="shared" si="27"/>
        <v>100</v>
      </c>
      <c r="K154" s="7">
        <f t="shared" si="28"/>
        <v>101.17035214328779</v>
      </c>
      <c r="L154" s="7">
        <f t="shared" si="29"/>
        <v>19111.51654715035</v>
      </c>
      <c r="M154" s="7">
        <f t="shared" si="30"/>
        <v>0</v>
      </c>
      <c r="N154" s="7">
        <f t="shared" si="31"/>
        <v>0</v>
      </c>
      <c r="O154" s="7">
        <f t="shared" si="32"/>
        <v>0</v>
      </c>
    </row>
    <row r="155" spans="1:15" x14ac:dyDescent="0.2">
      <c r="A155" s="4">
        <v>133</v>
      </c>
      <c r="B155" s="7">
        <f t="shared" si="22"/>
        <v>1400.0732338471196</v>
      </c>
      <c r="C155" s="6">
        <f t="shared" si="23"/>
        <v>191.50160504601934</v>
      </c>
      <c r="D155" s="6">
        <f>IF($A155&gt;$D$13,"",SUM(C$23:C155))</f>
        <v>70795.861004832099</v>
      </c>
      <c r="E155" s="6">
        <f t="shared" si="24"/>
        <v>1208.5716288011004</v>
      </c>
      <c r="F155" s="6">
        <f>IF($A155&gt;$D$13,"",SUM(E$23:E155))</f>
        <v>115413.87909683482</v>
      </c>
      <c r="G155" s="6">
        <f t="shared" si="25"/>
        <v>34586.120903165131</v>
      </c>
      <c r="H155" s="6">
        <f t="shared" si="26"/>
        <v>102.24661352725445</v>
      </c>
      <c r="I155" s="6"/>
      <c r="J155" s="7">
        <f t="shared" si="27"/>
        <v>100</v>
      </c>
      <c r="K155" s="7">
        <f t="shared" si="28"/>
        <v>102.24661352725437</v>
      </c>
      <c r="L155" s="7">
        <f t="shared" si="29"/>
        <v>19313.763160677605</v>
      </c>
      <c r="M155" s="7">
        <f t="shared" si="30"/>
        <v>0</v>
      </c>
      <c r="N155" s="7">
        <f t="shared" si="31"/>
        <v>0</v>
      </c>
      <c r="O155" s="7">
        <f t="shared" si="32"/>
        <v>0</v>
      </c>
    </row>
    <row r="156" spans="1:15" x14ac:dyDescent="0.2">
      <c r="A156" s="4">
        <v>134</v>
      </c>
      <c r="B156" s="7">
        <f t="shared" si="22"/>
        <v>1400.0732338471196</v>
      </c>
      <c r="C156" s="6">
        <f t="shared" si="23"/>
        <v>185.03574683193344</v>
      </c>
      <c r="D156" s="6">
        <f>IF($A156&gt;$D$13,"",SUM(C$23:C156))</f>
        <v>70980.896751664026</v>
      </c>
      <c r="E156" s="6">
        <f t="shared" si="24"/>
        <v>1215.0374870151861</v>
      </c>
      <c r="F156" s="6">
        <f>IF($A156&gt;$D$13,"",SUM(E$23:E156))</f>
        <v>116628.91658385</v>
      </c>
      <c r="G156" s="6">
        <f t="shared" si="25"/>
        <v>33371.083416149944</v>
      </c>
      <c r="H156" s="6">
        <f t="shared" si="26"/>
        <v>103.32863290962533</v>
      </c>
      <c r="I156" s="6"/>
      <c r="J156" s="7">
        <f t="shared" si="27"/>
        <v>100</v>
      </c>
      <c r="K156" s="7">
        <f t="shared" si="28"/>
        <v>103.32863290962518</v>
      </c>
      <c r="L156" s="7">
        <f t="shared" si="29"/>
        <v>19517.091793587231</v>
      </c>
      <c r="M156" s="7">
        <f t="shared" si="30"/>
        <v>0</v>
      </c>
      <c r="N156" s="7">
        <f t="shared" si="31"/>
        <v>0</v>
      </c>
      <c r="O156" s="7">
        <f t="shared" si="32"/>
        <v>0</v>
      </c>
    </row>
    <row r="157" spans="1:15" x14ac:dyDescent="0.2">
      <c r="A157" s="4">
        <v>135</v>
      </c>
      <c r="B157" s="7">
        <f t="shared" si="22"/>
        <v>1400.0732338471196</v>
      </c>
      <c r="C157" s="6">
        <f t="shared" si="23"/>
        <v>178.53529627640219</v>
      </c>
      <c r="D157" s="6">
        <f>IF($A157&gt;$D$13,"",SUM(C$23:C157))</f>
        <v>71159.432047940427</v>
      </c>
      <c r="E157" s="6">
        <f t="shared" si="24"/>
        <v>1221.5379375707173</v>
      </c>
      <c r="F157" s="6">
        <f>IF($A157&gt;$D$13,"",SUM(E$23:E157))</f>
        <v>117850.45452142072</v>
      </c>
      <c r="G157" s="6">
        <f t="shared" si="25"/>
        <v>32149.545478579228</v>
      </c>
      <c r="H157" s="6">
        <f t="shared" si="26"/>
        <v>104.41644109569179</v>
      </c>
      <c r="I157" s="6"/>
      <c r="J157" s="7">
        <f t="shared" si="27"/>
        <v>100</v>
      </c>
      <c r="K157" s="7">
        <f t="shared" si="28"/>
        <v>104.41644109569168</v>
      </c>
      <c r="L157" s="7">
        <f t="shared" si="29"/>
        <v>19721.508234682922</v>
      </c>
      <c r="M157" s="7">
        <f t="shared" si="30"/>
        <v>0</v>
      </c>
      <c r="N157" s="7">
        <f t="shared" si="31"/>
        <v>0</v>
      </c>
      <c r="O157" s="7">
        <f t="shared" si="32"/>
        <v>0</v>
      </c>
    </row>
    <row r="158" spans="1:15" x14ac:dyDescent="0.2">
      <c r="A158" s="4">
        <v>136</v>
      </c>
      <c r="B158" s="7">
        <f t="shared" si="22"/>
        <v>1400.0732338471196</v>
      </c>
      <c r="C158" s="6">
        <f t="shared" si="23"/>
        <v>172.00006831039886</v>
      </c>
      <c r="D158" s="6">
        <f>IF($A158&gt;$D$13,"",SUM(C$23:C158))</f>
        <v>71331.432116250828</v>
      </c>
      <c r="E158" s="6">
        <f t="shared" si="24"/>
        <v>1228.0731655367208</v>
      </c>
      <c r="F158" s="6">
        <f>IF($A158&gt;$D$13,"",SUM(E$23:E158))</f>
        <v>119078.52768695744</v>
      </c>
      <c r="G158" s="6">
        <f t="shared" si="25"/>
        <v>30921.472313042508</v>
      </c>
      <c r="H158" s="6">
        <f t="shared" si="26"/>
        <v>105.51006905555377</v>
      </c>
      <c r="I158" s="6"/>
      <c r="J158" s="7">
        <f t="shared" si="27"/>
        <v>100</v>
      </c>
      <c r="K158" s="7">
        <f t="shared" si="28"/>
        <v>105.51006905555363</v>
      </c>
      <c r="L158" s="7">
        <f t="shared" si="29"/>
        <v>19927.018303738474</v>
      </c>
      <c r="M158" s="7">
        <f t="shared" si="30"/>
        <v>0</v>
      </c>
      <c r="N158" s="7">
        <f t="shared" si="31"/>
        <v>0</v>
      </c>
      <c r="O158" s="7">
        <f t="shared" si="32"/>
        <v>0</v>
      </c>
    </row>
    <row r="159" spans="1:15" x14ac:dyDescent="0.2">
      <c r="A159" s="4">
        <v>137</v>
      </c>
      <c r="B159" s="7">
        <f t="shared" si="22"/>
        <v>1400.0732338471196</v>
      </c>
      <c r="C159" s="6">
        <f t="shared" si="23"/>
        <v>165.42987687477742</v>
      </c>
      <c r="D159" s="6">
        <f>IF($A159&gt;$D$13,"",SUM(C$23:C159))</f>
        <v>71496.861993125611</v>
      </c>
      <c r="E159" s="6">
        <f t="shared" si="24"/>
        <v>1234.6433569723422</v>
      </c>
      <c r="F159" s="6">
        <f>IF($A159&gt;$D$13,"",SUM(E$23:E159))</f>
        <v>120313.17104392979</v>
      </c>
      <c r="G159" s="6">
        <f t="shared" si="25"/>
        <v>29686.828956070167</v>
      </c>
      <c r="H159" s="6">
        <f t="shared" si="26"/>
        <v>106.60954792500095</v>
      </c>
      <c r="I159" s="6"/>
      <c r="J159" s="7">
        <f t="shared" si="27"/>
        <v>100</v>
      </c>
      <c r="K159" s="7">
        <f t="shared" si="28"/>
        <v>106.60954792500083</v>
      </c>
      <c r="L159" s="7">
        <f t="shared" si="29"/>
        <v>20133.627851663474</v>
      </c>
      <c r="M159" s="7">
        <f t="shared" si="30"/>
        <v>0</v>
      </c>
      <c r="N159" s="7">
        <f t="shared" si="31"/>
        <v>0</v>
      </c>
      <c r="O159" s="7">
        <f t="shared" si="32"/>
        <v>0</v>
      </c>
    </row>
    <row r="160" spans="1:15" x14ac:dyDescent="0.2">
      <c r="A160" s="4">
        <v>138</v>
      </c>
      <c r="B160" s="7">
        <f t="shared" si="22"/>
        <v>1400.0732338471196</v>
      </c>
      <c r="C160" s="6">
        <f t="shared" si="23"/>
        <v>158.82453491497537</v>
      </c>
      <c r="D160" s="6">
        <f>IF($A160&gt;$D$13,"",SUM(C$23:C160))</f>
        <v>71655.686528040591</v>
      </c>
      <c r="E160" s="6">
        <f t="shared" si="24"/>
        <v>1241.2486989321442</v>
      </c>
      <c r="F160" s="6">
        <f>IF($A160&gt;$D$13,"",SUM(E$23:E160))</f>
        <v>121554.41974286194</v>
      </c>
      <c r="G160" s="6">
        <f t="shared" si="25"/>
        <v>28445.580257138023</v>
      </c>
      <c r="H160" s="6">
        <f t="shared" si="26"/>
        <v>107.71490900639972</v>
      </c>
      <c r="I160" s="6"/>
      <c r="J160" s="7">
        <f t="shared" si="27"/>
        <v>100</v>
      </c>
      <c r="K160" s="7">
        <f t="shared" si="28"/>
        <v>107.71490900639958</v>
      </c>
      <c r="L160" s="7">
        <f t="shared" si="29"/>
        <v>20341.342760669875</v>
      </c>
      <c r="M160" s="7">
        <f t="shared" si="30"/>
        <v>0</v>
      </c>
      <c r="N160" s="7">
        <f t="shared" si="31"/>
        <v>0</v>
      </c>
      <c r="O160" s="7">
        <f t="shared" si="32"/>
        <v>0</v>
      </c>
    </row>
    <row r="161" spans="1:15" x14ac:dyDescent="0.2">
      <c r="A161" s="4">
        <v>139</v>
      </c>
      <c r="B161" s="7">
        <f t="shared" si="22"/>
        <v>1400.0732338471196</v>
      </c>
      <c r="C161" s="6">
        <f t="shared" si="23"/>
        <v>152.18385437568841</v>
      </c>
      <c r="D161" s="6">
        <f>IF($A161&gt;$D$13,"",SUM(C$23:C161))</f>
        <v>71807.87038241628</v>
      </c>
      <c r="E161" s="6">
        <f t="shared" si="24"/>
        <v>1247.8893794714311</v>
      </c>
      <c r="F161" s="6">
        <f>IF($A161&gt;$D$13,"",SUM(E$23:E161))</f>
        <v>122802.30912233336</v>
      </c>
      <c r="G161" s="6">
        <f t="shared" si="25"/>
        <v>27197.690877666591</v>
      </c>
      <c r="H161" s="6">
        <f t="shared" si="26"/>
        <v>108.82618376958399</v>
      </c>
      <c r="I161" s="6"/>
      <c r="J161" s="7">
        <f t="shared" si="27"/>
        <v>100</v>
      </c>
      <c r="K161" s="7">
        <f t="shared" si="28"/>
        <v>108.82618376958382</v>
      </c>
      <c r="L161" s="7">
        <f t="shared" si="29"/>
        <v>20550.168944439458</v>
      </c>
      <c r="M161" s="7">
        <f t="shared" si="30"/>
        <v>0</v>
      </c>
      <c r="N161" s="7">
        <f t="shared" si="31"/>
        <v>0</v>
      </c>
      <c r="O161" s="7">
        <f t="shared" si="32"/>
        <v>0</v>
      </c>
    </row>
    <row r="162" spans="1:15" x14ac:dyDescent="0.2">
      <c r="A162" s="4">
        <v>140</v>
      </c>
      <c r="B162" s="7">
        <f t="shared" si="22"/>
        <v>1400.0732338471196</v>
      </c>
      <c r="C162" s="6">
        <f t="shared" si="23"/>
        <v>145.50764619551626</v>
      </c>
      <c r="D162" s="6">
        <f>IF($A162&gt;$D$13,"",SUM(C$23:C162))</f>
        <v>71953.378028611798</v>
      </c>
      <c r="E162" s="6">
        <f t="shared" si="24"/>
        <v>1254.5655876516034</v>
      </c>
      <c r="F162" s="6">
        <f>IF($A162&gt;$D$13,"",SUM(E$23:E162))</f>
        <v>124056.87470998497</v>
      </c>
      <c r="G162" s="6">
        <f t="shared" si="25"/>
        <v>25943.125290014988</v>
      </c>
      <c r="H162" s="6">
        <f t="shared" si="26"/>
        <v>109.9434038527512</v>
      </c>
      <c r="I162" s="6"/>
      <c r="J162" s="7">
        <f t="shared" si="27"/>
        <v>100</v>
      </c>
      <c r="K162" s="7">
        <f t="shared" si="28"/>
        <v>109.94340385275109</v>
      </c>
      <c r="L162" s="7">
        <f t="shared" si="29"/>
        <v>20760.112348292208</v>
      </c>
      <c r="M162" s="7">
        <f t="shared" si="30"/>
        <v>0</v>
      </c>
      <c r="N162" s="7">
        <f t="shared" si="31"/>
        <v>0</v>
      </c>
      <c r="O162" s="7">
        <f t="shared" si="32"/>
        <v>0</v>
      </c>
    </row>
    <row r="163" spans="1:15" x14ac:dyDescent="0.2">
      <c r="A163" s="4">
        <v>141</v>
      </c>
      <c r="B163" s="7">
        <f t="shared" si="22"/>
        <v>1400.0732338471196</v>
      </c>
      <c r="C163" s="6">
        <f t="shared" si="23"/>
        <v>138.79572030158019</v>
      </c>
      <c r="D163" s="6">
        <f>IF($A163&gt;$D$13,"",SUM(C$23:C163))</f>
        <v>72092.173748913381</v>
      </c>
      <c r="E163" s="6">
        <f t="shared" si="24"/>
        <v>1261.2775135455395</v>
      </c>
      <c r="F163" s="6">
        <f>IF($A163&gt;$D$13,"",SUM(E$23:E163))</f>
        <v>125318.15222353052</v>
      </c>
      <c r="G163" s="6">
        <f t="shared" si="25"/>
        <v>24681.847776469447</v>
      </c>
      <c r="H163" s="6">
        <f t="shared" si="26"/>
        <v>111.06660106336341</v>
      </c>
      <c r="I163" s="6"/>
      <c r="J163" s="7">
        <f t="shared" si="27"/>
        <v>100</v>
      </c>
      <c r="K163" s="7">
        <f t="shared" si="28"/>
        <v>111.06660106336331</v>
      </c>
      <c r="L163" s="7">
        <f t="shared" si="29"/>
        <v>20971.178949355573</v>
      </c>
      <c r="M163" s="7">
        <f t="shared" si="30"/>
        <v>0</v>
      </c>
      <c r="N163" s="7">
        <f t="shared" si="31"/>
        <v>0</v>
      </c>
      <c r="O163" s="7">
        <f t="shared" si="32"/>
        <v>0</v>
      </c>
    </row>
    <row r="164" spans="1:15" x14ac:dyDescent="0.2">
      <c r="A164" s="4">
        <v>142</v>
      </c>
      <c r="B164" s="7">
        <f t="shared" si="22"/>
        <v>1400.0732338471196</v>
      </c>
      <c r="C164" s="6">
        <f t="shared" si="23"/>
        <v>132.04788560411154</v>
      </c>
      <c r="D164" s="6">
        <f>IF($A164&gt;$D$13,"",SUM(C$23:C164))</f>
        <v>72224.221634517497</v>
      </c>
      <c r="E164" s="6">
        <f t="shared" si="24"/>
        <v>1268.025348243008</v>
      </c>
      <c r="F164" s="6">
        <f>IF($A164&gt;$D$13,"",SUM(E$23:E164))</f>
        <v>126586.17757177353</v>
      </c>
      <c r="G164" s="6">
        <f t="shared" si="25"/>
        <v>23413.822428226438</v>
      </c>
      <c r="H164" s="6">
        <f t="shared" si="26"/>
        <v>112.19580737905244</v>
      </c>
      <c r="I164" s="6"/>
      <c r="J164" s="7">
        <f t="shared" si="27"/>
        <v>100</v>
      </c>
      <c r="K164" s="7">
        <f t="shared" si="28"/>
        <v>112.19580737905231</v>
      </c>
      <c r="L164" s="7">
        <f t="shared" si="29"/>
        <v>21183.374756734625</v>
      </c>
      <c r="M164" s="7">
        <f t="shared" si="30"/>
        <v>0</v>
      </c>
      <c r="N164" s="7">
        <f t="shared" si="31"/>
        <v>0</v>
      </c>
      <c r="O164" s="7">
        <f t="shared" si="32"/>
        <v>0</v>
      </c>
    </row>
    <row r="165" spans="1:15" x14ac:dyDescent="0.2">
      <c r="A165" s="4">
        <v>143</v>
      </c>
      <c r="B165" s="7">
        <f t="shared" si="22"/>
        <v>1400.0732338471196</v>
      </c>
      <c r="C165" s="6">
        <f t="shared" si="23"/>
        <v>125.26394999101144</v>
      </c>
      <c r="D165" s="6">
        <f>IF($A165&gt;$D$13,"",SUM(C$23:C165))</f>
        <v>72349.485584508511</v>
      </c>
      <c r="E165" s="6">
        <f t="shared" si="24"/>
        <v>1274.8092838561081</v>
      </c>
      <c r="F165" s="6">
        <f>IF($A165&gt;$D$13,"",SUM(E$23:E165))</f>
        <v>127860.98685562964</v>
      </c>
      <c r="G165" s="6">
        <f t="shared" si="25"/>
        <v>22139.013144370329</v>
      </c>
      <c r="H165" s="6">
        <f t="shared" si="26"/>
        <v>113.33105494853034</v>
      </c>
      <c r="I165" s="6"/>
      <c r="J165" s="7">
        <f t="shared" si="27"/>
        <v>100</v>
      </c>
      <c r="K165" s="7">
        <f t="shared" si="28"/>
        <v>113.33105494853024</v>
      </c>
      <c r="L165" s="7">
        <f t="shared" si="29"/>
        <v>21396.705811683154</v>
      </c>
      <c r="M165" s="7">
        <f t="shared" si="30"/>
        <v>0</v>
      </c>
      <c r="N165" s="7">
        <f t="shared" si="31"/>
        <v>0</v>
      </c>
      <c r="O165" s="7">
        <f t="shared" si="32"/>
        <v>0</v>
      </c>
    </row>
    <row r="166" spans="1:15" x14ac:dyDescent="0.2">
      <c r="A166" s="4">
        <v>144</v>
      </c>
      <c r="B166" s="7">
        <f t="shared" si="22"/>
        <v>1400.0732338471196</v>
      </c>
      <c r="C166" s="6">
        <f t="shared" si="23"/>
        <v>118.44372032238125</v>
      </c>
      <c r="D166" s="6">
        <f>IF($A166&gt;$D$13,"",SUM(C$23:C166))</f>
        <v>72467.92930483089</v>
      </c>
      <c r="E166" s="6">
        <f t="shared" si="24"/>
        <v>1281.6295135247383</v>
      </c>
      <c r="F166" s="6">
        <f>IF($A166&gt;$D$13,"",SUM(E$23:E166))</f>
        <v>129142.61636915438</v>
      </c>
      <c r="G166" s="6">
        <f t="shared" si="25"/>
        <v>20857.38363084559</v>
      </c>
      <c r="H166" s="6">
        <f t="shared" si="26"/>
        <v>114.47237609250503</v>
      </c>
      <c r="I166" s="6"/>
      <c r="J166" s="7">
        <f t="shared" si="27"/>
        <v>100</v>
      </c>
      <c r="K166" s="7">
        <f t="shared" si="28"/>
        <v>114.47237609250487</v>
      </c>
      <c r="L166" s="7">
        <f t="shared" si="29"/>
        <v>21611.178187775658</v>
      </c>
      <c r="M166" s="7">
        <f t="shared" si="30"/>
        <v>0</v>
      </c>
      <c r="N166" s="7">
        <f t="shared" si="31"/>
        <v>0</v>
      </c>
      <c r="O166" s="7">
        <f t="shared" si="32"/>
        <v>0</v>
      </c>
    </row>
    <row r="167" spans="1:15" x14ac:dyDescent="0.2">
      <c r="A167" s="4">
        <v>145</v>
      </c>
      <c r="B167" s="7">
        <f t="shared" si="22"/>
        <v>1400.0732338471196</v>
      </c>
      <c r="C167" s="6">
        <f t="shared" si="23"/>
        <v>111.5870024250239</v>
      </c>
      <c r="D167" s="6">
        <f>IF($A167&gt;$D$13,"",SUM(C$23:C167))</f>
        <v>72579.516307255908</v>
      </c>
      <c r="E167" s="6">
        <f t="shared" si="24"/>
        <v>1288.4862314220957</v>
      </c>
      <c r="F167" s="6">
        <f>IF($A167&gt;$D$13,"",SUM(E$23:E167))</f>
        <v>130431.10260057647</v>
      </c>
      <c r="G167" s="6">
        <f t="shared" si="25"/>
        <v>19568.897399423495</v>
      </c>
      <c r="H167" s="6">
        <f t="shared" si="26"/>
        <v>115.6198033045999</v>
      </c>
      <c r="I167" s="6"/>
      <c r="J167" s="7">
        <f t="shared" si="27"/>
        <v>100</v>
      </c>
      <c r="K167" s="7">
        <f t="shared" si="28"/>
        <v>115.61980330459977</v>
      </c>
      <c r="L167" s="7">
        <f t="shared" si="29"/>
        <v>21826.797991080257</v>
      </c>
      <c r="M167" s="7">
        <f t="shared" si="30"/>
        <v>0</v>
      </c>
      <c r="N167" s="7">
        <f t="shared" si="31"/>
        <v>0</v>
      </c>
      <c r="O167" s="7">
        <f t="shared" si="32"/>
        <v>0</v>
      </c>
    </row>
    <row r="168" spans="1:15" x14ac:dyDescent="0.2">
      <c r="A168" s="4">
        <v>146</v>
      </c>
      <c r="B168" s="7">
        <f t="shared" si="22"/>
        <v>1400.0732338471196</v>
      </c>
      <c r="C168" s="6">
        <f t="shared" si="23"/>
        <v>104.69360108691569</v>
      </c>
      <c r="D168" s="6">
        <f>IF($A168&gt;$D$13,"",SUM(C$23:C168))</f>
        <v>72684.209908342818</v>
      </c>
      <c r="E168" s="6">
        <f t="shared" si="24"/>
        <v>1295.379632760204</v>
      </c>
      <c r="F168" s="6">
        <f>IF($A168&gt;$D$13,"",SUM(E$23:E168))</f>
        <v>131726.48223333669</v>
      </c>
      <c r="G168" s="6">
        <f t="shared" si="25"/>
        <v>18273.517766663292</v>
      </c>
      <c r="H168" s="6">
        <f t="shared" si="26"/>
        <v>116.77336925227954</v>
      </c>
      <c r="I168" s="6"/>
      <c r="J168" s="7">
        <f t="shared" si="27"/>
        <v>100</v>
      </c>
      <c r="K168" s="7">
        <f t="shared" si="28"/>
        <v>116.77336925227937</v>
      </c>
      <c r="L168" s="7">
        <f t="shared" si="29"/>
        <v>22043.571360332535</v>
      </c>
      <c r="M168" s="7">
        <f t="shared" si="30"/>
        <v>0</v>
      </c>
      <c r="N168" s="7">
        <f t="shared" si="31"/>
        <v>0</v>
      </c>
      <c r="O168" s="7">
        <f t="shared" si="32"/>
        <v>0</v>
      </c>
    </row>
    <row r="169" spans="1:15" x14ac:dyDescent="0.2">
      <c r="A169" s="4">
        <v>147</v>
      </c>
      <c r="B169" s="7">
        <f t="shared" si="22"/>
        <v>1400.0732338471196</v>
      </c>
      <c r="C169" s="6">
        <f t="shared" si="23"/>
        <v>97.763320051648606</v>
      </c>
      <c r="D169" s="6">
        <f>IF($A169&gt;$D$13,"",SUM(C$23:C169))</f>
        <v>72781.973228394461</v>
      </c>
      <c r="E169" s="6">
        <f t="shared" si="24"/>
        <v>1302.3099137954709</v>
      </c>
      <c r="F169" s="6">
        <f>IF($A169&gt;$D$13,"",SUM(E$23:E169))</f>
        <v>133028.79214713216</v>
      </c>
      <c r="G169" s="6">
        <f t="shared" si="25"/>
        <v>16971.207852867821</v>
      </c>
      <c r="H169" s="6">
        <f t="shared" si="26"/>
        <v>117.93310677777919</v>
      </c>
      <c r="I169" s="6"/>
      <c r="J169" s="7">
        <f t="shared" si="27"/>
        <v>100</v>
      </c>
      <c r="K169" s="7">
        <f t="shared" si="28"/>
        <v>117.93310677777906</v>
      </c>
      <c r="L169" s="7">
        <f t="shared" si="29"/>
        <v>22261.504467110313</v>
      </c>
      <c r="M169" s="7">
        <f t="shared" si="30"/>
        <v>0</v>
      </c>
      <c r="N169" s="7">
        <f t="shared" si="31"/>
        <v>0</v>
      </c>
      <c r="O169" s="7">
        <f t="shared" si="32"/>
        <v>0</v>
      </c>
    </row>
    <row r="170" spans="1:15" x14ac:dyDescent="0.2">
      <c r="A170" s="4">
        <v>148</v>
      </c>
      <c r="B170" s="7">
        <f t="shared" si="22"/>
        <v>1400.0732338471196</v>
      </c>
      <c r="C170" s="6">
        <f t="shared" si="23"/>
        <v>90.795962012842836</v>
      </c>
      <c r="D170" s="6">
        <f>IF($A170&gt;$D$13,"",SUM(C$23:C170))</f>
        <v>72872.7691904073</v>
      </c>
      <c r="E170" s="6">
        <f t="shared" si="24"/>
        <v>1309.2772718342767</v>
      </c>
      <c r="F170" s="6">
        <f>IF($A170&gt;$D$13,"",SUM(E$23:E170))</f>
        <v>134338.06941896645</v>
      </c>
      <c r="G170" s="6">
        <f t="shared" si="25"/>
        <v>15661.930581033545</v>
      </c>
      <c r="H170" s="6">
        <f t="shared" si="26"/>
        <v>119.09904889904033</v>
      </c>
      <c r="I170" s="6"/>
      <c r="J170" s="7">
        <f t="shared" si="27"/>
        <v>100</v>
      </c>
      <c r="K170" s="7">
        <f t="shared" si="28"/>
        <v>119.09904889904017</v>
      </c>
      <c r="L170" s="7">
        <f t="shared" si="29"/>
        <v>22480.603516009352</v>
      </c>
      <c r="M170" s="7">
        <f t="shared" si="30"/>
        <v>0</v>
      </c>
      <c r="N170" s="7">
        <f t="shared" si="31"/>
        <v>0</v>
      </c>
      <c r="O170" s="7">
        <f t="shared" si="32"/>
        <v>0</v>
      </c>
    </row>
    <row r="171" spans="1:15" x14ac:dyDescent="0.2">
      <c r="A171" s="4">
        <v>149</v>
      </c>
      <c r="B171" s="7">
        <f t="shared" si="22"/>
        <v>1400.0732338471196</v>
      </c>
      <c r="C171" s="6">
        <f t="shared" si="23"/>
        <v>83.791328608529454</v>
      </c>
      <c r="D171" s="6">
        <f>IF($A171&gt;$D$13,"",SUM(C$23:C171))</f>
        <v>72956.560519015824</v>
      </c>
      <c r="E171" s="6">
        <f t="shared" si="24"/>
        <v>1316.2819052385901</v>
      </c>
      <c r="F171" s="6">
        <f>IF($A171&gt;$D$13,"",SUM(E$23:E171))</f>
        <v>135654.35132420505</v>
      </c>
      <c r="G171" s="6">
        <f t="shared" si="25"/>
        <v>14345.648675794955</v>
      </c>
      <c r="H171" s="6">
        <f t="shared" si="26"/>
        <v>120.27122881065023</v>
      </c>
      <c r="I171" s="6"/>
      <c r="J171" s="7">
        <f t="shared" si="27"/>
        <v>100</v>
      </c>
      <c r="K171" s="7">
        <f t="shared" si="28"/>
        <v>120.27122881065003</v>
      </c>
      <c r="L171" s="7">
        <f t="shared" si="29"/>
        <v>22700.874744820001</v>
      </c>
      <c r="M171" s="7">
        <f t="shared" si="30"/>
        <v>0</v>
      </c>
      <c r="N171" s="7">
        <f t="shared" si="31"/>
        <v>0</v>
      </c>
      <c r="O171" s="7">
        <f t="shared" si="32"/>
        <v>0</v>
      </c>
    </row>
    <row r="172" spans="1:15" x14ac:dyDescent="0.2">
      <c r="A172" s="4">
        <v>150</v>
      </c>
      <c r="B172" s="7">
        <f t="shared" si="22"/>
        <v>1400.0732338471196</v>
      </c>
      <c r="C172" s="6">
        <f t="shared" si="23"/>
        <v>76.749220415503004</v>
      </c>
      <c r="D172" s="6">
        <f>IF($A172&gt;$D$13,"",SUM(C$23:C172))</f>
        <v>73033.309739431323</v>
      </c>
      <c r="E172" s="6">
        <f t="shared" si="24"/>
        <v>1323.3240134316165</v>
      </c>
      <c r="F172" s="6">
        <f>IF($A172&gt;$D$13,"",SUM(E$23:E172))</f>
        <v>136977.67533763667</v>
      </c>
      <c r="G172" s="6">
        <f t="shared" si="25"/>
        <v>13022.324662363339</v>
      </c>
      <c r="H172" s="6">
        <f t="shared" si="26"/>
        <v>121.44967988478717</v>
      </c>
      <c r="I172" s="6"/>
      <c r="J172" s="7">
        <f t="shared" si="27"/>
        <v>100</v>
      </c>
      <c r="K172" s="7">
        <f t="shared" si="28"/>
        <v>121.449679884787</v>
      </c>
      <c r="L172" s="7">
        <f t="shared" si="29"/>
        <v>22922.324424704788</v>
      </c>
      <c r="M172" s="7">
        <f t="shared" si="30"/>
        <v>0</v>
      </c>
      <c r="N172" s="7">
        <f t="shared" si="31"/>
        <v>0</v>
      </c>
      <c r="O172" s="7">
        <f t="shared" si="32"/>
        <v>0</v>
      </c>
    </row>
    <row r="173" spans="1:15" x14ac:dyDescent="0.2">
      <c r="A173" s="4">
        <v>151</v>
      </c>
      <c r="B173" s="7">
        <f t="shared" si="22"/>
        <v>1400.0732338471196</v>
      </c>
      <c r="C173" s="6">
        <f t="shared" si="23"/>
        <v>69.669436943643859</v>
      </c>
      <c r="D173" s="6">
        <f>IF($A173&gt;$D$13,"",SUM(C$23:C173))</f>
        <v>73102.979176374967</v>
      </c>
      <c r="E173" s="6">
        <f t="shared" si="24"/>
        <v>1330.4037969034757</v>
      </c>
      <c r="F173" s="6">
        <f>IF($A173&gt;$D$13,"",SUM(E$23:E173))</f>
        <v>138308.07913454014</v>
      </c>
      <c r="G173" s="6">
        <f t="shared" si="25"/>
        <v>11691.920865459862</v>
      </c>
      <c r="H173" s="6">
        <f t="shared" si="26"/>
        <v>122.63443567217078</v>
      </c>
      <c r="I173" s="6"/>
      <c r="J173" s="7">
        <f t="shared" si="27"/>
        <v>100</v>
      </c>
      <c r="K173" s="7">
        <f t="shared" si="28"/>
        <v>122.63443567217061</v>
      </c>
      <c r="L173" s="7">
        <f t="shared" si="29"/>
        <v>23144.958860376959</v>
      </c>
      <c r="M173" s="7">
        <f t="shared" si="30"/>
        <v>0</v>
      </c>
      <c r="N173" s="7">
        <f t="shared" si="31"/>
        <v>0</v>
      </c>
      <c r="O173" s="7">
        <f t="shared" si="32"/>
        <v>0</v>
      </c>
    </row>
    <row r="174" spans="1:15" x14ac:dyDescent="0.2">
      <c r="A174" s="4">
        <v>152</v>
      </c>
      <c r="B174" s="7">
        <f t="shared" si="22"/>
        <v>1400.0732338471196</v>
      </c>
      <c r="C174" s="6">
        <f t="shared" si="23"/>
        <v>62.551776630210263</v>
      </c>
      <c r="D174" s="6">
        <f>IF($A174&gt;$D$13,"",SUM(C$23:C174))</f>
        <v>73165.530953005175</v>
      </c>
      <c r="E174" s="6">
        <f t="shared" si="24"/>
        <v>1337.5214572169093</v>
      </c>
      <c r="F174" s="6">
        <f>IF($A174&gt;$D$13,"",SUM(E$23:E174))</f>
        <v>139645.60059175704</v>
      </c>
      <c r="G174" s="6">
        <f t="shared" si="25"/>
        <v>10354.399408242953</v>
      </c>
      <c r="H174" s="6">
        <f t="shared" si="26"/>
        <v>123.82552990301687</v>
      </c>
      <c r="I174" s="6"/>
      <c r="J174" s="7">
        <f t="shared" si="27"/>
        <v>100</v>
      </c>
      <c r="K174" s="7">
        <f t="shared" si="28"/>
        <v>123.82552990301673</v>
      </c>
      <c r="L174" s="7">
        <f t="shared" si="29"/>
        <v>23368.784390279976</v>
      </c>
      <c r="M174" s="7">
        <f t="shared" si="30"/>
        <v>0</v>
      </c>
      <c r="N174" s="7">
        <f t="shared" si="31"/>
        <v>0</v>
      </c>
      <c r="O174" s="7">
        <f t="shared" si="32"/>
        <v>0</v>
      </c>
    </row>
    <row r="175" spans="1:15" x14ac:dyDescent="0.2">
      <c r="A175" s="4">
        <v>153</v>
      </c>
      <c r="B175" s="7">
        <f t="shared" si="22"/>
        <v>1400.0732338471196</v>
      </c>
      <c r="C175" s="6">
        <f t="shared" si="23"/>
        <v>55.396036834099796</v>
      </c>
      <c r="D175" s="6">
        <f>IF($A175&gt;$D$13,"",SUM(C$23:C175))</f>
        <v>73220.926989839281</v>
      </c>
      <c r="E175" s="6">
        <f t="shared" si="24"/>
        <v>1344.6771970130198</v>
      </c>
      <c r="F175" s="6">
        <f>IF($A175&gt;$D$13,"",SUM(E$23:E175))</f>
        <v>140990.27778877006</v>
      </c>
      <c r="G175" s="6">
        <f t="shared" si="25"/>
        <v>9009.7222112299332</v>
      </c>
      <c r="H175" s="6">
        <f t="shared" si="26"/>
        <v>125.02299648799803</v>
      </c>
      <c r="I175" s="6"/>
      <c r="J175" s="7">
        <f t="shared" si="27"/>
        <v>100</v>
      </c>
      <c r="K175" s="7">
        <f t="shared" si="28"/>
        <v>125.02299648799786</v>
      </c>
      <c r="L175" s="7">
        <f t="shared" si="29"/>
        <v>23593.807386767974</v>
      </c>
      <c r="M175" s="7">
        <f t="shared" si="30"/>
        <v>0</v>
      </c>
      <c r="N175" s="7">
        <f t="shared" si="31"/>
        <v>0</v>
      </c>
      <c r="O175" s="7">
        <f t="shared" si="32"/>
        <v>0</v>
      </c>
    </row>
    <row r="176" spans="1:15" x14ac:dyDescent="0.2">
      <c r="A176" s="4">
        <v>154</v>
      </c>
      <c r="B176" s="7">
        <f t="shared" si="22"/>
        <v>1400.0732338471196</v>
      </c>
      <c r="C176" s="6">
        <f t="shared" si="23"/>
        <v>48.202013830080141</v>
      </c>
      <c r="D176" s="6">
        <f>IF($A176&gt;$D$13,"",SUM(C$23:C176))</f>
        <v>73269.129003669368</v>
      </c>
      <c r="E176" s="6">
        <f t="shared" si="24"/>
        <v>1351.8712200170394</v>
      </c>
      <c r="F176" s="6">
        <f>IF($A176&gt;$D$13,"",SUM(E$23:E176))</f>
        <v>142342.14900878709</v>
      </c>
      <c r="G176" s="6">
        <f t="shared" si="25"/>
        <v>7657.8509912128939</v>
      </c>
      <c r="H176" s="6">
        <f t="shared" si="26"/>
        <v>126.2268695192088</v>
      </c>
      <c r="I176" s="6"/>
      <c r="J176" s="7">
        <f t="shared" si="27"/>
        <v>100</v>
      </c>
      <c r="K176" s="7">
        <f t="shared" si="28"/>
        <v>126.22686951920865</v>
      </c>
      <c r="L176" s="7">
        <f t="shared" si="29"/>
        <v>23820.034256287181</v>
      </c>
      <c r="M176" s="7">
        <f t="shared" si="30"/>
        <v>0</v>
      </c>
      <c r="N176" s="7">
        <f t="shared" si="31"/>
        <v>0</v>
      </c>
      <c r="O176" s="7">
        <f t="shared" si="32"/>
        <v>0</v>
      </c>
    </row>
    <row r="177" spans="1:15" x14ac:dyDescent="0.2">
      <c r="A177" s="4">
        <v>155</v>
      </c>
      <c r="B177" s="7">
        <f t="shared" si="22"/>
        <v>1400.0732338471196</v>
      </c>
      <c r="C177" s="6">
        <f t="shared" si="23"/>
        <v>40.969502802988977</v>
      </c>
      <c r="D177" s="6">
        <f>IF($A177&gt;$D$13,"",SUM(C$23:C177))</f>
        <v>73310.09850647235</v>
      </c>
      <c r="E177" s="6">
        <f t="shared" si="24"/>
        <v>1359.1037310441307</v>
      </c>
      <c r="F177" s="6">
        <f>IF($A177&gt;$D$13,"",SUM(E$23:E177))</f>
        <v>143701.25273983122</v>
      </c>
      <c r="G177" s="6">
        <f t="shared" si="25"/>
        <v>6298.7472601687632</v>
      </c>
      <c r="H177" s="6">
        <f t="shared" si="26"/>
        <v>127.43718327113658</v>
      </c>
      <c r="I177" s="6"/>
      <c r="J177" s="7">
        <f t="shared" si="27"/>
        <v>100</v>
      </c>
      <c r="K177" s="7">
        <f t="shared" si="28"/>
        <v>127.4371832711364</v>
      </c>
      <c r="L177" s="7">
        <f t="shared" si="29"/>
        <v>24047.471439558318</v>
      </c>
      <c r="M177" s="7">
        <f t="shared" si="30"/>
        <v>0</v>
      </c>
      <c r="N177" s="7">
        <f t="shared" si="31"/>
        <v>0</v>
      </c>
      <c r="O177" s="7">
        <f t="shared" si="32"/>
        <v>0</v>
      </c>
    </row>
    <row r="178" spans="1:15" x14ac:dyDescent="0.2">
      <c r="A178" s="4">
        <v>156</v>
      </c>
      <c r="B178" s="7">
        <f t="shared" si="22"/>
        <v>1400.0732338471196</v>
      </c>
      <c r="C178" s="6">
        <f t="shared" si="23"/>
        <v>33.698297841902878</v>
      </c>
      <c r="D178" s="6">
        <f>IF($A178&gt;$D$13,"",SUM(C$23:C178))</f>
        <v>73343.796804314246</v>
      </c>
      <c r="E178" s="6">
        <f t="shared" si="24"/>
        <v>1366.3749360052168</v>
      </c>
      <c r="F178" s="6">
        <f>IF($A178&gt;$D$13,"",SUM(E$23:E178))</f>
        <v>145067.62767583644</v>
      </c>
      <c r="G178" s="6">
        <f t="shared" si="25"/>
        <v>4932.3723241635462</v>
      </c>
      <c r="H178" s="6">
        <f t="shared" si="26"/>
        <v>128.65397220163717</v>
      </c>
      <c r="I178" s="6"/>
      <c r="J178" s="7">
        <f t="shared" si="27"/>
        <v>100</v>
      </c>
      <c r="K178" s="7">
        <f t="shared" si="28"/>
        <v>128.653972201637</v>
      </c>
      <c r="L178" s="7">
        <f t="shared" si="29"/>
        <v>24276.125411759956</v>
      </c>
      <c r="M178" s="7">
        <f t="shared" si="30"/>
        <v>0</v>
      </c>
      <c r="N178" s="7">
        <f t="shared" si="31"/>
        <v>0</v>
      </c>
      <c r="O178" s="7">
        <f t="shared" si="32"/>
        <v>0</v>
      </c>
    </row>
    <row r="179" spans="1:15" x14ac:dyDescent="0.2">
      <c r="A179" s="4">
        <v>157</v>
      </c>
      <c r="B179" s="7">
        <f t="shared" si="22"/>
        <v>1400.0732338471196</v>
      </c>
      <c r="C179" s="6">
        <f t="shared" si="23"/>
        <v>26.388191934274971</v>
      </c>
      <c r="D179" s="6">
        <f>IF($A179&gt;$D$13,"",SUM(C$23:C179))</f>
        <v>73370.184996248528</v>
      </c>
      <c r="E179" s="6">
        <f t="shared" si="24"/>
        <v>1373.6850419128446</v>
      </c>
      <c r="F179" s="6">
        <f>IF($A179&gt;$D$13,"",SUM(E$23:E179))</f>
        <v>146441.31271774927</v>
      </c>
      <c r="G179" s="6">
        <f t="shared" si="25"/>
        <v>3558.6872822507016</v>
      </c>
      <c r="H179" s="6">
        <f t="shared" si="26"/>
        <v>129.87727095291592</v>
      </c>
      <c r="I179" s="6"/>
      <c r="J179" s="7">
        <f t="shared" si="27"/>
        <v>100</v>
      </c>
      <c r="K179" s="7">
        <f t="shared" si="28"/>
        <v>129.87727095291575</v>
      </c>
      <c r="L179" s="7">
        <f t="shared" si="29"/>
        <v>24506.002682712871</v>
      </c>
      <c r="M179" s="7">
        <f t="shared" si="30"/>
        <v>0</v>
      </c>
      <c r="N179" s="7">
        <f t="shared" si="31"/>
        <v>0</v>
      </c>
      <c r="O179" s="7">
        <f t="shared" si="32"/>
        <v>0</v>
      </c>
    </row>
    <row r="180" spans="1:15" x14ac:dyDescent="0.2">
      <c r="A180" s="4">
        <v>158</v>
      </c>
      <c r="B180" s="7">
        <f t="shared" si="22"/>
        <v>1400.0732338471196</v>
      </c>
      <c r="C180" s="6">
        <f t="shared" si="23"/>
        <v>19.038976960041254</v>
      </c>
      <c r="D180" s="6">
        <f>IF($A180&gt;$D$13,"",SUM(C$23:C180))</f>
        <v>73389.223973208573</v>
      </c>
      <c r="E180" s="6">
        <f t="shared" si="24"/>
        <v>1381.0342568870783</v>
      </c>
      <c r="F180" s="6">
        <f>IF($A180&gt;$D$13,"",SUM(E$23:E180))</f>
        <v>147822.34697463634</v>
      </c>
      <c r="G180" s="6">
        <f t="shared" si="25"/>
        <v>2177.6530253636233</v>
      </c>
      <c r="H180" s="6">
        <f t="shared" si="26"/>
        <v>131.10711435251403</v>
      </c>
      <c r="I180" s="6"/>
      <c r="J180" s="7">
        <f t="shared" si="27"/>
        <v>100</v>
      </c>
      <c r="K180" s="7">
        <f t="shared" si="28"/>
        <v>131.10711435251386</v>
      </c>
      <c r="L180" s="7">
        <f t="shared" si="29"/>
        <v>24737.109797065386</v>
      </c>
      <c r="M180" s="7">
        <f t="shared" si="30"/>
        <v>0</v>
      </c>
      <c r="N180" s="7">
        <f t="shared" si="31"/>
        <v>0</v>
      </c>
      <c r="O180" s="7">
        <f t="shared" si="32"/>
        <v>0</v>
      </c>
    </row>
    <row r="181" spans="1:15" x14ac:dyDescent="0.2">
      <c r="A181" s="4">
        <v>159</v>
      </c>
      <c r="B181" s="7">
        <f t="shared" si="22"/>
        <v>1400.0732338471196</v>
      </c>
      <c r="C181" s="6">
        <f t="shared" si="23"/>
        <v>11.650443685695384</v>
      </c>
      <c r="D181" s="6">
        <f>IF($A181&gt;$D$13,"",SUM(C$23:C181))</f>
        <v>73400.874416894265</v>
      </c>
      <c r="E181" s="6">
        <f t="shared" si="24"/>
        <v>1388.4227901614242</v>
      </c>
      <c r="F181" s="6">
        <f>IF($A181&gt;$D$13,"",SUM(E$23:E181))</f>
        <v>149210.76976479776</v>
      </c>
      <c r="G181" s="6">
        <f t="shared" si="25"/>
        <v>789.23023520219908</v>
      </c>
      <c r="H181" s="6">
        <f t="shared" si="26"/>
        <v>132.34353741429999</v>
      </c>
      <c r="I181" s="6"/>
      <c r="J181" s="7">
        <f t="shared" si="27"/>
        <v>100</v>
      </c>
      <c r="K181" s="7">
        <f t="shared" si="28"/>
        <v>132.34353741429982</v>
      </c>
      <c r="L181" s="7">
        <f t="shared" si="29"/>
        <v>24969.453334479687</v>
      </c>
      <c r="M181" s="7">
        <f t="shared" si="30"/>
        <v>0</v>
      </c>
      <c r="N181" s="7">
        <f t="shared" si="31"/>
        <v>0</v>
      </c>
      <c r="O181" s="7">
        <f t="shared" si="32"/>
        <v>0</v>
      </c>
    </row>
    <row r="182" spans="1:15" x14ac:dyDescent="0.2">
      <c r="A182" s="4">
        <v>160</v>
      </c>
      <c r="B182" s="7">
        <f t="shared" si="22"/>
        <v>793.4526169605308</v>
      </c>
      <c r="C182" s="6">
        <f t="shared" si="23"/>
        <v>4.2223817583317649</v>
      </c>
      <c r="D182" s="6">
        <f>IF($A182&gt;$D$13,"",SUM(C$23:C182))</f>
        <v>73405.096798652594</v>
      </c>
      <c r="E182" s="6">
        <f t="shared" si="24"/>
        <v>789.23023520219908</v>
      </c>
      <c r="F182" s="6">
        <f>IF($A182&gt;$D$13,"",SUM(E$23:E182))</f>
        <v>149999.99999999997</v>
      </c>
      <c r="G182" s="6">
        <f t="shared" si="25"/>
        <v>0</v>
      </c>
      <c r="H182" s="6">
        <f t="shared" si="26"/>
        <v>133.58657533946646</v>
      </c>
      <c r="I182" s="6"/>
      <c r="J182" s="7">
        <f t="shared" si="27"/>
        <v>100</v>
      </c>
      <c r="K182" s="7">
        <f t="shared" si="28"/>
        <v>133.58657533946632</v>
      </c>
      <c r="L182" s="7">
        <f t="shared" si="29"/>
        <v>25203.039909819152</v>
      </c>
      <c r="M182" s="7">
        <f t="shared" si="30"/>
        <v>0</v>
      </c>
      <c r="N182" s="7">
        <f t="shared" si="31"/>
        <v>0</v>
      </c>
      <c r="O182" s="7">
        <f t="shared" si="32"/>
        <v>0</v>
      </c>
    </row>
    <row r="183" spans="1:15" x14ac:dyDescent="0.2">
      <c r="A183" s="4">
        <v>161</v>
      </c>
      <c r="B183" s="7" t="str">
        <f t="shared" si="22"/>
        <v/>
      </c>
      <c r="C183" s="6" t="str">
        <f t="shared" si="23"/>
        <v/>
      </c>
      <c r="D183" s="6" t="str">
        <f>IF($A183&gt;$D$13,"",SUM(C$23:C183))</f>
        <v/>
      </c>
      <c r="E183" s="6" t="str">
        <f t="shared" si="24"/>
        <v/>
      </c>
      <c r="F183" s="6" t="str">
        <f>IF($A183&gt;$D$13,"",SUM(E$23:E183))</f>
        <v/>
      </c>
      <c r="G183" s="6" t="str">
        <f t="shared" si="25"/>
        <v/>
      </c>
      <c r="H183" s="6">
        <f t="shared" si="26"/>
        <v>131.59084321718939</v>
      </c>
      <c r="I183" s="6"/>
      <c r="J183" s="7">
        <f t="shared" si="27"/>
        <v>100</v>
      </c>
      <c r="K183" s="7">
        <f t="shared" si="28"/>
        <v>134.83626351753244</v>
      </c>
      <c r="L183" s="7">
        <f t="shared" si="29"/>
        <v>25437.876173336685</v>
      </c>
      <c r="M183" s="7">
        <f t="shared" si="30"/>
        <v>1400.0732338471196</v>
      </c>
      <c r="N183" s="7">
        <f t="shared" si="31"/>
        <v>0</v>
      </c>
      <c r="O183" s="7">
        <f t="shared" si="32"/>
        <v>1400.0732338471196</v>
      </c>
    </row>
    <row r="184" spans="1:15" x14ac:dyDescent="0.2">
      <c r="A184" s="4">
        <v>162</v>
      </c>
      <c r="B184" s="7" t="str">
        <f t="shared" si="22"/>
        <v/>
      </c>
      <c r="C184" s="6" t="str">
        <f t="shared" si="23"/>
        <v/>
      </c>
      <c r="D184" s="6" t="str">
        <f>IF($A184&gt;$D$13,"",SUM(C$23:C184))</f>
        <v/>
      </c>
      <c r="E184" s="6" t="str">
        <f t="shared" si="24"/>
        <v/>
      </c>
      <c r="F184" s="6" t="str">
        <f>IF($A184&gt;$D$13,"",SUM(E$23:E184))</f>
        <v/>
      </c>
      <c r="G184" s="6" t="str">
        <f t="shared" si="25"/>
        <v/>
      </c>
      <c r="H184" s="6">
        <f t="shared" si="26"/>
        <v>125.33946242731926</v>
      </c>
      <c r="I184" s="6"/>
      <c r="J184" s="7">
        <f t="shared" si="27"/>
        <v>100</v>
      </c>
      <c r="K184" s="7">
        <f t="shared" si="28"/>
        <v>136.09263752735126</v>
      </c>
      <c r="L184" s="7">
        <f t="shared" si="29"/>
        <v>25673.968810864037</v>
      </c>
      <c r="M184" s="7">
        <f t="shared" si="30"/>
        <v>1400.0732338471196</v>
      </c>
      <c r="N184" s="7">
        <f t="shared" si="31"/>
        <v>7.4903918010820894</v>
      </c>
      <c r="O184" s="7">
        <f t="shared" si="32"/>
        <v>2807.636859495321</v>
      </c>
    </row>
    <row r="185" spans="1:15" x14ac:dyDescent="0.2">
      <c r="A185" s="4">
        <v>163</v>
      </c>
      <c r="B185" s="7" t="str">
        <f t="shared" si="22"/>
        <v/>
      </c>
      <c r="C185" s="6" t="str">
        <f t="shared" si="23"/>
        <v/>
      </c>
      <c r="D185" s="6" t="str">
        <f>IF($A185&gt;$D$13,"",SUM(C$23:C185))</f>
        <v/>
      </c>
      <c r="E185" s="6" t="str">
        <f t="shared" si="24"/>
        <v/>
      </c>
      <c r="F185" s="6" t="str">
        <f>IF($A185&gt;$D$13,"",SUM(E$23:E185))</f>
        <v/>
      </c>
      <c r="G185" s="6" t="str">
        <f t="shared" si="25"/>
        <v/>
      </c>
      <c r="H185" s="6">
        <f t="shared" si="26"/>
        <v>119.05463675022332</v>
      </c>
      <c r="I185" s="6"/>
      <c r="J185" s="7">
        <f t="shared" si="27"/>
        <v>100</v>
      </c>
      <c r="K185" s="7">
        <f t="shared" si="28"/>
        <v>137.35573313812259</v>
      </c>
      <c r="L185" s="7">
        <f t="shared" si="29"/>
        <v>25911.32454400216</v>
      </c>
      <c r="M185" s="7">
        <f t="shared" si="30"/>
        <v>1400.0732338471196</v>
      </c>
      <c r="N185" s="7">
        <f t="shared" si="31"/>
        <v>15.020857198299966</v>
      </c>
      <c r="O185" s="7">
        <f t="shared" si="32"/>
        <v>4222.7309505407411</v>
      </c>
    </row>
    <row r="186" spans="1:15" x14ac:dyDescent="0.2">
      <c r="A186" s="4">
        <v>164</v>
      </c>
      <c r="B186" s="7" t="str">
        <f t="shared" si="22"/>
        <v/>
      </c>
      <c r="C186" s="6" t="str">
        <f t="shared" si="23"/>
        <v/>
      </c>
      <c r="D186" s="6" t="str">
        <f>IF($A186&gt;$D$13,"",SUM(C$23:C186))</f>
        <v/>
      </c>
      <c r="E186" s="6" t="str">
        <f t="shared" si="24"/>
        <v/>
      </c>
      <c r="F186" s="6" t="str">
        <f>IF($A186&gt;$D$13,"",SUM(E$23:E186))</f>
        <v/>
      </c>
      <c r="G186" s="6" t="str">
        <f t="shared" si="25"/>
        <v/>
      </c>
      <c r="H186" s="6">
        <f t="shared" si="26"/>
        <v>112.73618725575491</v>
      </c>
      <c r="I186" s="6"/>
      <c r="J186" s="7">
        <f t="shared" si="27"/>
        <v>100</v>
      </c>
      <c r="K186" s="7">
        <f t="shared" si="28"/>
        <v>138.62558631041156</v>
      </c>
      <c r="L186" s="7">
        <f t="shared" si="29"/>
        <v>26149.950130312573</v>
      </c>
      <c r="M186" s="7">
        <f t="shared" si="30"/>
        <v>1400.0732338471196</v>
      </c>
      <c r="N186" s="7">
        <f t="shared" si="31"/>
        <v>22.591610585392964</v>
      </c>
      <c r="O186" s="7">
        <f t="shared" si="32"/>
        <v>5645.3957949732539</v>
      </c>
    </row>
    <row r="187" spans="1:15" x14ac:dyDescent="0.2">
      <c r="A187" s="4">
        <v>165</v>
      </c>
      <c r="B187" s="7" t="str">
        <f t="shared" si="22"/>
        <v/>
      </c>
      <c r="C187" s="6" t="str">
        <f t="shared" si="23"/>
        <v/>
      </c>
      <c r="D187" s="6" t="str">
        <f>IF($A187&gt;$D$13,"",SUM(C$23:C187))</f>
        <v/>
      </c>
      <c r="E187" s="6" t="str">
        <f t="shared" si="24"/>
        <v/>
      </c>
      <c r="F187" s="6" t="str">
        <f>IF($A187&gt;$D$13,"",SUM(E$23:E187))</f>
        <v/>
      </c>
      <c r="G187" s="6" t="str">
        <f t="shared" si="25"/>
        <v/>
      </c>
      <c r="H187" s="6">
        <f t="shared" si="26"/>
        <v>106.38393405649111</v>
      </c>
      <c r="I187" s="6"/>
      <c r="J187" s="7">
        <f t="shared" si="27"/>
        <v>100</v>
      </c>
      <c r="K187" s="7">
        <f t="shared" si="28"/>
        <v>139.90223319717225</v>
      </c>
      <c r="L187" s="7">
        <f t="shared" si="29"/>
        <v>26389.852363509744</v>
      </c>
      <c r="M187" s="7">
        <f t="shared" si="30"/>
        <v>1400.0732338471196</v>
      </c>
      <c r="N187" s="7">
        <f t="shared" si="31"/>
        <v>30.202867503106908</v>
      </c>
      <c r="O187" s="7">
        <f t="shared" si="32"/>
        <v>7075.6718963234807</v>
      </c>
    </row>
    <row r="188" spans="1:15" x14ac:dyDescent="0.2">
      <c r="A188" s="4">
        <v>166</v>
      </c>
      <c r="B188" s="7" t="str">
        <f t="shared" si="22"/>
        <v/>
      </c>
      <c r="C188" s="6" t="str">
        <f t="shared" si="23"/>
        <v/>
      </c>
      <c r="D188" s="6" t="str">
        <f>IF($A188&gt;$D$13,"",SUM(C$23:C188))</f>
        <v/>
      </c>
      <c r="E188" s="6" t="str">
        <f t="shared" si="24"/>
        <v/>
      </c>
      <c r="F188" s="6" t="str">
        <f>IF($A188&gt;$D$13,"",SUM(E$23:E188))</f>
        <v/>
      </c>
      <c r="G188" s="6" t="str">
        <f t="shared" si="25"/>
        <v/>
      </c>
      <c r="H188" s="6">
        <f t="shared" si="26"/>
        <v>99.997696302611246</v>
      </c>
      <c r="I188" s="6"/>
      <c r="J188" s="7">
        <f t="shared" si="27"/>
        <v>100</v>
      </c>
      <c r="K188" s="7">
        <f t="shared" si="28"/>
        <v>141.18571014477712</v>
      </c>
      <c r="L188" s="7">
        <f t="shared" si="29"/>
        <v>26631.038073654523</v>
      </c>
      <c r="M188" s="7">
        <f t="shared" si="30"/>
        <v>1400.0732338471196</v>
      </c>
      <c r="N188" s="7">
        <f t="shared" si="31"/>
        <v>37.854844645330623</v>
      </c>
      <c r="O188" s="7">
        <f t="shared" si="32"/>
        <v>8513.5999748159302</v>
      </c>
    </row>
    <row r="189" spans="1:15" x14ac:dyDescent="0.2">
      <c r="A189" s="4">
        <v>167</v>
      </c>
      <c r="B189" s="7" t="str">
        <f t="shared" si="22"/>
        <v/>
      </c>
      <c r="C189" s="6" t="str">
        <f t="shared" si="23"/>
        <v/>
      </c>
      <c r="D189" s="6" t="str">
        <f>IF($A189&gt;$D$13,"",SUM(C$23:C189))</f>
        <v/>
      </c>
      <c r="E189" s="6" t="str">
        <f t="shared" si="24"/>
        <v/>
      </c>
      <c r="F189" s="6" t="str">
        <f>IF($A189&gt;$D$13,"",SUM(E$23:E189))</f>
        <v/>
      </c>
      <c r="G189" s="6" t="str">
        <f t="shared" si="25"/>
        <v/>
      </c>
      <c r="H189" s="6">
        <f t="shared" si="26"/>
        <v>93.577292176748159</v>
      </c>
      <c r="I189" s="6"/>
      <c r="J189" s="7">
        <f t="shared" si="27"/>
        <v>100</v>
      </c>
      <c r="K189" s="7">
        <f t="shared" si="28"/>
        <v>142.4760536940517</v>
      </c>
      <c r="L189" s="7">
        <f t="shared" si="29"/>
        <v>26873.514127348575</v>
      </c>
      <c r="M189" s="7">
        <f t="shared" si="30"/>
        <v>1400.0732338471196</v>
      </c>
      <c r="N189" s="7">
        <f t="shared" si="31"/>
        <v>45.547759865265228</v>
      </c>
      <c r="O189" s="7">
        <f t="shared" si="32"/>
        <v>9959.220968528316</v>
      </c>
    </row>
    <row r="190" spans="1:15" x14ac:dyDescent="0.2">
      <c r="A190" s="4">
        <v>168</v>
      </c>
      <c r="B190" s="7" t="str">
        <f t="shared" si="22"/>
        <v/>
      </c>
      <c r="C190" s="6" t="str">
        <f t="shared" si="23"/>
        <v/>
      </c>
      <c r="D190" s="6" t="str">
        <f>IF($A190&gt;$D$13,"",SUM(C$23:C190))</f>
        <v/>
      </c>
      <c r="E190" s="6" t="str">
        <f t="shared" si="24"/>
        <v/>
      </c>
      <c r="F190" s="6" t="str">
        <f>IF($A190&gt;$D$13,"",SUM(E$23:E190))</f>
        <v/>
      </c>
      <c r="G190" s="6" t="str">
        <f t="shared" si="25"/>
        <v/>
      </c>
      <c r="H190" s="6">
        <f t="shared" si="26"/>
        <v>87.122538888811647</v>
      </c>
      <c r="I190" s="6"/>
      <c r="J190" s="7">
        <f t="shared" si="27"/>
        <v>100</v>
      </c>
      <c r="K190" s="7">
        <f t="shared" si="28"/>
        <v>143.77330058131486</v>
      </c>
      <c r="L190" s="7">
        <f t="shared" si="29"/>
        <v>27117.287427929889</v>
      </c>
      <c r="M190" s="7">
        <f t="shared" si="30"/>
        <v>1400.0732338471196</v>
      </c>
      <c r="N190" s="7">
        <f t="shared" si="31"/>
        <v>53.281832181626491</v>
      </c>
      <c r="O190" s="7">
        <f t="shared" si="32"/>
        <v>11412.576034557062</v>
      </c>
    </row>
    <row r="191" spans="1:15" x14ac:dyDescent="0.2">
      <c r="A191" s="4">
        <v>169</v>
      </c>
      <c r="B191" s="7" t="str">
        <f t="shared" si="22"/>
        <v/>
      </c>
      <c r="C191" s="6" t="str">
        <f t="shared" si="23"/>
        <v/>
      </c>
      <c r="D191" s="6" t="str">
        <f>IF($A191&gt;$D$13,"",SUM(C$23:C191))</f>
        <v/>
      </c>
      <c r="E191" s="6" t="str">
        <f t="shared" si="24"/>
        <v/>
      </c>
      <c r="F191" s="6" t="str">
        <f>IF($A191&gt;$D$13,"",SUM(E$23:E191))</f>
        <v/>
      </c>
      <c r="G191" s="6" t="str">
        <f t="shared" si="25"/>
        <v/>
      </c>
      <c r="H191" s="6">
        <f t="shared" si="26"/>
        <v>80.633252670784685</v>
      </c>
      <c r="I191" s="6"/>
      <c r="J191" s="7">
        <f t="shared" si="27"/>
        <v>100</v>
      </c>
      <c r="K191" s="7">
        <f t="shared" si="28"/>
        <v>145.0774877394249</v>
      </c>
      <c r="L191" s="7">
        <f t="shared" si="29"/>
        <v>27362.364915669314</v>
      </c>
      <c r="M191" s="7">
        <f t="shared" si="30"/>
        <v>1400.0732338471196</v>
      </c>
      <c r="N191" s="7">
        <f t="shared" si="31"/>
        <v>61.057281784880274</v>
      </c>
      <c r="O191" s="7">
        <f t="shared" si="32"/>
        <v>12873.706550189061</v>
      </c>
    </row>
    <row r="192" spans="1:15" x14ac:dyDescent="0.2">
      <c r="A192" s="4">
        <v>170</v>
      </c>
      <c r="B192" s="7" t="str">
        <f t="shared" si="22"/>
        <v/>
      </c>
      <c r="C192" s="6" t="str">
        <f t="shared" si="23"/>
        <v/>
      </c>
      <c r="D192" s="6" t="str">
        <f>IF($A192&gt;$D$13,"",SUM(C$23:C192))</f>
        <v/>
      </c>
      <c r="E192" s="6" t="str">
        <f t="shared" si="24"/>
        <v/>
      </c>
      <c r="F192" s="6" t="str">
        <f>IF($A192&gt;$D$13,"",SUM(E$23:E192))</f>
        <v/>
      </c>
      <c r="G192" s="6" t="str">
        <f t="shared" si="25"/>
        <v/>
      </c>
      <c r="H192" s="6">
        <f t="shared" si="26"/>
        <v>74.109248771491309</v>
      </c>
      <c r="I192" s="6"/>
      <c r="J192" s="7">
        <f t="shared" si="27"/>
        <v>100</v>
      </c>
      <c r="K192" s="7">
        <f t="shared" si="28"/>
        <v>146.38865229883083</v>
      </c>
      <c r="L192" s="7">
        <f t="shared" si="29"/>
        <v>27608.753567968146</v>
      </c>
      <c r="M192" s="7">
        <f t="shared" si="30"/>
        <v>1400.0732338471196</v>
      </c>
      <c r="N192" s="7">
        <f t="shared" si="31"/>
        <v>68.874330043511478</v>
      </c>
      <c r="O192" s="7">
        <f t="shared" si="32"/>
        <v>14342.654114079693</v>
      </c>
    </row>
    <row r="193" spans="1:15" x14ac:dyDescent="0.2">
      <c r="A193" s="4">
        <v>171</v>
      </c>
      <c r="B193" s="7" t="str">
        <f t="shared" si="22"/>
        <v/>
      </c>
      <c r="C193" s="6" t="str">
        <f t="shared" si="23"/>
        <v/>
      </c>
      <c r="D193" s="6" t="str">
        <f>IF($A193&gt;$D$13,"",SUM(C$23:C193))</f>
        <v/>
      </c>
      <c r="E193" s="6" t="str">
        <f t="shared" si="24"/>
        <v/>
      </c>
      <c r="F193" s="6" t="str">
        <f>IF($A193&gt;$D$13,"",SUM(E$23:E193))</f>
        <v/>
      </c>
      <c r="G193" s="6" t="str">
        <f t="shared" si="25"/>
        <v/>
      </c>
      <c r="H193" s="6">
        <f t="shared" si="26"/>
        <v>67.550341451336692</v>
      </c>
      <c r="I193" s="6"/>
      <c r="J193" s="7">
        <f t="shared" si="27"/>
        <v>100</v>
      </c>
      <c r="K193" s="7">
        <f t="shared" si="28"/>
        <v>147.70683158862957</v>
      </c>
      <c r="L193" s="7">
        <f t="shared" si="29"/>
        <v>27856.460399556774</v>
      </c>
      <c r="M193" s="7">
        <f t="shared" si="30"/>
        <v>1400.0732338471196</v>
      </c>
      <c r="N193" s="7">
        <f t="shared" si="31"/>
        <v>76.733199510326358</v>
      </c>
      <c r="O193" s="7">
        <f t="shared" si="32"/>
        <v>15819.460547437138</v>
      </c>
    </row>
    <row r="194" spans="1:15" x14ac:dyDescent="0.2">
      <c r="A194" s="4">
        <v>172</v>
      </c>
      <c r="B194" s="7" t="str">
        <f t="shared" si="22"/>
        <v/>
      </c>
      <c r="C194" s="6" t="str">
        <f t="shared" si="23"/>
        <v/>
      </c>
      <c r="D194" s="6" t="str">
        <f>IF($A194&gt;$D$13,"",SUM(C$23:C194))</f>
        <v/>
      </c>
      <c r="E194" s="6" t="str">
        <f t="shared" si="24"/>
        <v/>
      </c>
      <c r="F194" s="6" t="str">
        <f>IF($A194&gt;$D$13,"",SUM(E$23:E194))</f>
        <v/>
      </c>
      <c r="G194" s="6" t="str">
        <f t="shared" si="25"/>
        <v/>
      </c>
      <c r="H194" s="6">
        <f t="shared" si="26"/>
        <v>60.956343977019266</v>
      </c>
      <c r="I194" s="6"/>
      <c r="J194" s="7">
        <f t="shared" si="27"/>
        <v>100</v>
      </c>
      <c r="K194" s="7">
        <f t="shared" si="28"/>
        <v>149.03206313762874</v>
      </c>
      <c r="L194" s="7">
        <f t="shared" si="29"/>
        <v>28105.492462694401</v>
      </c>
      <c r="M194" s="7">
        <f t="shared" si="30"/>
        <v>1400.0732338471196</v>
      </c>
      <c r="N194" s="7">
        <f t="shared" si="31"/>
        <v>84.634113928788679</v>
      </c>
      <c r="O194" s="7">
        <f t="shared" si="32"/>
        <v>17304.167895213046</v>
      </c>
    </row>
    <row r="195" spans="1:15" x14ac:dyDescent="0.2">
      <c r="A195" s="4">
        <v>173</v>
      </c>
      <c r="B195" s="7" t="str">
        <f t="shared" si="22"/>
        <v/>
      </c>
      <c r="C195" s="6" t="str">
        <f t="shared" si="23"/>
        <v/>
      </c>
      <c r="D195" s="6" t="str">
        <f>IF($A195&gt;$D$13,"",SUM(C$23:C195))</f>
        <v/>
      </c>
      <c r="E195" s="6" t="str">
        <f t="shared" si="24"/>
        <v/>
      </c>
      <c r="F195" s="6" t="str">
        <f>IF($A195&gt;$D$13,"",SUM(E$23:E195))</f>
        <v/>
      </c>
      <c r="G195" s="6" t="str">
        <f t="shared" si="25"/>
        <v/>
      </c>
      <c r="H195" s="6">
        <f t="shared" si="26"/>
        <v>54.32706861621422</v>
      </c>
      <c r="I195" s="6"/>
      <c r="J195" s="7">
        <f t="shared" si="27"/>
        <v>100</v>
      </c>
      <c r="K195" s="7">
        <f t="shared" si="28"/>
        <v>150.36438467541504</v>
      </c>
      <c r="L195" s="7">
        <f t="shared" si="29"/>
        <v>28355.856847369818</v>
      </c>
      <c r="M195" s="7">
        <f t="shared" si="30"/>
        <v>1400.0732338471196</v>
      </c>
      <c r="N195" s="7">
        <f t="shared" si="31"/>
        <v>92.577298239389791</v>
      </c>
      <c r="O195" s="7">
        <f t="shared" si="32"/>
        <v>18796.818427299557</v>
      </c>
    </row>
    <row r="196" spans="1:15" x14ac:dyDescent="0.2">
      <c r="A196" s="4">
        <v>174</v>
      </c>
      <c r="B196" s="7" t="str">
        <f t="shared" si="22"/>
        <v/>
      </c>
      <c r="C196" s="6" t="str">
        <f t="shared" si="23"/>
        <v/>
      </c>
      <c r="D196" s="6" t="str">
        <f>IF($A196&gt;$D$13,"",SUM(C$23:C196))</f>
        <v/>
      </c>
      <c r="E196" s="6" t="str">
        <f t="shared" si="24"/>
        <v/>
      </c>
      <c r="F196" s="6" t="str">
        <f>IF($A196&gt;$D$13,"",SUM(E$23:E196))</f>
        <v/>
      </c>
      <c r="G196" s="6" t="str">
        <f t="shared" si="25"/>
        <v/>
      </c>
      <c r="H196" s="6">
        <f t="shared" si="26"/>
        <v>47.662326632228883</v>
      </c>
      <c r="I196" s="6"/>
      <c r="J196" s="7">
        <f t="shared" si="27"/>
        <v>100</v>
      </c>
      <c r="K196" s="7">
        <f t="shared" si="28"/>
        <v>151.70383413342853</v>
      </c>
      <c r="L196" s="7">
        <f t="shared" si="29"/>
        <v>28607.560681503248</v>
      </c>
      <c r="M196" s="7">
        <f t="shared" si="30"/>
        <v>1400.0732338471196</v>
      </c>
      <c r="N196" s="7">
        <f t="shared" si="31"/>
        <v>100.56297858605262</v>
      </c>
      <c r="O196" s="7">
        <f t="shared" si="32"/>
        <v>20297.454639732729</v>
      </c>
    </row>
    <row r="197" spans="1:15" x14ac:dyDescent="0.2">
      <c r="A197" s="4">
        <v>175</v>
      </c>
      <c r="B197" s="7" t="str">
        <f t="shared" si="22"/>
        <v/>
      </c>
      <c r="C197" s="6" t="str">
        <f t="shared" si="23"/>
        <v/>
      </c>
      <c r="D197" s="6" t="str">
        <f>IF($A197&gt;$D$13,"",SUM(C$23:C197))</f>
        <v/>
      </c>
      <c r="E197" s="6" t="str">
        <f t="shared" si="24"/>
        <v/>
      </c>
      <c r="F197" s="6" t="str">
        <f>IF($A197&gt;$D$13,"",SUM(E$23:E197))</f>
        <v/>
      </c>
      <c r="G197" s="6" t="str">
        <f t="shared" si="25"/>
        <v/>
      </c>
      <c r="H197" s="6">
        <f t="shared" si="26"/>
        <v>40.961928278629216</v>
      </c>
      <c r="I197" s="6"/>
      <c r="J197" s="7">
        <f t="shared" si="27"/>
        <v>100</v>
      </c>
      <c r="K197" s="7">
        <f t="shared" si="28"/>
        <v>153.05044964604238</v>
      </c>
      <c r="L197" s="7">
        <f t="shared" si="29"/>
        <v>28860.61113114929</v>
      </c>
      <c r="M197" s="7">
        <f t="shared" si="30"/>
        <v>1400.0732338471196</v>
      </c>
      <c r="N197" s="7">
        <f t="shared" si="31"/>
        <v>108.5913823225701</v>
      </c>
      <c r="O197" s="7">
        <f t="shared" si="32"/>
        <v>21806.119255902417</v>
      </c>
    </row>
    <row r="198" spans="1:15" x14ac:dyDescent="0.2">
      <c r="A198" s="4">
        <v>176</v>
      </c>
      <c r="B198" s="7" t="str">
        <f t="shared" si="22"/>
        <v/>
      </c>
      <c r="C198" s="6" t="str">
        <f t="shared" si="23"/>
        <v/>
      </c>
      <c r="D198" s="6" t="str">
        <f>IF($A198&gt;$D$13,"",SUM(C$23:C198))</f>
        <v/>
      </c>
      <c r="E198" s="6" t="str">
        <f t="shared" si="24"/>
        <v/>
      </c>
      <c r="F198" s="6" t="str">
        <f>IF($A198&gt;$D$13,"",SUM(E$23:E198))</f>
        <v/>
      </c>
      <c r="G198" s="6" t="str">
        <f t="shared" si="25"/>
        <v/>
      </c>
      <c r="H198" s="6">
        <f t="shared" si="26"/>
        <v>34.225682793837798</v>
      </c>
      <c r="I198" s="6"/>
      <c r="J198" s="7">
        <f t="shared" si="27"/>
        <v>100</v>
      </c>
      <c r="K198" s="7">
        <f t="shared" si="28"/>
        <v>154.4042695516487</v>
      </c>
      <c r="L198" s="7">
        <f t="shared" si="29"/>
        <v>29115.015400700937</v>
      </c>
      <c r="M198" s="7">
        <f t="shared" si="30"/>
        <v>1400.0732338471196</v>
      </c>
      <c r="N198" s="7">
        <f t="shared" si="31"/>
        <v>116.66273801907792</v>
      </c>
      <c r="O198" s="7">
        <f t="shared" si="32"/>
        <v>23322.855227768614</v>
      </c>
    </row>
    <row r="199" spans="1:15" x14ac:dyDescent="0.2">
      <c r="A199" s="4">
        <v>177</v>
      </c>
      <c r="B199" s="7" t="str">
        <f t="shared" si="22"/>
        <v/>
      </c>
      <c r="C199" s="6" t="str">
        <f t="shared" si="23"/>
        <v/>
      </c>
      <c r="D199" s="6" t="str">
        <f>IF($A199&gt;$D$13,"",SUM(C$23:C199))</f>
        <v/>
      </c>
      <c r="E199" s="6" t="str">
        <f t="shared" si="24"/>
        <v/>
      </c>
      <c r="F199" s="6" t="str">
        <f>IF($A199&gt;$D$13,"",SUM(E$23:E199))</f>
        <v/>
      </c>
      <c r="G199" s="6" t="str">
        <f t="shared" si="25"/>
        <v/>
      </c>
      <c r="H199" s="6">
        <f t="shared" si="26"/>
        <v>27.453398395702735</v>
      </c>
      <c r="I199" s="6"/>
      <c r="J199" s="7">
        <f t="shared" si="27"/>
        <v>100</v>
      </c>
      <c r="K199" s="7">
        <f t="shared" si="28"/>
        <v>155.76533239375001</v>
      </c>
      <c r="L199" s="7">
        <f t="shared" si="29"/>
        <v>29370.780733094685</v>
      </c>
      <c r="M199" s="7">
        <f t="shared" si="30"/>
        <v>1400.0732338471196</v>
      </c>
      <c r="N199" s="7">
        <f t="shared" si="31"/>
        <v>124.77727546856208</v>
      </c>
      <c r="O199" s="7">
        <f t="shared" si="32"/>
        <v>24847.705737084296</v>
      </c>
    </row>
    <row r="200" spans="1:15" x14ac:dyDescent="0.2">
      <c r="A200" s="4">
        <v>178</v>
      </c>
      <c r="B200" s="7" t="str">
        <f t="shared" si="22"/>
        <v/>
      </c>
      <c r="C200" s="6" t="str">
        <f t="shared" si="23"/>
        <v/>
      </c>
      <c r="D200" s="6" t="str">
        <f>IF($A200&gt;$D$13,"",SUM(C$23:C200))</f>
        <v/>
      </c>
      <c r="E200" s="6" t="str">
        <f t="shared" si="24"/>
        <v/>
      </c>
      <c r="F200" s="6" t="str">
        <f>IF($A200&gt;$D$13,"",SUM(E$23:E200))</f>
        <v/>
      </c>
      <c r="G200" s="6" t="str">
        <f t="shared" si="25"/>
        <v/>
      </c>
      <c r="H200" s="6">
        <f t="shared" si="26"/>
        <v>20.644882276037652</v>
      </c>
      <c r="I200" s="6"/>
      <c r="J200" s="7">
        <f t="shared" si="27"/>
        <v>100</v>
      </c>
      <c r="K200" s="7">
        <f t="shared" si="28"/>
        <v>157.13367692205657</v>
      </c>
      <c r="L200" s="7">
        <f t="shared" si="29"/>
        <v>29627.914410016743</v>
      </c>
      <c r="M200" s="7">
        <f t="shared" si="30"/>
        <v>1400.0732338471196</v>
      </c>
      <c r="N200" s="7">
        <f t="shared" si="31"/>
        <v>132.93522569340098</v>
      </c>
      <c r="O200" s="7">
        <f t="shared" si="32"/>
        <v>26380.714196624816</v>
      </c>
    </row>
    <row r="201" spans="1:15" x14ac:dyDescent="0.2">
      <c r="A201" s="4">
        <v>179</v>
      </c>
      <c r="B201" s="7" t="str">
        <f t="shared" si="22"/>
        <v/>
      </c>
      <c r="C201" s="6" t="str">
        <f t="shared" si="23"/>
        <v/>
      </c>
      <c r="D201" s="6" t="str">
        <f>IF($A201&gt;$D$13,"",SUM(C$23:C201))</f>
        <v/>
      </c>
      <c r="E201" s="6" t="str">
        <f t="shared" si="24"/>
        <v/>
      </c>
      <c r="F201" s="6" t="str">
        <f>IF($A201&gt;$D$13,"",SUM(E$23:E201))</f>
        <v/>
      </c>
      <c r="G201" s="6" t="str">
        <f t="shared" si="25"/>
        <v/>
      </c>
      <c r="H201" s="6">
        <f t="shared" si="26"/>
        <v>13.799940595132369</v>
      </c>
      <c r="I201" s="6"/>
      <c r="J201" s="7">
        <f t="shared" si="27"/>
        <v>100</v>
      </c>
      <c r="K201" s="7">
        <f t="shared" si="28"/>
        <v>158.50934209358957</v>
      </c>
      <c r="L201" s="7">
        <f t="shared" si="29"/>
        <v>29886.423752110331</v>
      </c>
      <c r="M201" s="7">
        <f t="shared" si="30"/>
        <v>1400.0732338471196</v>
      </c>
      <c r="N201" s="7">
        <f t="shared" si="31"/>
        <v>141.13682095194275</v>
      </c>
      <c r="O201" s="7">
        <f t="shared" si="32"/>
        <v>27921.924251423879</v>
      </c>
    </row>
    <row r="202" spans="1:15" x14ac:dyDescent="0.2">
      <c r="A202" s="4">
        <v>180</v>
      </c>
      <c r="B202" s="7" t="str">
        <f t="shared" si="22"/>
        <v/>
      </c>
      <c r="C202" s="6" t="str">
        <f t="shared" si="23"/>
        <v/>
      </c>
      <c r="D202" s="6" t="str">
        <f>IF($A202&gt;$D$13,"",SUM(C$23:C202))</f>
        <v/>
      </c>
      <c r="E202" s="6" t="str">
        <f t="shared" si="24"/>
        <v/>
      </c>
      <c r="F202" s="6" t="str">
        <f>IF($A202&gt;$D$13,"",SUM(E$23:E202))</f>
        <v/>
      </c>
      <c r="G202" s="6" t="str">
        <f t="shared" si="25"/>
        <v/>
      </c>
      <c r="H202" s="6">
        <f t="shared" si="26"/>
        <v>6.9183784762342366</v>
      </c>
      <c r="I202" s="6"/>
      <c r="J202" s="7">
        <f t="shared" si="27"/>
        <v>100</v>
      </c>
      <c r="K202" s="7">
        <f t="shared" si="28"/>
        <v>159.89236707379027</v>
      </c>
      <c r="L202" s="7">
        <f t="shared" si="29"/>
        <v>30146.316119184121</v>
      </c>
      <c r="M202" s="7">
        <f t="shared" si="30"/>
        <v>1400.0732338471196</v>
      </c>
      <c r="N202" s="7">
        <f t="shared" si="31"/>
        <v>149.38229474511775</v>
      </c>
      <c r="O202" s="7">
        <f t="shared" si="32"/>
        <v>29471.379780016116</v>
      </c>
    </row>
    <row r="203" spans="1:15" x14ac:dyDescent="0.2">
      <c r="A203" s="4">
        <v>181</v>
      </c>
      <c r="B203" s="7" t="str">
        <f t="shared" si="22"/>
        <v/>
      </c>
      <c r="C203" s="6" t="str">
        <f t="shared" si="23"/>
        <v/>
      </c>
      <c r="D203" s="6" t="str">
        <f>IF($A203&gt;$D$13,"",SUM(C$23:C203))</f>
        <v/>
      </c>
      <c r="E203" s="6" t="str">
        <f t="shared" si="24"/>
        <v/>
      </c>
      <c r="F203" s="6" t="str">
        <f>IF($A203&gt;$D$13,"",SUM(E$23:E203))</f>
        <v/>
      </c>
      <c r="G203" s="6" t="str">
        <f t="shared" si="25"/>
        <v/>
      </c>
      <c r="H203" s="6" t="str">
        <f t="shared" si="26"/>
        <v/>
      </c>
      <c r="I203" s="6"/>
      <c r="J203" s="7">
        <f t="shared" si="27"/>
        <v>1400.0732338471196</v>
      </c>
      <c r="K203" s="7">
        <f t="shared" si="28"/>
        <v>161.28279123763505</v>
      </c>
      <c r="L203" s="7">
        <f t="shared" si="29"/>
        <v>31707.672144268876</v>
      </c>
      <c r="M203" s="7">
        <f t="shared" si="30"/>
        <v>1400.0732338471196</v>
      </c>
      <c r="N203" s="7">
        <f t="shared" si="31"/>
        <v>157.67188182308621</v>
      </c>
      <c r="O203" s="7">
        <f t="shared" si="32"/>
        <v>31029.12489568632</v>
      </c>
    </row>
    <row r="204" spans="1:15" x14ac:dyDescent="0.2">
      <c r="A204" s="4">
        <v>182</v>
      </c>
      <c r="B204" s="7" t="str">
        <f t="shared" si="22"/>
        <v/>
      </c>
      <c r="C204" s="6" t="str">
        <f t="shared" si="23"/>
        <v/>
      </c>
      <c r="D204" s="6" t="str">
        <f>IF($A204&gt;$D$13,"",SUM(C$23:C204))</f>
        <v/>
      </c>
      <c r="E204" s="6" t="str">
        <f t="shared" si="24"/>
        <v/>
      </c>
      <c r="F204" s="6" t="str">
        <f>IF($A204&gt;$D$13,"",SUM(E$23:E204))</f>
        <v/>
      </c>
      <c r="G204" s="6" t="str">
        <f t="shared" si="25"/>
        <v/>
      </c>
      <c r="H204" s="6" t="str">
        <f t="shared" si="26"/>
        <v/>
      </c>
      <c r="I204" s="6"/>
      <c r="J204" s="7">
        <f t="shared" si="27"/>
        <v>1400.0732338471196</v>
      </c>
      <c r="K204" s="7">
        <f t="shared" si="28"/>
        <v>169.63604597183848</v>
      </c>
      <c r="L204" s="7">
        <f t="shared" si="29"/>
        <v>33277.381424087835</v>
      </c>
      <c r="M204" s="7">
        <f t="shared" si="30"/>
        <v>1400.0732338471196</v>
      </c>
      <c r="N204" s="7">
        <f t="shared" si="31"/>
        <v>166.0058181919218</v>
      </c>
      <c r="O204" s="7">
        <f t="shared" si="32"/>
        <v>32595.20394772536</v>
      </c>
    </row>
    <row r="205" spans="1:15" x14ac:dyDescent="0.2">
      <c r="A205" s="4">
        <v>183</v>
      </c>
      <c r="B205" s="7" t="str">
        <f t="shared" si="22"/>
        <v/>
      </c>
      <c r="C205" s="6" t="str">
        <f t="shared" si="23"/>
        <v/>
      </c>
      <c r="D205" s="6" t="str">
        <f>IF($A205&gt;$D$13,"",SUM(C$23:C205))</f>
        <v/>
      </c>
      <c r="E205" s="6" t="str">
        <f t="shared" si="24"/>
        <v/>
      </c>
      <c r="F205" s="6" t="str">
        <f>IF($A205&gt;$D$13,"",SUM(E$23:E205))</f>
        <v/>
      </c>
      <c r="G205" s="6" t="str">
        <f t="shared" si="25"/>
        <v/>
      </c>
      <c r="H205" s="6" t="str">
        <f t="shared" si="26"/>
        <v/>
      </c>
      <c r="I205" s="6"/>
      <c r="J205" s="7">
        <f t="shared" si="27"/>
        <v>1400.0732338471196</v>
      </c>
      <c r="K205" s="7">
        <f t="shared" si="28"/>
        <v>178.03399061886989</v>
      </c>
      <c r="L205" s="7">
        <f t="shared" si="29"/>
        <v>34855.488648553823</v>
      </c>
      <c r="M205" s="7">
        <f t="shared" si="30"/>
        <v>1400.0732338471196</v>
      </c>
      <c r="N205" s="7">
        <f t="shared" si="31"/>
        <v>174.38434112033067</v>
      </c>
      <c r="O205" s="7">
        <f t="shared" si="32"/>
        <v>34169.661522692812</v>
      </c>
    </row>
    <row r="206" spans="1:15" x14ac:dyDescent="0.2">
      <c r="A206" s="4">
        <v>184</v>
      </c>
      <c r="B206" s="7" t="str">
        <f t="shared" si="22"/>
        <v/>
      </c>
      <c r="C206" s="6" t="str">
        <f t="shared" si="23"/>
        <v/>
      </c>
      <c r="D206" s="6" t="str">
        <f>IF($A206&gt;$D$13,"",SUM(C$23:C206))</f>
        <v/>
      </c>
      <c r="E206" s="6" t="str">
        <f t="shared" si="24"/>
        <v/>
      </c>
      <c r="F206" s="6" t="str">
        <f>IF($A206&gt;$D$13,"",SUM(E$23:E206))</f>
        <v/>
      </c>
      <c r="G206" s="6" t="str">
        <f t="shared" si="25"/>
        <v/>
      </c>
      <c r="H206" s="6" t="str">
        <f t="shared" si="26"/>
        <v/>
      </c>
      <c r="I206" s="6"/>
      <c r="J206" s="7">
        <f t="shared" si="27"/>
        <v>1400.0732338471196</v>
      </c>
      <c r="K206" s="7">
        <f t="shared" si="28"/>
        <v>186.47686426976296</v>
      </c>
      <c r="L206" s="7">
        <f t="shared" si="29"/>
        <v>36442.038746670703</v>
      </c>
      <c r="M206" s="7">
        <f t="shared" si="30"/>
        <v>1400.0732338471196</v>
      </c>
      <c r="N206" s="7">
        <f t="shared" si="31"/>
        <v>182.80768914640655</v>
      </c>
      <c r="O206" s="7">
        <f t="shared" si="32"/>
        <v>35752.54244568634</v>
      </c>
    </row>
    <row r="207" spans="1:15" x14ac:dyDescent="0.2">
      <c r="A207" s="4">
        <v>185</v>
      </c>
      <c r="B207" s="7" t="str">
        <f t="shared" si="22"/>
        <v/>
      </c>
      <c r="C207" s="6" t="str">
        <f t="shared" si="23"/>
        <v/>
      </c>
      <c r="D207" s="6" t="str">
        <f>IF($A207&gt;$D$13,"",SUM(C$23:C207))</f>
        <v/>
      </c>
      <c r="E207" s="6" t="str">
        <f t="shared" si="24"/>
        <v/>
      </c>
      <c r="F207" s="6" t="str">
        <f>IF($A207&gt;$D$13,"",SUM(E$23:E207))</f>
        <v/>
      </c>
      <c r="G207" s="6" t="str">
        <f t="shared" si="25"/>
        <v/>
      </c>
      <c r="H207" s="6" t="str">
        <f t="shared" si="26"/>
        <v/>
      </c>
      <c r="I207" s="6"/>
      <c r="J207" s="7">
        <f t="shared" si="27"/>
        <v>1400.0732338471196</v>
      </c>
      <c r="K207" s="7">
        <f t="shared" si="28"/>
        <v>194.96490729468826</v>
      </c>
      <c r="L207" s="7">
        <f t="shared" si="29"/>
        <v>38037.076887812509</v>
      </c>
      <c r="M207" s="7">
        <f t="shared" si="30"/>
        <v>1400.0732338471196</v>
      </c>
      <c r="N207" s="7">
        <f t="shared" si="31"/>
        <v>191.27610208442192</v>
      </c>
      <c r="O207" s="7">
        <f t="shared" si="32"/>
        <v>37343.89178161788</v>
      </c>
    </row>
    <row r="208" spans="1:15" x14ac:dyDescent="0.2">
      <c r="A208" s="4">
        <v>186</v>
      </c>
      <c r="B208" s="7" t="str">
        <f t="shared" si="22"/>
        <v/>
      </c>
      <c r="C208" s="6" t="str">
        <f t="shared" si="23"/>
        <v/>
      </c>
      <c r="D208" s="6" t="str">
        <f>IF($A208&gt;$D$13,"",SUM(C$23:C208))</f>
        <v/>
      </c>
      <c r="E208" s="6" t="str">
        <f t="shared" si="24"/>
        <v/>
      </c>
      <c r="F208" s="6" t="str">
        <f>IF($A208&gt;$D$13,"",SUM(E$23:E208))</f>
        <v/>
      </c>
      <c r="G208" s="6" t="str">
        <f t="shared" si="25"/>
        <v/>
      </c>
      <c r="H208" s="6" t="str">
        <f t="shared" si="26"/>
        <v/>
      </c>
      <c r="I208" s="6"/>
      <c r="J208" s="7">
        <f t="shared" si="27"/>
        <v>1400.0732338471196</v>
      </c>
      <c r="K208" s="7">
        <f t="shared" si="28"/>
        <v>203.49836134979691</v>
      </c>
      <c r="L208" s="7">
        <f t="shared" si="29"/>
        <v>39640.648483009427</v>
      </c>
      <c r="M208" s="7">
        <f t="shared" si="30"/>
        <v>1400.0732338471196</v>
      </c>
      <c r="N208" s="7">
        <f t="shared" si="31"/>
        <v>199.78982103165563</v>
      </c>
      <c r="O208" s="7">
        <f t="shared" si="32"/>
        <v>38943.754836496657</v>
      </c>
    </row>
    <row r="209" spans="1:15" x14ac:dyDescent="0.2">
      <c r="A209" s="4">
        <v>187</v>
      </c>
      <c r="B209" s="7" t="str">
        <f t="shared" si="22"/>
        <v/>
      </c>
      <c r="C209" s="6" t="str">
        <f t="shared" si="23"/>
        <v/>
      </c>
      <c r="D209" s="6" t="str">
        <f>IF($A209&gt;$D$13,"",SUM(C$23:C209))</f>
        <v/>
      </c>
      <c r="E209" s="6" t="str">
        <f t="shared" si="24"/>
        <v/>
      </c>
      <c r="F209" s="6" t="str">
        <f>IF($A209&gt;$D$13,"",SUM(E$23:E209))</f>
        <v/>
      </c>
      <c r="G209" s="6" t="str">
        <f t="shared" si="25"/>
        <v/>
      </c>
      <c r="H209" s="6" t="str">
        <f t="shared" si="26"/>
        <v/>
      </c>
      <c r="I209" s="6"/>
      <c r="J209" s="7">
        <f t="shared" si="27"/>
        <v>1400.0732338471196</v>
      </c>
      <c r="K209" s="7">
        <f t="shared" si="28"/>
        <v>212.07746938410043</v>
      </c>
      <c r="L209" s="7">
        <f t="shared" si="29"/>
        <v>41252.799186240649</v>
      </c>
      <c r="M209" s="7">
        <f t="shared" si="30"/>
        <v>1400.0732338471196</v>
      </c>
      <c r="N209" s="7">
        <f t="shared" si="31"/>
        <v>208.34908837525711</v>
      </c>
      <c r="O209" s="7">
        <f t="shared" si="32"/>
        <v>40552.177158719031</v>
      </c>
    </row>
    <row r="210" spans="1:15" x14ac:dyDescent="0.2">
      <c r="A210" s="4">
        <v>188</v>
      </c>
      <c r="B210" s="7" t="str">
        <f t="shared" si="22"/>
        <v/>
      </c>
      <c r="C210" s="6" t="str">
        <f t="shared" si="23"/>
        <v/>
      </c>
      <c r="D210" s="6" t="str">
        <f>IF($A210&gt;$D$13,"",SUM(C$23:C210))</f>
        <v/>
      </c>
      <c r="E210" s="6" t="str">
        <f t="shared" si="24"/>
        <v/>
      </c>
      <c r="F210" s="6" t="str">
        <f>IF($A210&gt;$D$13,"",SUM(E$23:E210))</f>
        <v/>
      </c>
      <c r="G210" s="6" t="str">
        <f t="shared" si="25"/>
        <v/>
      </c>
      <c r="H210" s="6" t="str">
        <f t="shared" si="26"/>
        <v/>
      </c>
      <c r="I210" s="6"/>
      <c r="J210" s="7">
        <f t="shared" si="27"/>
        <v>1400.0732338471196</v>
      </c>
      <c r="K210" s="7">
        <f t="shared" si="28"/>
        <v>220.70247564638746</v>
      </c>
      <c r="L210" s="7">
        <f t="shared" si="29"/>
        <v>42873.574895734157</v>
      </c>
      <c r="M210" s="7">
        <f t="shared" si="30"/>
        <v>1400.0732338471196</v>
      </c>
      <c r="N210" s="7">
        <f t="shared" si="31"/>
        <v>216.9541477991468</v>
      </c>
      <c r="O210" s="7">
        <f t="shared" si="32"/>
        <v>42169.204540365296</v>
      </c>
    </row>
    <row r="211" spans="1:15" x14ac:dyDescent="0.2">
      <c r="A211" s="4">
        <v>189</v>
      </c>
      <c r="B211" s="7" t="str">
        <f t="shared" si="22"/>
        <v/>
      </c>
      <c r="C211" s="6" t="str">
        <f t="shared" si="23"/>
        <v/>
      </c>
      <c r="D211" s="6" t="str">
        <f>IF($A211&gt;$D$13,"",SUM(C$23:C211))</f>
        <v/>
      </c>
      <c r="E211" s="6" t="str">
        <f t="shared" si="24"/>
        <v/>
      </c>
      <c r="F211" s="6" t="str">
        <f>IF($A211&gt;$D$13,"",SUM(E$23:E211))</f>
        <v/>
      </c>
      <c r="G211" s="6" t="str">
        <f t="shared" si="25"/>
        <v/>
      </c>
      <c r="H211" s="6" t="str">
        <f t="shared" si="26"/>
        <v/>
      </c>
      <c r="I211" s="6"/>
      <c r="J211" s="7">
        <f t="shared" si="27"/>
        <v>1400.0732338471196</v>
      </c>
      <c r="K211" s="7">
        <f t="shared" si="28"/>
        <v>229.37362569217774</v>
      </c>
      <c r="L211" s="7">
        <f t="shared" si="29"/>
        <v>44503.021755273454</v>
      </c>
      <c r="M211" s="7">
        <f t="shared" si="30"/>
        <v>1400.0732338471196</v>
      </c>
      <c r="N211" s="7">
        <f t="shared" si="31"/>
        <v>225.60524429095432</v>
      </c>
      <c r="O211" s="7">
        <f t="shared" si="32"/>
        <v>43794.883018503373</v>
      </c>
    </row>
    <row r="212" spans="1:15" x14ac:dyDescent="0.2">
      <c r="A212" s="4">
        <v>190</v>
      </c>
      <c r="B212" s="7" t="str">
        <f t="shared" si="22"/>
        <v/>
      </c>
      <c r="C212" s="6" t="str">
        <f t="shared" si="23"/>
        <v/>
      </c>
      <c r="D212" s="6" t="str">
        <f>IF($A212&gt;$D$13,"",SUM(C$23:C212))</f>
        <v/>
      </c>
      <c r="E212" s="6" t="str">
        <f t="shared" si="24"/>
        <v/>
      </c>
      <c r="F212" s="6" t="str">
        <f>IF($A212&gt;$D$13,"",SUM(E$23:E212))</f>
        <v/>
      </c>
      <c r="G212" s="6" t="str">
        <f t="shared" si="25"/>
        <v/>
      </c>
      <c r="H212" s="6" t="str">
        <f t="shared" si="26"/>
        <v/>
      </c>
      <c r="I212" s="6"/>
      <c r="J212" s="7">
        <f t="shared" si="27"/>
        <v>1400.0732338471196</v>
      </c>
      <c r="K212" s="7">
        <f t="shared" si="28"/>
        <v>238.09116639071297</v>
      </c>
      <c r="L212" s="7">
        <f t="shared" si="29"/>
        <v>46141.186155511285</v>
      </c>
      <c r="M212" s="7">
        <f t="shared" si="30"/>
        <v>1400.0732338471196</v>
      </c>
      <c r="N212" s="7">
        <f t="shared" si="31"/>
        <v>234.30262414899303</v>
      </c>
      <c r="O212" s="7">
        <f t="shared" si="32"/>
        <v>45429.258876499487</v>
      </c>
    </row>
    <row r="213" spans="1:15" x14ac:dyDescent="0.2">
      <c r="A213" s="4">
        <v>191</v>
      </c>
      <c r="B213" s="7" t="str">
        <f t="shared" si="22"/>
        <v/>
      </c>
      <c r="C213" s="6" t="str">
        <f t="shared" si="23"/>
        <v/>
      </c>
      <c r="D213" s="6" t="str">
        <f>IF($A213&gt;$D$13,"",SUM(C$23:C213))</f>
        <v/>
      </c>
      <c r="E213" s="6" t="str">
        <f t="shared" si="24"/>
        <v/>
      </c>
      <c r="F213" s="6" t="str">
        <f>IF($A213&gt;$D$13,"",SUM(E$23:E213))</f>
        <v/>
      </c>
      <c r="G213" s="6" t="str">
        <f t="shared" si="25"/>
        <v/>
      </c>
      <c r="H213" s="6" t="str">
        <f t="shared" si="26"/>
        <v/>
      </c>
      <c r="I213" s="6"/>
      <c r="J213" s="7">
        <f t="shared" si="27"/>
        <v>1400.0732338471196</v>
      </c>
      <c r="K213" s="7">
        <f t="shared" si="28"/>
        <v>246.85534593198537</v>
      </c>
      <c r="L213" s="7">
        <f t="shared" si="29"/>
        <v>47788.114735290386</v>
      </c>
      <c r="M213" s="7">
        <f t="shared" si="30"/>
        <v>1400.0732338471196</v>
      </c>
      <c r="N213" s="7">
        <f t="shared" si="31"/>
        <v>243.04653498927223</v>
      </c>
      <c r="O213" s="7">
        <f t="shared" si="32"/>
        <v>47072.378645335877</v>
      </c>
    </row>
    <row r="214" spans="1:15" x14ac:dyDescent="0.2">
      <c r="A214" s="4">
        <v>192</v>
      </c>
      <c r="B214" s="7" t="str">
        <f t="shared" si="22"/>
        <v/>
      </c>
      <c r="C214" s="6" t="str">
        <f t="shared" si="23"/>
        <v/>
      </c>
      <c r="D214" s="6" t="str">
        <f>IF($A214&gt;$D$13,"",SUM(C$23:C214))</f>
        <v/>
      </c>
      <c r="E214" s="6" t="str">
        <f t="shared" si="24"/>
        <v/>
      </c>
      <c r="F214" s="6" t="str">
        <f>IF($A214&gt;$D$13,"",SUM(E$23:E214))</f>
        <v/>
      </c>
      <c r="G214" s="6" t="str">
        <f t="shared" si="25"/>
        <v/>
      </c>
      <c r="H214" s="6" t="str">
        <f t="shared" si="26"/>
        <v/>
      </c>
      <c r="I214" s="6"/>
      <c r="J214" s="7">
        <f t="shared" si="27"/>
        <v>1400.0732338471196</v>
      </c>
      <c r="K214" s="7">
        <f t="shared" si="28"/>
        <v>255.66641383380355</v>
      </c>
      <c r="L214" s="7">
        <f t="shared" si="29"/>
        <v>49443.854382971309</v>
      </c>
      <c r="M214" s="7">
        <f t="shared" si="30"/>
        <v>1400.0732338471196</v>
      </c>
      <c r="N214" s="7">
        <f t="shared" si="31"/>
        <v>251.83722575254694</v>
      </c>
      <c r="O214" s="7">
        <f t="shared" si="32"/>
        <v>48724.289104935546</v>
      </c>
    </row>
    <row r="215" spans="1:15" x14ac:dyDescent="0.2">
      <c r="A215" s="4">
        <v>193</v>
      </c>
      <c r="B215" s="7" t="str">
        <f t="shared" ref="B215:B278" si="33">IF(A215&lt;$D$13,$D$12,IF(A215&gt;$D$13,"",(1+$D$6/12)*G214))</f>
        <v/>
      </c>
      <c r="C215" s="6" t="str">
        <f t="shared" ref="C215:C278" si="34">IF(A215&gt;$D$13,"",$D$6/12*G214)</f>
        <v/>
      </c>
      <c r="D215" s="6" t="str">
        <f>IF($A215&gt;$D$13,"",SUM(C$23:C215))</f>
        <v/>
      </c>
      <c r="E215" s="6" t="str">
        <f t="shared" ref="E215:E278" si="35">IF($A215&gt;$D$13,"",B215-C215)</f>
        <v/>
      </c>
      <c r="F215" s="6" t="str">
        <f>IF($A215&gt;$D$13,"",SUM(E$23:E215))</f>
        <v/>
      </c>
      <c r="G215" s="6" t="str">
        <f t="shared" ref="G215:G278" si="36">IF(A215&gt;$D$13,"",G214-E215)</f>
        <v/>
      </c>
      <c r="H215" s="6" t="str">
        <f t="shared" ref="H215:H278" si="37">IF(A215&gt;12*$D$7,"",-IPMT($D$6/12,A215,$D$7*12,$D$5)-IF(A215&gt;$D$13,0,C215))</f>
        <v/>
      </c>
      <c r="I215" s="6"/>
      <c r="J215" s="7">
        <f t="shared" ref="J215:J278" si="38">IF(A215&gt;$D$7*12,$D$12,$D$8)</f>
        <v>1400.0732338471196</v>
      </c>
      <c r="K215" s="7">
        <f t="shared" ref="K215:K278" si="39">$L$6/12*L214</f>
        <v>264.52462094889648</v>
      </c>
      <c r="L215" s="7">
        <f t="shared" ref="L215:L278" si="40">K215+J215+L214</f>
        <v>51108.452237767327</v>
      </c>
      <c r="M215" s="7">
        <f t="shared" ref="M215:M278" si="41">IF(A215&lt;=$D$13,0,$D$12)</f>
        <v>1400.0732338471196</v>
      </c>
      <c r="N215" s="7">
        <f t="shared" ref="N215:N278" si="42">$L$6/12*O214</f>
        <v>260.67494671140514</v>
      </c>
      <c r="O215" s="7">
        <f t="shared" ref="O215:O278" si="43">N215+M215+O214</f>
        <v>50385.037285494072</v>
      </c>
    </row>
    <row r="216" spans="1:15" x14ac:dyDescent="0.2">
      <c r="A216" s="4">
        <v>194</v>
      </c>
      <c r="B216" s="7" t="str">
        <f t="shared" si="33"/>
        <v/>
      </c>
      <c r="C216" s="6" t="str">
        <f t="shared" si="34"/>
        <v/>
      </c>
      <c r="D216" s="6" t="str">
        <f>IF($A216&gt;$D$13,"",SUM(C$23:C216))</f>
        <v/>
      </c>
      <c r="E216" s="6" t="str">
        <f t="shared" si="35"/>
        <v/>
      </c>
      <c r="F216" s="6" t="str">
        <f>IF($A216&gt;$D$13,"",SUM(E$23:E216))</f>
        <v/>
      </c>
      <c r="G216" s="6" t="str">
        <f t="shared" si="36"/>
        <v/>
      </c>
      <c r="H216" s="6" t="str">
        <f t="shared" si="37"/>
        <v/>
      </c>
      <c r="I216" s="6"/>
      <c r="J216" s="7">
        <f t="shared" si="38"/>
        <v>1400.0732338471196</v>
      </c>
      <c r="K216" s="7">
        <f t="shared" si="39"/>
        <v>273.43021947205517</v>
      </c>
      <c r="L216" s="7">
        <f t="shared" si="40"/>
        <v>52781.955691086499</v>
      </c>
      <c r="M216" s="7">
        <f t="shared" si="41"/>
        <v>1400.0732338471196</v>
      </c>
      <c r="N216" s="7">
        <f t="shared" si="42"/>
        <v>269.55994947739327</v>
      </c>
      <c r="O216" s="7">
        <f t="shared" si="43"/>
        <v>52054.670468818586</v>
      </c>
    </row>
    <row r="217" spans="1:15" x14ac:dyDescent="0.2">
      <c r="A217" s="4">
        <v>195</v>
      </c>
      <c r="B217" s="7" t="str">
        <f t="shared" si="33"/>
        <v/>
      </c>
      <c r="C217" s="6" t="str">
        <f t="shared" si="34"/>
        <v/>
      </c>
      <c r="D217" s="6" t="str">
        <f>IF($A217&gt;$D$13,"",SUM(C$23:C217))</f>
        <v/>
      </c>
      <c r="E217" s="6" t="str">
        <f t="shared" si="35"/>
        <v/>
      </c>
      <c r="F217" s="6" t="str">
        <f>IF($A217&gt;$D$13,"",SUM(E$23:E217))</f>
        <v/>
      </c>
      <c r="G217" s="6" t="str">
        <f t="shared" si="36"/>
        <v/>
      </c>
      <c r="H217" s="6" t="str">
        <f t="shared" si="37"/>
        <v/>
      </c>
      <c r="I217" s="6"/>
      <c r="J217" s="7">
        <f t="shared" si="38"/>
        <v>1400.0732338471196</v>
      </c>
      <c r="K217" s="7">
        <f t="shared" si="39"/>
        <v>282.38346294731275</v>
      </c>
      <c r="L217" s="7">
        <f t="shared" si="40"/>
        <v>54464.412387880933</v>
      </c>
      <c r="M217" s="7">
        <f t="shared" si="41"/>
        <v>1400.0732338471196</v>
      </c>
      <c r="N217" s="7">
        <f t="shared" si="42"/>
        <v>278.49248700817941</v>
      </c>
      <c r="O217" s="7">
        <f t="shared" si="43"/>
        <v>53733.236189673888</v>
      </c>
    </row>
    <row r="218" spans="1:15" x14ac:dyDescent="0.2">
      <c r="A218" s="4">
        <v>196</v>
      </c>
      <c r="B218" s="7" t="str">
        <f t="shared" si="33"/>
        <v/>
      </c>
      <c r="C218" s="6" t="str">
        <f t="shared" si="34"/>
        <v/>
      </c>
      <c r="D218" s="6" t="str">
        <f>IF($A218&gt;$D$13,"",SUM(C$23:C218))</f>
        <v/>
      </c>
      <c r="E218" s="6" t="str">
        <f t="shared" si="35"/>
        <v/>
      </c>
      <c r="F218" s="6" t="str">
        <f>IF($A218&gt;$D$13,"",SUM(E$23:E218))</f>
        <v/>
      </c>
      <c r="G218" s="6" t="str">
        <f t="shared" si="36"/>
        <v/>
      </c>
      <c r="H218" s="6" t="str">
        <f t="shared" si="37"/>
        <v/>
      </c>
      <c r="I218" s="6"/>
      <c r="J218" s="7">
        <f t="shared" si="38"/>
        <v>1400.0732338471196</v>
      </c>
      <c r="K218" s="7">
        <f t="shared" si="39"/>
        <v>291.38460627516298</v>
      </c>
      <c r="L218" s="7">
        <f t="shared" si="40"/>
        <v>56155.870228003216</v>
      </c>
      <c r="M218" s="7">
        <f t="shared" si="41"/>
        <v>1400.0732338471196</v>
      </c>
      <c r="N218" s="7">
        <f t="shared" si="42"/>
        <v>287.4728136147553</v>
      </c>
      <c r="O218" s="7">
        <f t="shared" si="43"/>
        <v>55420.782237135762</v>
      </c>
    </row>
    <row r="219" spans="1:15" x14ac:dyDescent="0.2">
      <c r="A219" s="4">
        <v>197</v>
      </c>
      <c r="B219" s="7" t="str">
        <f t="shared" si="33"/>
        <v/>
      </c>
      <c r="C219" s="6" t="str">
        <f t="shared" si="34"/>
        <v/>
      </c>
      <c r="D219" s="6" t="str">
        <f>IF($A219&gt;$D$13,"",SUM(C$23:C219))</f>
        <v/>
      </c>
      <c r="E219" s="6" t="str">
        <f t="shared" si="35"/>
        <v/>
      </c>
      <c r="F219" s="6" t="str">
        <f>IF($A219&gt;$D$13,"",SUM(E$23:E219))</f>
        <v/>
      </c>
      <c r="G219" s="6" t="str">
        <f t="shared" si="36"/>
        <v/>
      </c>
      <c r="H219" s="6" t="str">
        <f t="shared" si="37"/>
        <v/>
      </c>
      <c r="I219" s="6"/>
      <c r="J219" s="7">
        <f t="shared" si="38"/>
        <v>1400.0732338471196</v>
      </c>
      <c r="K219" s="7">
        <f t="shared" si="39"/>
        <v>300.43390571981718</v>
      </c>
      <c r="L219" s="7">
        <f t="shared" si="40"/>
        <v>57856.377367570152</v>
      </c>
      <c r="M219" s="7">
        <f t="shared" si="41"/>
        <v>1400.0732338471196</v>
      </c>
      <c r="N219" s="7">
        <f t="shared" si="42"/>
        <v>296.50118496867628</v>
      </c>
      <c r="O219" s="7">
        <f t="shared" si="43"/>
        <v>57117.35665595156</v>
      </c>
    </row>
    <row r="220" spans="1:15" x14ac:dyDescent="0.2">
      <c r="A220" s="4">
        <v>198</v>
      </c>
      <c r="B220" s="7" t="str">
        <f t="shared" si="33"/>
        <v/>
      </c>
      <c r="C220" s="6" t="str">
        <f t="shared" si="34"/>
        <v/>
      </c>
      <c r="D220" s="6" t="str">
        <f>IF($A220&gt;$D$13,"",SUM(C$23:C220))</f>
        <v/>
      </c>
      <c r="E220" s="6" t="str">
        <f t="shared" si="35"/>
        <v/>
      </c>
      <c r="F220" s="6" t="str">
        <f>IF($A220&gt;$D$13,"",SUM(E$23:E220))</f>
        <v/>
      </c>
      <c r="G220" s="6" t="str">
        <f t="shared" si="36"/>
        <v/>
      </c>
      <c r="H220" s="6" t="str">
        <f t="shared" si="37"/>
        <v/>
      </c>
      <c r="I220" s="6"/>
      <c r="J220" s="7">
        <f t="shared" si="38"/>
        <v>1400.0732338471196</v>
      </c>
      <c r="K220" s="7">
        <f t="shared" si="39"/>
        <v>309.53161891650029</v>
      </c>
      <c r="L220" s="7">
        <f t="shared" si="40"/>
        <v>59565.982220333775</v>
      </c>
      <c r="M220" s="7">
        <f t="shared" si="41"/>
        <v>1400.0732338471196</v>
      </c>
      <c r="N220" s="7">
        <f t="shared" si="42"/>
        <v>305.57785810934081</v>
      </c>
      <c r="O220" s="7">
        <f t="shared" si="43"/>
        <v>58823.007747908021</v>
      </c>
    </row>
    <row r="221" spans="1:15" x14ac:dyDescent="0.2">
      <c r="A221" s="4">
        <v>199</v>
      </c>
      <c r="B221" s="7" t="str">
        <f t="shared" si="33"/>
        <v/>
      </c>
      <c r="C221" s="6" t="str">
        <f t="shared" si="34"/>
        <v/>
      </c>
      <c r="D221" s="6" t="str">
        <f>IF($A221&gt;$D$13,"",SUM(C$23:C221))</f>
        <v/>
      </c>
      <c r="E221" s="6" t="str">
        <f t="shared" si="35"/>
        <v/>
      </c>
      <c r="F221" s="6" t="str">
        <f>IF($A221&gt;$D$13,"",SUM(E$23:E221))</f>
        <v/>
      </c>
      <c r="G221" s="6" t="str">
        <f t="shared" si="36"/>
        <v/>
      </c>
      <c r="H221" s="6" t="str">
        <f t="shared" si="37"/>
        <v/>
      </c>
      <c r="I221" s="6"/>
      <c r="J221" s="7">
        <f t="shared" si="38"/>
        <v>1400.0732338471196</v>
      </c>
      <c r="K221" s="7">
        <f t="shared" si="39"/>
        <v>318.67800487878566</v>
      </c>
      <c r="L221" s="7">
        <f t="shared" si="40"/>
        <v>61284.73345905968</v>
      </c>
      <c r="M221" s="7">
        <f t="shared" si="41"/>
        <v>1400.0732338471196</v>
      </c>
      <c r="N221" s="7">
        <f t="shared" si="42"/>
        <v>314.7030914513079</v>
      </c>
      <c r="O221" s="7">
        <f t="shared" si="43"/>
        <v>60537.784073206451</v>
      </c>
    </row>
    <row r="222" spans="1:15" x14ac:dyDescent="0.2">
      <c r="A222" s="4">
        <v>200</v>
      </c>
      <c r="B222" s="7" t="str">
        <f t="shared" si="33"/>
        <v/>
      </c>
      <c r="C222" s="6" t="str">
        <f t="shared" si="34"/>
        <v/>
      </c>
      <c r="D222" s="6" t="str">
        <f>IF($A222&gt;$D$13,"",SUM(C$23:C222))</f>
        <v/>
      </c>
      <c r="E222" s="6" t="str">
        <f t="shared" si="35"/>
        <v/>
      </c>
      <c r="F222" s="6" t="str">
        <f>IF($A222&gt;$D$13,"",SUM(E$23:E222))</f>
        <v/>
      </c>
      <c r="G222" s="6" t="str">
        <f t="shared" si="36"/>
        <v/>
      </c>
      <c r="H222" s="6" t="str">
        <f t="shared" si="37"/>
        <v/>
      </c>
      <c r="I222" s="6"/>
      <c r="J222" s="7">
        <f t="shared" si="38"/>
        <v>1400.0732338471196</v>
      </c>
      <c r="K222" s="7">
        <f t="shared" si="39"/>
        <v>327.87332400596927</v>
      </c>
      <c r="L222" s="7">
        <f t="shared" si="40"/>
        <v>63012.680016912767</v>
      </c>
      <c r="M222" s="7">
        <f t="shared" si="41"/>
        <v>1400.0732338471196</v>
      </c>
      <c r="N222" s="7">
        <f t="shared" si="42"/>
        <v>323.87714479165447</v>
      </c>
      <c r="O222" s="7">
        <f t="shared" si="43"/>
        <v>62261.734451845223</v>
      </c>
    </row>
    <row r="223" spans="1:15" x14ac:dyDescent="0.2">
      <c r="A223" s="4">
        <v>201</v>
      </c>
      <c r="B223" s="7" t="str">
        <f t="shared" si="33"/>
        <v/>
      </c>
      <c r="C223" s="6" t="str">
        <f t="shared" si="34"/>
        <v/>
      </c>
      <c r="D223" s="6" t="str">
        <f>IF($A223&gt;$D$13,"",SUM(C$23:C223))</f>
        <v/>
      </c>
      <c r="E223" s="6" t="str">
        <f t="shared" si="35"/>
        <v/>
      </c>
      <c r="F223" s="6" t="str">
        <f>IF($A223&gt;$D$13,"",SUM(E$23:E223))</f>
        <v/>
      </c>
      <c r="G223" s="6" t="str">
        <f t="shared" si="36"/>
        <v/>
      </c>
      <c r="H223" s="6" t="str">
        <f t="shared" si="37"/>
        <v/>
      </c>
      <c r="I223" s="6"/>
      <c r="J223" s="7">
        <f t="shared" si="38"/>
        <v>1400.0732338471196</v>
      </c>
      <c r="K223" s="7">
        <f t="shared" si="39"/>
        <v>337.1178380904833</v>
      </c>
      <c r="L223" s="7">
        <f t="shared" si="40"/>
        <v>64749.87108885037</v>
      </c>
      <c r="M223" s="7">
        <f t="shared" si="41"/>
        <v>1400.0732338471196</v>
      </c>
      <c r="N223" s="7">
        <f t="shared" si="42"/>
        <v>333.10027931737193</v>
      </c>
      <c r="O223" s="7">
        <f t="shared" si="43"/>
        <v>63994.907965009712</v>
      </c>
    </row>
    <row r="224" spans="1:15" x14ac:dyDescent="0.2">
      <c r="A224" s="4">
        <v>202</v>
      </c>
      <c r="B224" s="7" t="str">
        <f t="shared" si="33"/>
        <v/>
      </c>
      <c r="C224" s="6" t="str">
        <f t="shared" si="34"/>
        <v/>
      </c>
      <c r="D224" s="6" t="str">
        <f>IF($A224&gt;$D$13,"",SUM(C$23:C224))</f>
        <v/>
      </c>
      <c r="E224" s="6" t="str">
        <f t="shared" si="35"/>
        <v/>
      </c>
      <c r="F224" s="6" t="str">
        <f>IF($A224&gt;$D$13,"",SUM(E$23:E224))</f>
        <v/>
      </c>
      <c r="G224" s="6" t="str">
        <f t="shared" si="36"/>
        <v/>
      </c>
      <c r="H224" s="6" t="str">
        <f t="shared" si="37"/>
        <v/>
      </c>
      <c r="I224" s="6"/>
      <c r="J224" s="7">
        <f t="shared" si="38"/>
        <v>1400.0732338471196</v>
      </c>
      <c r="K224" s="7">
        <f t="shared" si="39"/>
        <v>346.41181032534945</v>
      </c>
      <c r="L224" s="7">
        <f t="shared" si="40"/>
        <v>66496.35613302284</v>
      </c>
      <c r="M224" s="7">
        <f t="shared" si="41"/>
        <v>1400.0732338471196</v>
      </c>
      <c r="N224" s="7">
        <f t="shared" si="42"/>
        <v>342.37275761280193</v>
      </c>
      <c r="O224" s="7">
        <f t="shared" si="43"/>
        <v>65737.35395646964</v>
      </c>
    </row>
    <row r="225" spans="1:15" x14ac:dyDescent="0.2">
      <c r="A225" s="4">
        <v>203</v>
      </c>
      <c r="B225" s="7" t="str">
        <f t="shared" si="33"/>
        <v/>
      </c>
      <c r="C225" s="6" t="str">
        <f t="shared" si="34"/>
        <v/>
      </c>
      <c r="D225" s="6" t="str">
        <f>IF($A225&gt;$D$13,"",SUM(C$23:C225))</f>
        <v/>
      </c>
      <c r="E225" s="6" t="str">
        <f t="shared" si="35"/>
        <v/>
      </c>
      <c r="F225" s="6" t="str">
        <f>IF($A225&gt;$D$13,"",SUM(E$23:E225))</f>
        <v/>
      </c>
      <c r="G225" s="6" t="str">
        <f t="shared" si="36"/>
        <v/>
      </c>
      <c r="H225" s="6" t="str">
        <f t="shared" si="37"/>
        <v/>
      </c>
      <c r="I225" s="6"/>
      <c r="J225" s="7">
        <f t="shared" si="38"/>
        <v>1400.0732338471196</v>
      </c>
      <c r="K225" s="7">
        <f t="shared" si="39"/>
        <v>355.75550531167215</v>
      </c>
      <c r="L225" s="7">
        <f t="shared" si="40"/>
        <v>68252.184872181635</v>
      </c>
      <c r="M225" s="7">
        <f t="shared" si="41"/>
        <v>1400.0732338471196</v>
      </c>
      <c r="N225" s="7">
        <f t="shared" si="42"/>
        <v>351.69484366711254</v>
      </c>
      <c r="O225" s="7">
        <f t="shared" si="43"/>
        <v>67489.122033983876</v>
      </c>
    </row>
    <row r="226" spans="1:15" x14ac:dyDescent="0.2">
      <c r="A226" s="4">
        <v>204</v>
      </c>
      <c r="B226" s="7" t="str">
        <f t="shared" si="33"/>
        <v/>
      </c>
      <c r="C226" s="6" t="str">
        <f t="shared" si="34"/>
        <v/>
      </c>
      <c r="D226" s="6" t="str">
        <f>IF($A226&gt;$D$13,"",SUM(C$23:C226))</f>
        <v/>
      </c>
      <c r="E226" s="6" t="str">
        <f t="shared" si="35"/>
        <v/>
      </c>
      <c r="F226" s="6" t="str">
        <f>IF($A226&gt;$D$13,"",SUM(E$23:E226))</f>
        <v/>
      </c>
      <c r="G226" s="6" t="str">
        <f t="shared" si="36"/>
        <v/>
      </c>
      <c r="H226" s="6" t="str">
        <f t="shared" si="37"/>
        <v/>
      </c>
      <c r="I226" s="6"/>
      <c r="J226" s="7">
        <f t="shared" si="38"/>
        <v>1400.0732338471196</v>
      </c>
      <c r="K226" s="7">
        <f t="shared" si="39"/>
        <v>365.14918906617174</v>
      </c>
      <c r="L226" s="7">
        <f t="shared" si="40"/>
        <v>70017.407295094919</v>
      </c>
      <c r="M226" s="7">
        <f t="shared" si="41"/>
        <v>1400.0732338471196</v>
      </c>
      <c r="N226" s="7">
        <f t="shared" si="42"/>
        <v>361.06680288181371</v>
      </c>
      <c r="O226" s="7">
        <f t="shared" si="43"/>
        <v>69250.262070712808</v>
      </c>
    </row>
    <row r="227" spans="1:15" x14ac:dyDescent="0.2">
      <c r="A227" s="4">
        <v>205</v>
      </c>
      <c r="B227" s="7" t="str">
        <f t="shared" si="33"/>
        <v/>
      </c>
      <c r="C227" s="6" t="str">
        <f t="shared" si="34"/>
        <v/>
      </c>
      <c r="D227" s="6" t="str">
        <f>IF($A227&gt;$D$13,"",SUM(C$23:C227))</f>
        <v/>
      </c>
      <c r="E227" s="6" t="str">
        <f t="shared" si="35"/>
        <v/>
      </c>
      <c r="F227" s="6" t="str">
        <f>IF($A227&gt;$D$13,"",SUM(E$23:E227))</f>
        <v/>
      </c>
      <c r="G227" s="6" t="str">
        <f t="shared" si="36"/>
        <v/>
      </c>
      <c r="H227" s="6" t="str">
        <f t="shared" si="37"/>
        <v/>
      </c>
      <c r="I227" s="6"/>
      <c r="J227" s="7">
        <f t="shared" si="38"/>
        <v>1400.0732338471196</v>
      </c>
      <c r="K227" s="7">
        <f t="shared" si="39"/>
        <v>374.5931290287578</v>
      </c>
      <c r="L227" s="7">
        <f t="shared" si="40"/>
        <v>71792.073657970803</v>
      </c>
      <c r="M227" s="7">
        <f t="shared" si="41"/>
        <v>1400.0732338471196</v>
      </c>
      <c r="N227" s="7">
        <f t="shared" si="42"/>
        <v>370.48890207831352</v>
      </c>
      <c r="O227" s="7">
        <f t="shared" si="43"/>
        <v>71020.824206638237</v>
      </c>
    </row>
    <row r="228" spans="1:15" x14ac:dyDescent="0.2">
      <c r="A228" s="4">
        <v>206</v>
      </c>
      <c r="B228" s="7" t="str">
        <f t="shared" si="33"/>
        <v/>
      </c>
      <c r="C228" s="6" t="str">
        <f t="shared" si="34"/>
        <v/>
      </c>
      <c r="D228" s="6" t="str">
        <f>IF($A228&gt;$D$13,"",SUM(C$23:C228))</f>
        <v/>
      </c>
      <c r="E228" s="6" t="str">
        <f t="shared" si="35"/>
        <v/>
      </c>
      <c r="F228" s="6" t="str">
        <f>IF($A228&gt;$D$13,"",SUM(E$23:E228))</f>
        <v/>
      </c>
      <c r="G228" s="6" t="str">
        <f t="shared" si="36"/>
        <v/>
      </c>
      <c r="H228" s="6" t="str">
        <f t="shared" si="37"/>
        <v/>
      </c>
      <c r="I228" s="6"/>
      <c r="J228" s="7">
        <f t="shared" si="38"/>
        <v>1400.0732338471196</v>
      </c>
      <c r="K228" s="7">
        <f t="shared" si="39"/>
        <v>384.08759407014378</v>
      </c>
      <c r="L228" s="7">
        <f t="shared" si="40"/>
        <v>73576.234485888068</v>
      </c>
      <c r="M228" s="7">
        <f t="shared" si="41"/>
        <v>1400.0732338471196</v>
      </c>
      <c r="N228" s="7">
        <f t="shared" si="42"/>
        <v>379.96140950551455</v>
      </c>
      <c r="O228" s="7">
        <f t="shared" si="43"/>
        <v>72800.858849990866</v>
      </c>
    </row>
    <row r="229" spans="1:15" x14ac:dyDescent="0.2">
      <c r="A229" s="4">
        <v>207</v>
      </c>
      <c r="B229" s="7" t="str">
        <f t="shared" si="33"/>
        <v/>
      </c>
      <c r="C229" s="6" t="str">
        <f t="shared" si="34"/>
        <v/>
      </c>
      <c r="D229" s="6" t="str">
        <f>IF($A229&gt;$D$13,"",SUM(C$23:C229))</f>
        <v/>
      </c>
      <c r="E229" s="6" t="str">
        <f t="shared" si="35"/>
        <v/>
      </c>
      <c r="F229" s="6" t="str">
        <f>IF($A229&gt;$D$13,"",SUM(E$23:E229))</f>
        <v/>
      </c>
      <c r="G229" s="6" t="str">
        <f t="shared" si="36"/>
        <v/>
      </c>
      <c r="H229" s="6" t="str">
        <f t="shared" si="37"/>
        <v/>
      </c>
      <c r="I229" s="6"/>
      <c r="J229" s="7">
        <f t="shared" si="38"/>
        <v>1400.0732338471196</v>
      </c>
      <c r="K229" s="7">
        <f t="shared" si="39"/>
        <v>393.63285449950115</v>
      </c>
      <c r="L229" s="7">
        <f t="shared" si="40"/>
        <v>75369.940574234686</v>
      </c>
      <c r="M229" s="7">
        <f t="shared" si="41"/>
        <v>1400.0732338471196</v>
      </c>
      <c r="N229" s="7">
        <f t="shared" si="42"/>
        <v>389.48459484745109</v>
      </c>
      <c r="O229" s="7">
        <f t="shared" si="43"/>
        <v>74590.416678685433</v>
      </c>
    </row>
    <row r="230" spans="1:15" x14ac:dyDescent="0.2">
      <c r="A230" s="4">
        <v>208</v>
      </c>
      <c r="B230" s="7" t="str">
        <f t="shared" si="33"/>
        <v/>
      </c>
      <c r="C230" s="6" t="str">
        <f t="shared" si="34"/>
        <v/>
      </c>
      <c r="D230" s="6" t="str">
        <f>IF($A230&gt;$D$13,"",SUM(C$23:C230))</f>
        <v/>
      </c>
      <c r="E230" s="6" t="str">
        <f t="shared" si="35"/>
        <v/>
      </c>
      <c r="F230" s="6" t="str">
        <f>IF($A230&gt;$D$13,"",SUM(E$23:E230))</f>
        <v/>
      </c>
      <c r="G230" s="6" t="str">
        <f t="shared" si="36"/>
        <v/>
      </c>
      <c r="H230" s="6" t="str">
        <f t="shared" si="37"/>
        <v/>
      </c>
      <c r="I230" s="6"/>
      <c r="J230" s="7">
        <f t="shared" si="38"/>
        <v>1400.0732338471196</v>
      </c>
      <c r="K230" s="7">
        <f t="shared" si="39"/>
        <v>403.22918207215554</v>
      </c>
      <c r="L230" s="7">
        <f t="shared" si="40"/>
        <v>77173.242990153958</v>
      </c>
      <c r="M230" s="7">
        <f t="shared" si="41"/>
        <v>1400.0732338471196</v>
      </c>
      <c r="N230" s="7">
        <f t="shared" si="42"/>
        <v>399.05872923096706</v>
      </c>
      <c r="O230" s="7">
        <f t="shared" si="43"/>
        <v>76389.548641763526</v>
      </c>
    </row>
    <row r="231" spans="1:15" x14ac:dyDescent="0.2">
      <c r="A231" s="4">
        <v>209</v>
      </c>
      <c r="B231" s="7" t="str">
        <f t="shared" si="33"/>
        <v/>
      </c>
      <c r="C231" s="6" t="str">
        <f t="shared" si="34"/>
        <v/>
      </c>
      <c r="D231" s="6" t="str">
        <f>IF($A231&gt;$D$13,"",SUM(C$23:C231))</f>
        <v/>
      </c>
      <c r="E231" s="6" t="str">
        <f t="shared" si="35"/>
        <v/>
      </c>
      <c r="F231" s="6" t="str">
        <f>IF($A231&gt;$D$13,"",SUM(E$23:E231))</f>
        <v/>
      </c>
      <c r="G231" s="6" t="str">
        <f t="shared" si="36"/>
        <v/>
      </c>
      <c r="H231" s="6" t="str">
        <f t="shared" si="37"/>
        <v/>
      </c>
      <c r="I231" s="6"/>
      <c r="J231" s="7">
        <f t="shared" si="38"/>
        <v>1400.0732338471196</v>
      </c>
      <c r="K231" s="7">
        <f t="shared" si="39"/>
        <v>412.87684999732363</v>
      </c>
      <c r="L231" s="7">
        <f t="shared" si="40"/>
        <v>78986.193073998395</v>
      </c>
      <c r="M231" s="7">
        <f t="shared" si="41"/>
        <v>1400.0732338471196</v>
      </c>
      <c r="N231" s="7">
        <f t="shared" si="42"/>
        <v>408.68408523343481</v>
      </c>
      <c r="O231" s="7">
        <f t="shared" si="43"/>
        <v>78198.305960844082</v>
      </c>
    </row>
    <row r="232" spans="1:15" x14ac:dyDescent="0.2">
      <c r="A232" s="4">
        <v>210</v>
      </c>
      <c r="B232" s="7" t="str">
        <f t="shared" si="33"/>
        <v/>
      </c>
      <c r="C232" s="6" t="str">
        <f t="shared" si="34"/>
        <v/>
      </c>
      <c r="D232" s="6" t="str">
        <f>IF($A232&gt;$D$13,"",SUM(C$23:C232))</f>
        <v/>
      </c>
      <c r="E232" s="6" t="str">
        <f t="shared" si="35"/>
        <v/>
      </c>
      <c r="F232" s="6" t="str">
        <f>IF($A232&gt;$D$13,"",SUM(E$23:E232))</f>
        <v/>
      </c>
      <c r="G232" s="6" t="str">
        <f t="shared" si="36"/>
        <v/>
      </c>
      <c r="H232" s="6" t="str">
        <f t="shared" si="37"/>
        <v/>
      </c>
      <c r="I232" s="6"/>
      <c r="J232" s="7">
        <f t="shared" si="38"/>
        <v>1400.0732338471196</v>
      </c>
      <c r="K232" s="7">
        <f t="shared" si="39"/>
        <v>422.5761329458914</v>
      </c>
      <c r="L232" s="7">
        <f t="shared" si="40"/>
        <v>80808.842440791399</v>
      </c>
      <c r="M232" s="7">
        <f t="shared" si="41"/>
        <v>1400.0732338471196</v>
      </c>
      <c r="N232" s="7">
        <f t="shared" si="42"/>
        <v>418.3609368905158</v>
      </c>
      <c r="O232" s="7">
        <f t="shared" si="43"/>
        <v>80016.740131581711</v>
      </c>
    </row>
    <row r="233" spans="1:15" x14ac:dyDescent="0.2">
      <c r="A233" s="4">
        <v>211</v>
      </c>
      <c r="B233" s="7" t="str">
        <f t="shared" si="33"/>
        <v/>
      </c>
      <c r="C233" s="6" t="str">
        <f t="shared" si="34"/>
        <v/>
      </c>
      <c r="D233" s="6" t="str">
        <f>IF($A233&gt;$D$13,"",SUM(C$23:C233))</f>
        <v/>
      </c>
      <c r="E233" s="6" t="str">
        <f t="shared" si="35"/>
        <v/>
      </c>
      <c r="F233" s="6" t="str">
        <f>IF($A233&gt;$D$13,"",SUM(E$23:E233))</f>
        <v/>
      </c>
      <c r="G233" s="6" t="str">
        <f t="shared" si="36"/>
        <v/>
      </c>
      <c r="H233" s="6" t="str">
        <f t="shared" si="37"/>
        <v/>
      </c>
      <c r="I233" s="6"/>
      <c r="J233" s="7">
        <f t="shared" si="38"/>
        <v>1400.0732338471196</v>
      </c>
      <c r="K233" s="7">
        <f t="shared" si="39"/>
        <v>432.32730705823394</v>
      </c>
      <c r="L233" s="7">
        <f t="shared" si="40"/>
        <v>82641.242981696749</v>
      </c>
      <c r="M233" s="7">
        <f t="shared" si="41"/>
        <v>1400.0732338471196</v>
      </c>
      <c r="N233" s="7">
        <f t="shared" si="42"/>
        <v>428.08955970396215</v>
      </c>
      <c r="O233" s="7">
        <f t="shared" si="43"/>
        <v>81844.902925132788</v>
      </c>
    </row>
    <row r="234" spans="1:15" x14ac:dyDescent="0.2">
      <c r="A234" s="4">
        <v>212</v>
      </c>
      <c r="B234" s="7" t="str">
        <f t="shared" si="33"/>
        <v/>
      </c>
      <c r="C234" s="6" t="str">
        <f t="shared" si="34"/>
        <v/>
      </c>
      <c r="D234" s="6" t="str">
        <f>IF($A234&gt;$D$13,"",SUM(C$23:C234))</f>
        <v/>
      </c>
      <c r="E234" s="6" t="str">
        <f t="shared" si="35"/>
        <v/>
      </c>
      <c r="F234" s="6" t="str">
        <f>IF($A234&gt;$D$13,"",SUM(E$23:E234))</f>
        <v/>
      </c>
      <c r="G234" s="6" t="str">
        <f t="shared" si="36"/>
        <v/>
      </c>
      <c r="H234" s="6" t="str">
        <f t="shared" si="37"/>
        <v/>
      </c>
      <c r="I234" s="6"/>
      <c r="J234" s="7">
        <f t="shared" si="38"/>
        <v>1400.0732338471196</v>
      </c>
      <c r="K234" s="7">
        <f t="shared" si="39"/>
        <v>442.13064995207759</v>
      </c>
      <c r="L234" s="7">
        <f t="shared" si="40"/>
        <v>84483.446865495949</v>
      </c>
      <c r="M234" s="7">
        <f t="shared" si="41"/>
        <v>1400.0732338471196</v>
      </c>
      <c r="N234" s="7">
        <f t="shared" si="42"/>
        <v>437.87023064946038</v>
      </c>
      <c r="O234" s="7">
        <f t="shared" si="43"/>
        <v>83682.846389629369</v>
      </c>
    </row>
    <row r="235" spans="1:15" x14ac:dyDescent="0.2">
      <c r="A235" s="4">
        <v>213</v>
      </c>
      <c r="B235" s="7" t="str">
        <f t="shared" si="33"/>
        <v/>
      </c>
      <c r="C235" s="6" t="str">
        <f t="shared" si="34"/>
        <v/>
      </c>
      <c r="D235" s="6" t="str">
        <f>IF($A235&gt;$D$13,"",SUM(C$23:C235))</f>
        <v/>
      </c>
      <c r="E235" s="6" t="str">
        <f t="shared" si="35"/>
        <v/>
      </c>
      <c r="F235" s="6" t="str">
        <f>IF($A235&gt;$D$13,"",SUM(E$23:E235))</f>
        <v/>
      </c>
      <c r="G235" s="6" t="str">
        <f t="shared" si="36"/>
        <v/>
      </c>
      <c r="H235" s="6" t="str">
        <f t="shared" si="37"/>
        <v/>
      </c>
      <c r="I235" s="6"/>
      <c r="J235" s="7">
        <f t="shared" si="38"/>
        <v>1400.0732338471196</v>
      </c>
      <c r="K235" s="7">
        <f t="shared" si="39"/>
        <v>451.98644073040333</v>
      </c>
      <c r="L235" s="7">
        <f t="shared" si="40"/>
        <v>86335.506540073475</v>
      </c>
      <c r="M235" s="7">
        <f t="shared" si="41"/>
        <v>1400.0732338471196</v>
      </c>
      <c r="N235" s="7">
        <f t="shared" si="42"/>
        <v>447.70322818451712</v>
      </c>
      <c r="O235" s="7">
        <f t="shared" si="43"/>
        <v>85530.622851660999</v>
      </c>
    </row>
    <row r="236" spans="1:15" x14ac:dyDescent="0.2">
      <c r="A236" s="4">
        <v>214</v>
      </c>
      <c r="B236" s="7" t="str">
        <f t="shared" si="33"/>
        <v/>
      </c>
      <c r="C236" s="6" t="str">
        <f t="shared" si="34"/>
        <v/>
      </c>
      <c r="D236" s="6" t="str">
        <f>IF($A236&gt;$D$13,"",SUM(C$23:C236))</f>
        <v/>
      </c>
      <c r="E236" s="6" t="str">
        <f t="shared" si="35"/>
        <v/>
      </c>
      <c r="F236" s="6" t="str">
        <f>IF($A236&gt;$D$13,"",SUM(E$23:E236))</f>
        <v/>
      </c>
      <c r="G236" s="6" t="str">
        <f t="shared" si="36"/>
        <v/>
      </c>
      <c r="H236" s="6" t="str">
        <f t="shared" si="37"/>
        <v/>
      </c>
      <c r="I236" s="6"/>
      <c r="J236" s="7">
        <f t="shared" si="38"/>
        <v>1400.0732338471196</v>
      </c>
      <c r="K236" s="7">
        <f t="shared" si="39"/>
        <v>461.89495998939304</v>
      </c>
      <c r="L236" s="7">
        <f t="shared" si="40"/>
        <v>88197.474733909985</v>
      </c>
      <c r="M236" s="7">
        <f t="shared" si="41"/>
        <v>1400.0732338471196</v>
      </c>
      <c r="N236" s="7">
        <f t="shared" si="42"/>
        <v>457.5888322563863</v>
      </c>
      <c r="O236" s="7">
        <f t="shared" si="43"/>
        <v>87388.284917764511</v>
      </c>
    </row>
    <row r="237" spans="1:15" x14ac:dyDescent="0.2">
      <c r="A237" s="4">
        <v>215</v>
      </c>
      <c r="B237" s="7" t="str">
        <f t="shared" si="33"/>
        <v/>
      </c>
      <c r="C237" s="6" t="str">
        <f t="shared" si="34"/>
        <v/>
      </c>
      <c r="D237" s="6" t="str">
        <f>IF($A237&gt;$D$13,"",SUM(C$23:C237))</f>
        <v/>
      </c>
      <c r="E237" s="6" t="str">
        <f t="shared" si="35"/>
        <v/>
      </c>
      <c r="F237" s="6" t="str">
        <f>IF($A237&gt;$D$13,"",SUM(E$23:E237))</f>
        <v/>
      </c>
      <c r="G237" s="6" t="str">
        <f t="shared" si="36"/>
        <v/>
      </c>
      <c r="H237" s="6" t="str">
        <f t="shared" si="37"/>
        <v/>
      </c>
      <c r="I237" s="6"/>
      <c r="J237" s="7">
        <f t="shared" si="38"/>
        <v>1400.0732338471196</v>
      </c>
      <c r="K237" s="7">
        <f t="shared" si="39"/>
        <v>471.8564898264184</v>
      </c>
      <c r="L237" s="7">
        <f t="shared" si="40"/>
        <v>90069.404457583529</v>
      </c>
      <c r="M237" s="7">
        <f t="shared" si="41"/>
        <v>1400.0732338471196</v>
      </c>
      <c r="N237" s="7">
        <f t="shared" si="42"/>
        <v>467.52732431004011</v>
      </c>
      <c r="O237" s="7">
        <f t="shared" si="43"/>
        <v>89255.885475921677</v>
      </c>
    </row>
    <row r="238" spans="1:15" x14ac:dyDescent="0.2">
      <c r="A238" s="4">
        <v>216</v>
      </c>
      <c r="B238" s="7" t="str">
        <f t="shared" si="33"/>
        <v/>
      </c>
      <c r="C238" s="6" t="str">
        <f t="shared" si="34"/>
        <v/>
      </c>
      <c r="D238" s="6" t="str">
        <f>IF($A238&gt;$D$13,"",SUM(C$23:C238))</f>
        <v/>
      </c>
      <c r="E238" s="6" t="str">
        <f t="shared" si="35"/>
        <v/>
      </c>
      <c r="F238" s="6" t="str">
        <f>IF($A238&gt;$D$13,"",SUM(E$23:E238))</f>
        <v/>
      </c>
      <c r="G238" s="6" t="str">
        <f t="shared" si="36"/>
        <v/>
      </c>
      <c r="H238" s="6" t="str">
        <f t="shared" si="37"/>
        <v/>
      </c>
      <c r="I238" s="6"/>
      <c r="J238" s="7">
        <f t="shared" si="38"/>
        <v>1400.0732338471196</v>
      </c>
      <c r="K238" s="7">
        <f t="shared" si="39"/>
        <v>481.87131384807185</v>
      </c>
      <c r="L238" s="7">
        <f t="shared" si="40"/>
        <v>91951.349005278724</v>
      </c>
      <c r="M238" s="7">
        <f t="shared" si="41"/>
        <v>1400.0732338471196</v>
      </c>
      <c r="N238" s="7">
        <f t="shared" si="42"/>
        <v>477.51898729618097</v>
      </c>
      <c r="O238" s="7">
        <f t="shared" si="43"/>
        <v>91133.477697064984</v>
      </c>
    </row>
    <row r="239" spans="1:15" x14ac:dyDescent="0.2">
      <c r="A239" s="4">
        <v>217</v>
      </c>
      <c r="B239" s="7" t="str">
        <f t="shared" si="33"/>
        <v/>
      </c>
      <c r="C239" s="6" t="str">
        <f t="shared" si="34"/>
        <v/>
      </c>
      <c r="D239" s="6" t="str">
        <f>IF($A239&gt;$D$13,"",SUM(C$23:C239))</f>
        <v/>
      </c>
      <c r="E239" s="6" t="str">
        <f t="shared" si="35"/>
        <v/>
      </c>
      <c r="F239" s="6" t="str">
        <f>IF($A239&gt;$D$13,"",SUM(E$23:E239))</f>
        <v/>
      </c>
      <c r="G239" s="6" t="str">
        <f t="shared" si="36"/>
        <v/>
      </c>
      <c r="H239" s="6" t="str">
        <f t="shared" si="37"/>
        <v/>
      </c>
      <c r="I239" s="6"/>
      <c r="J239" s="7">
        <f t="shared" si="38"/>
        <v>1400.0732338471196</v>
      </c>
      <c r="K239" s="7">
        <f t="shared" si="39"/>
        <v>491.93971717824115</v>
      </c>
      <c r="L239" s="7">
        <f t="shared" si="40"/>
        <v>93843.361956304085</v>
      </c>
      <c r="M239" s="7">
        <f t="shared" si="41"/>
        <v>1400.0732338471196</v>
      </c>
      <c r="N239" s="7">
        <f t="shared" si="42"/>
        <v>487.56410567929765</v>
      </c>
      <c r="O239" s="7">
        <f t="shared" si="43"/>
        <v>93021.115036591407</v>
      </c>
    </row>
    <row r="240" spans="1:15" x14ac:dyDescent="0.2">
      <c r="A240" s="4">
        <v>218</v>
      </c>
      <c r="B240" s="7" t="str">
        <f t="shared" si="33"/>
        <v/>
      </c>
      <c r="C240" s="6" t="str">
        <f t="shared" si="34"/>
        <v/>
      </c>
      <c r="D240" s="6" t="str">
        <f>IF($A240&gt;$D$13,"",SUM(C$23:C240))</f>
        <v/>
      </c>
      <c r="E240" s="6" t="str">
        <f t="shared" si="35"/>
        <v/>
      </c>
      <c r="F240" s="6" t="str">
        <f>IF($A240&gt;$D$13,"",SUM(E$23:E240))</f>
        <v/>
      </c>
      <c r="G240" s="6" t="str">
        <f t="shared" si="36"/>
        <v/>
      </c>
      <c r="H240" s="6" t="str">
        <f t="shared" si="37"/>
        <v/>
      </c>
      <c r="I240" s="6"/>
      <c r="J240" s="7">
        <f t="shared" si="38"/>
        <v>1400.0732338471196</v>
      </c>
      <c r="K240" s="7">
        <f t="shared" si="39"/>
        <v>502.06198646622681</v>
      </c>
      <c r="L240" s="7">
        <f t="shared" si="40"/>
        <v>95745.497176617428</v>
      </c>
      <c r="M240" s="7">
        <f t="shared" si="41"/>
        <v>1400.0732338471196</v>
      </c>
      <c r="N240" s="7">
        <f t="shared" si="42"/>
        <v>497.66296544576403</v>
      </c>
      <c r="O240" s="7">
        <f t="shared" si="43"/>
        <v>94918.851235884285</v>
      </c>
    </row>
    <row r="241" spans="1:15" x14ac:dyDescent="0.2">
      <c r="A241" s="4">
        <v>219</v>
      </c>
      <c r="B241" s="7" t="str">
        <f t="shared" si="33"/>
        <v/>
      </c>
      <c r="C241" s="6" t="str">
        <f t="shared" si="34"/>
        <v/>
      </c>
      <c r="D241" s="6" t="str">
        <f>IF($A241&gt;$D$13,"",SUM(C$23:C241))</f>
        <v/>
      </c>
      <c r="E241" s="6" t="str">
        <f t="shared" si="35"/>
        <v/>
      </c>
      <c r="F241" s="6" t="str">
        <f>IF($A241&gt;$D$13,"",SUM(E$23:E241))</f>
        <v/>
      </c>
      <c r="G241" s="6" t="str">
        <f t="shared" si="36"/>
        <v/>
      </c>
      <c r="H241" s="6" t="str">
        <f t="shared" si="37"/>
        <v/>
      </c>
      <c r="I241" s="6"/>
      <c r="J241" s="7">
        <f t="shared" si="38"/>
        <v>1400.0732338471196</v>
      </c>
      <c r="K241" s="7">
        <f t="shared" si="39"/>
        <v>512.23840989490316</v>
      </c>
      <c r="L241" s="7">
        <f t="shared" si="40"/>
        <v>97657.808820359453</v>
      </c>
      <c r="M241" s="7">
        <f t="shared" si="41"/>
        <v>1400.0732338471196</v>
      </c>
      <c r="N241" s="7">
        <f t="shared" si="42"/>
        <v>507.81585411198091</v>
      </c>
      <c r="O241" s="7">
        <f t="shared" si="43"/>
        <v>96826.740323843391</v>
      </c>
    </row>
    <row r="242" spans="1:15" x14ac:dyDescent="0.2">
      <c r="A242" s="4">
        <v>220</v>
      </c>
      <c r="B242" s="7" t="str">
        <f t="shared" si="33"/>
        <v/>
      </c>
      <c r="C242" s="6" t="str">
        <f t="shared" si="34"/>
        <v/>
      </c>
      <c r="D242" s="6" t="str">
        <f>IF($A242&gt;$D$13,"",SUM(C$23:C242))</f>
        <v/>
      </c>
      <c r="E242" s="6" t="str">
        <f t="shared" si="35"/>
        <v/>
      </c>
      <c r="F242" s="6" t="str">
        <f>IF($A242&gt;$D$13,"",SUM(E$23:E242))</f>
        <v/>
      </c>
      <c r="G242" s="6" t="str">
        <f t="shared" si="36"/>
        <v/>
      </c>
      <c r="H242" s="6" t="str">
        <f t="shared" si="37"/>
        <v/>
      </c>
      <c r="I242" s="6"/>
      <c r="J242" s="7">
        <f t="shared" si="38"/>
        <v>1400.0732338471196</v>
      </c>
      <c r="K242" s="7">
        <f t="shared" si="39"/>
        <v>522.469277188923</v>
      </c>
      <c r="L242" s="7">
        <f t="shared" si="40"/>
        <v>99580.35133139549</v>
      </c>
      <c r="M242" s="7">
        <f t="shared" si="41"/>
        <v>1400.0732338471196</v>
      </c>
      <c r="N242" s="7">
        <f t="shared" si="42"/>
        <v>518.02306073256216</v>
      </c>
      <c r="O242" s="7">
        <f t="shared" si="43"/>
        <v>98744.836618423069</v>
      </c>
    </row>
    <row r="243" spans="1:15" x14ac:dyDescent="0.2">
      <c r="A243" s="4">
        <v>221</v>
      </c>
      <c r="B243" s="7" t="str">
        <f t="shared" si="33"/>
        <v/>
      </c>
      <c r="C243" s="6" t="str">
        <f t="shared" si="34"/>
        <v/>
      </c>
      <c r="D243" s="6" t="str">
        <f>IF($A243&gt;$D$13,"",SUM(C$23:C243))</f>
        <v/>
      </c>
      <c r="E243" s="6" t="str">
        <f t="shared" si="35"/>
        <v/>
      </c>
      <c r="F243" s="6" t="str">
        <f>IF($A243&gt;$D$13,"",SUM(E$23:E243))</f>
        <v/>
      </c>
      <c r="G243" s="6" t="str">
        <f t="shared" si="36"/>
        <v/>
      </c>
      <c r="H243" s="6" t="str">
        <f t="shared" si="37"/>
        <v/>
      </c>
      <c r="I243" s="6"/>
      <c r="J243" s="7">
        <f t="shared" si="38"/>
        <v>1400.0732338471196</v>
      </c>
      <c r="K243" s="7">
        <f t="shared" si="39"/>
        <v>532.75487962296586</v>
      </c>
      <c r="L243" s="7">
        <f t="shared" si="40"/>
        <v>101513.17944486557</v>
      </c>
      <c r="M243" s="7">
        <f t="shared" si="41"/>
        <v>1400.0732338471196</v>
      </c>
      <c r="N243" s="7">
        <f t="shared" si="42"/>
        <v>528.28487590856344</v>
      </c>
      <c r="O243" s="7">
        <f t="shared" si="43"/>
        <v>100673.19472817876</v>
      </c>
    </row>
    <row r="244" spans="1:15" x14ac:dyDescent="0.2">
      <c r="A244" s="4">
        <v>222</v>
      </c>
      <c r="B244" s="7" t="str">
        <f t="shared" si="33"/>
        <v/>
      </c>
      <c r="C244" s="6" t="str">
        <f t="shared" si="34"/>
        <v/>
      </c>
      <c r="D244" s="6" t="str">
        <f>IF($A244&gt;$D$13,"",SUM(C$23:C244))</f>
        <v/>
      </c>
      <c r="E244" s="6" t="str">
        <f t="shared" si="35"/>
        <v/>
      </c>
      <c r="F244" s="6" t="str">
        <f>IF($A244&gt;$D$13,"",SUM(E$23:E244))</f>
        <v/>
      </c>
      <c r="G244" s="6" t="str">
        <f t="shared" si="36"/>
        <v/>
      </c>
      <c r="H244" s="6" t="str">
        <f t="shared" si="37"/>
        <v/>
      </c>
      <c r="I244" s="6"/>
      <c r="J244" s="7">
        <f t="shared" si="38"/>
        <v>1400.0732338471196</v>
      </c>
      <c r="K244" s="7">
        <f t="shared" si="39"/>
        <v>543.09551003003082</v>
      </c>
      <c r="L244" s="7">
        <f t="shared" si="40"/>
        <v>103456.34818874272</v>
      </c>
      <c r="M244" s="7">
        <f t="shared" si="41"/>
        <v>1400.0732338471196</v>
      </c>
      <c r="N244" s="7">
        <f t="shared" si="42"/>
        <v>538.60159179575635</v>
      </c>
      <c r="O244" s="7">
        <f t="shared" si="43"/>
        <v>102611.86955382163</v>
      </c>
    </row>
    <row r="245" spans="1:15" x14ac:dyDescent="0.2">
      <c r="A245" s="4">
        <v>223</v>
      </c>
      <c r="B245" s="7" t="str">
        <f t="shared" si="33"/>
        <v/>
      </c>
      <c r="C245" s="6" t="str">
        <f t="shared" si="34"/>
        <v/>
      </c>
      <c r="D245" s="6" t="str">
        <f>IF($A245&gt;$D$13,"",SUM(C$23:C245))</f>
        <v/>
      </c>
      <c r="E245" s="6" t="str">
        <f t="shared" si="35"/>
        <v/>
      </c>
      <c r="F245" s="6" t="str">
        <f>IF($A245&gt;$D$13,"",SUM(E$23:E245))</f>
        <v/>
      </c>
      <c r="G245" s="6" t="str">
        <f t="shared" si="36"/>
        <v/>
      </c>
      <c r="H245" s="6" t="str">
        <f t="shared" si="37"/>
        <v/>
      </c>
      <c r="I245" s="6"/>
      <c r="J245" s="7">
        <f t="shared" si="38"/>
        <v>1400.0732338471196</v>
      </c>
      <c r="K245" s="7">
        <f t="shared" si="39"/>
        <v>553.49146280977357</v>
      </c>
      <c r="L245" s="7">
        <f t="shared" si="40"/>
        <v>105409.91288539961</v>
      </c>
      <c r="M245" s="7">
        <f t="shared" si="41"/>
        <v>1400.0732338471196</v>
      </c>
      <c r="N245" s="7">
        <f t="shared" si="42"/>
        <v>548.97350211294565</v>
      </c>
      <c r="O245" s="7">
        <f t="shared" si="43"/>
        <v>104560.91628978169</v>
      </c>
    </row>
    <row r="246" spans="1:15" x14ac:dyDescent="0.2">
      <c r="A246" s="4">
        <v>224</v>
      </c>
      <c r="B246" s="7" t="str">
        <f t="shared" si="33"/>
        <v/>
      </c>
      <c r="C246" s="6" t="str">
        <f t="shared" si="34"/>
        <v/>
      </c>
      <c r="D246" s="6" t="str">
        <f>IF($A246&gt;$D$13,"",SUM(C$23:C246))</f>
        <v/>
      </c>
      <c r="E246" s="6" t="str">
        <f t="shared" si="35"/>
        <v/>
      </c>
      <c r="F246" s="6" t="str">
        <f>IF($A246&gt;$D$13,"",SUM(E$23:E246))</f>
        <v/>
      </c>
      <c r="G246" s="6" t="str">
        <f t="shared" si="36"/>
        <v/>
      </c>
      <c r="H246" s="6" t="str">
        <f t="shared" si="37"/>
        <v/>
      </c>
      <c r="I246" s="6"/>
      <c r="J246" s="7">
        <f t="shared" si="38"/>
        <v>1400.0732338471196</v>
      </c>
      <c r="K246" s="7">
        <f t="shared" si="39"/>
        <v>563.9430339368879</v>
      </c>
      <c r="L246" s="7">
        <f t="shared" si="40"/>
        <v>107373.92915318362</v>
      </c>
      <c r="M246" s="7">
        <f t="shared" si="41"/>
        <v>1400.0732338471196</v>
      </c>
      <c r="N246" s="7">
        <f t="shared" si="42"/>
        <v>559.40090215033194</v>
      </c>
      <c r="O246" s="7">
        <f t="shared" si="43"/>
        <v>106520.39042577914</v>
      </c>
    </row>
    <row r="247" spans="1:15" x14ac:dyDescent="0.2">
      <c r="A247" s="4">
        <v>225</v>
      </c>
      <c r="B247" s="7" t="str">
        <f t="shared" si="33"/>
        <v/>
      </c>
      <c r="C247" s="6" t="str">
        <f t="shared" si="34"/>
        <v/>
      </c>
      <c r="D247" s="6" t="str">
        <f>IF($A247&gt;$D$13,"",SUM(C$23:C247))</f>
        <v/>
      </c>
      <c r="E247" s="6" t="str">
        <f t="shared" si="35"/>
        <v/>
      </c>
      <c r="F247" s="6" t="str">
        <f>IF($A247&gt;$D$13,"",SUM(E$23:E247))</f>
        <v/>
      </c>
      <c r="G247" s="6" t="str">
        <f t="shared" si="36"/>
        <v/>
      </c>
      <c r="H247" s="6" t="str">
        <f t="shared" si="37"/>
        <v/>
      </c>
      <c r="I247" s="6"/>
      <c r="J247" s="7">
        <f t="shared" si="38"/>
        <v>1400.0732338471196</v>
      </c>
      <c r="K247" s="7">
        <f t="shared" si="39"/>
        <v>574.45052096953236</v>
      </c>
      <c r="L247" s="7">
        <f t="shared" si="40"/>
        <v>109348.45290800027</v>
      </c>
      <c r="M247" s="7">
        <f t="shared" si="41"/>
        <v>1400.0732338471196</v>
      </c>
      <c r="N247" s="7">
        <f t="shared" si="42"/>
        <v>569.88408877791835</v>
      </c>
      <c r="O247" s="7">
        <f t="shared" si="43"/>
        <v>108490.34774840418</v>
      </c>
    </row>
    <row r="248" spans="1:15" x14ac:dyDescent="0.2">
      <c r="A248" s="4">
        <v>226</v>
      </c>
      <c r="B248" s="7" t="str">
        <f t="shared" si="33"/>
        <v/>
      </c>
      <c r="C248" s="6" t="str">
        <f t="shared" si="34"/>
        <v/>
      </c>
      <c r="D248" s="6" t="str">
        <f>IF($A248&gt;$D$13,"",SUM(C$23:C248))</f>
        <v/>
      </c>
      <c r="E248" s="6" t="str">
        <f t="shared" si="35"/>
        <v/>
      </c>
      <c r="F248" s="6" t="str">
        <f>IF($A248&gt;$D$13,"",SUM(E$23:E248))</f>
        <v/>
      </c>
      <c r="G248" s="6" t="str">
        <f t="shared" si="36"/>
        <v/>
      </c>
      <c r="H248" s="6" t="str">
        <f t="shared" si="37"/>
        <v/>
      </c>
      <c r="I248" s="6"/>
      <c r="J248" s="7">
        <f t="shared" si="38"/>
        <v>1400.0732338471196</v>
      </c>
      <c r="K248" s="7">
        <f t="shared" si="39"/>
        <v>585.01422305780136</v>
      </c>
      <c r="L248" s="7">
        <f t="shared" si="40"/>
        <v>111333.54036490519</v>
      </c>
      <c r="M248" s="7">
        <f t="shared" si="41"/>
        <v>1400.0732338471196</v>
      </c>
      <c r="N248" s="7">
        <f t="shared" si="42"/>
        <v>580.42336045396235</v>
      </c>
      <c r="O248" s="7">
        <f t="shared" si="43"/>
        <v>110470.84434270526</v>
      </c>
    </row>
    <row r="249" spans="1:15" x14ac:dyDescent="0.2">
      <c r="A249" s="4">
        <v>227</v>
      </c>
      <c r="B249" s="7" t="str">
        <f t="shared" si="33"/>
        <v/>
      </c>
      <c r="C249" s="6" t="str">
        <f t="shared" si="34"/>
        <v/>
      </c>
      <c r="D249" s="6" t="str">
        <f>IF($A249&gt;$D$13,"",SUM(C$23:C249))</f>
        <v/>
      </c>
      <c r="E249" s="6" t="str">
        <f t="shared" si="35"/>
        <v/>
      </c>
      <c r="F249" s="6" t="str">
        <f>IF($A249&gt;$D$13,"",SUM(E$23:E249))</f>
        <v/>
      </c>
      <c r="G249" s="6" t="str">
        <f t="shared" si="36"/>
        <v/>
      </c>
      <c r="H249" s="6" t="str">
        <f t="shared" si="37"/>
        <v/>
      </c>
      <c r="I249" s="6"/>
      <c r="J249" s="7">
        <f t="shared" si="38"/>
        <v>1400.0732338471196</v>
      </c>
      <c r="K249" s="7">
        <f t="shared" si="39"/>
        <v>595.6344409522427</v>
      </c>
      <c r="L249" s="7">
        <f t="shared" si="40"/>
        <v>113329.24803970454</v>
      </c>
      <c r="M249" s="7">
        <f t="shared" si="41"/>
        <v>1400.0732338471196</v>
      </c>
      <c r="N249" s="7">
        <f t="shared" si="42"/>
        <v>591.01901723347305</v>
      </c>
      <c r="O249" s="7">
        <f t="shared" si="43"/>
        <v>112461.93659378585</v>
      </c>
    </row>
    <row r="250" spans="1:15" x14ac:dyDescent="0.2">
      <c r="A250" s="4">
        <v>228</v>
      </c>
      <c r="B250" s="7" t="str">
        <f t="shared" si="33"/>
        <v/>
      </c>
      <c r="C250" s="6" t="str">
        <f t="shared" si="34"/>
        <v/>
      </c>
      <c r="D250" s="6" t="str">
        <f>IF($A250&gt;$D$13,"",SUM(C$23:C250))</f>
        <v/>
      </c>
      <c r="E250" s="6" t="str">
        <f t="shared" si="35"/>
        <v/>
      </c>
      <c r="F250" s="6" t="str">
        <f>IF($A250&gt;$D$13,"",SUM(E$23:E250))</f>
        <v/>
      </c>
      <c r="G250" s="6" t="str">
        <f t="shared" si="36"/>
        <v/>
      </c>
      <c r="H250" s="6" t="str">
        <f t="shared" si="37"/>
        <v/>
      </c>
      <c r="I250" s="6"/>
      <c r="J250" s="7">
        <f t="shared" si="38"/>
        <v>1400.0732338471196</v>
      </c>
      <c r="K250" s="7">
        <f t="shared" si="39"/>
        <v>606.31147701241923</v>
      </c>
      <c r="L250" s="7">
        <f t="shared" si="40"/>
        <v>115335.63275056408</v>
      </c>
      <c r="M250" s="7">
        <f t="shared" si="41"/>
        <v>1400.0732338471196</v>
      </c>
      <c r="N250" s="7">
        <f t="shared" si="42"/>
        <v>601.67136077675423</v>
      </c>
      <c r="O250" s="7">
        <f t="shared" si="43"/>
        <v>114463.68118840973</v>
      </c>
    </row>
    <row r="251" spans="1:15" x14ac:dyDescent="0.2">
      <c r="A251" s="4">
        <v>229</v>
      </c>
      <c r="B251" s="7" t="str">
        <f t="shared" si="33"/>
        <v/>
      </c>
      <c r="C251" s="6" t="str">
        <f t="shared" si="34"/>
        <v/>
      </c>
      <c r="D251" s="6" t="str">
        <f>IF($A251&gt;$D$13,"",SUM(C$23:C251))</f>
        <v/>
      </c>
      <c r="E251" s="6" t="str">
        <f t="shared" si="35"/>
        <v/>
      </c>
      <c r="F251" s="6" t="str">
        <f>IF($A251&gt;$D$13,"",SUM(E$23:E251))</f>
        <v/>
      </c>
      <c r="G251" s="6" t="str">
        <f t="shared" si="36"/>
        <v/>
      </c>
      <c r="H251" s="6" t="str">
        <f t="shared" si="37"/>
        <v/>
      </c>
      <c r="I251" s="6"/>
      <c r="J251" s="7">
        <f t="shared" si="38"/>
        <v>1400.0732338471196</v>
      </c>
      <c r="K251" s="7">
        <f t="shared" si="39"/>
        <v>617.04563521551779</v>
      </c>
      <c r="L251" s="7">
        <f t="shared" si="40"/>
        <v>117352.75161962672</v>
      </c>
      <c r="M251" s="7">
        <f t="shared" si="41"/>
        <v>1400.0732338471196</v>
      </c>
      <c r="N251" s="7">
        <f t="shared" si="42"/>
        <v>612.38069435799196</v>
      </c>
      <c r="O251" s="7">
        <f t="shared" si="43"/>
        <v>116476.13511661484</v>
      </c>
    </row>
    <row r="252" spans="1:15" x14ac:dyDescent="0.2">
      <c r="A252" s="4">
        <v>230</v>
      </c>
      <c r="B252" s="7" t="str">
        <f t="shared" si="33"/>
        <v/>
      </c>
      <c r="C252" s="6" t="str">
        <f t="shared" si="34"/>
        <v/>
      </c>
      <c r="D252" s="6" t="str">
        <f>IF($A252&gt;$D$13,"",SUM(C$23:C252))</f>
        <v/>
      </c>
      <c r="E252" s="6" t="str">
        <f t="shared" si="35"/>
        <v/>
      </c>
      <c r="F252" s="6" t="str">
        <f>IF($A252&gt;$D$13,"",SUM(E$23:E252))</f>
        <v/>
      </c>
      <c r="G252" s="6" t="str">
        <f t="shared" si="36"/>
        <v/>
      </c>
      <c r="H252" s="6" t="str">
        <f t="shared" si="37"/>
        <v/>
      </c>
      <c r="I252" s="6"/>
      <c r="J252" s="7">
        <f t="shared" si="38"/>
        <v>1400.0732338471196</v>
      </c>
      <c r="K252" s="7">
        <f t="shared" si="39"/>
        <v>627.83722116500292</v>
      </c>
      <c r="L252" s="7">
        <f t="shared" si="40"/>
        <v>119380.66207463885</v>
      </c>
      <c r="M252" s="7">
        <f t="shared" si="41"/>
        <v>1400.0732338471196</v>
      </c>
      <c r="N252" s="7">
        <f t="shared" si="42"/>
        <v>623.14732287388938</v>
      </c>
      <c r="O252" s="7">
        <f t="shared" si="43"/>
        <v>118499.35567333584</v>
      </c>
    </row>
    <row r="253" spans="1:15" x14ac:dyDescent="0.2">
      <c r="A253" s="4">
        <v>231</v>
      </c>
      <c r="B253" s="7" t="str">
        <f t="shared" si="33"/>
        <v/>
      </c>
      <c r="C253" s="6" t="str">
        <f t="shared" si="34"/>
        <v/>
      </c>
      <c r="D253" s="6" t="str">
        <f>IF($A253&gt;$D$13,"",SUM(C$23:C253))</f>
        <v/>
      </c>
      <c r="E253" s="6" t="str">
        <f t="shared" si="35"/>
        <v/>
      </c>
      <c r="F253" s="6" t="str">
        <f>IF($A253&gt;$D$13,"",SUM(E$23:E253))</f>
        <v/>
      </c>
      <c r="G253" s="6" t="str">
        <f t="shared" si="36"/>
        <v/>
      </c>
      <c r="H253" s="6" t="str">
        <f t="shared" si="37"/>
        <v/>
      </c>
      <c r="I253" s="6"/>
      <c r="J253" s="7">
        <f t="shared" si="38"/>
        <v>1400.0732338471196</v>
      </c>
      <c r="K253" s="7">
        <f t="shared" si="39"/>
        <v>638.68654209931776</v>
      </c>
      <c r="L253" s="7">
        <f t="shared" si="40"/>
        <v>121419.42185058529</v>
      </c>
      <c r="M253" s="7">
        <f t="shared" si="41"/>
        <v>1400.0732338471196</v>
      </c>
      <c r="N253" s="7">
        <f t="shared" si="42"/>
        <v>633.97155285234669</v>
      </c>
      <c r="O253" s="7">
        <f t="shared" si="43"/>
        <v>120533.40046003531</v>
      </c>
    </row>
    <row r="254" spans="1:15" x14ac:dyDescent="0.2">
      <c r="A254" s="4">
        <v>232</v>
      </c>
      <c r="B254" s="7" t="str">
        <f t="shared" si="33"/>
        <v/>
      </c>
      <c r="C254" s="6" t="str">
        <f t="shared" si="34"/>
        <v/>
      </c>
      <c r="D254" s="6" t="str">
        <f>IF($A254&gt;$D$13,"",SUM(C$23:C254))</f>
        <v/>
      </c>
      <c r="E254" s="6" t="str">
        <f t="shared" si="35"/>
        <v/>
      </c>
      <c r="F254" s="6" t="str">
        <f>IF($A254&gt;$D$13,"",SUM(E$23:E254))</f>
        <v/>
      </c>
      <c r="G254" s="6" t="str">
        <f t="shared" si="36"/>
        <v/>
      </c>
      <c r="H254" s="6" t="str">
        <f t="shared" si="37"/>
        <v/>
      </c>
      <c r="I254" s="6"/>
      <c r="J254" s="7">
        <f t="shared" si="38"/>
        <v>1400.0732338471196</v>
      </c>
      <c r="K254" s="7">
        <f t="shared" si="39"/>
        <v>649.59390690063128</v>
      </c>
      <c r="L254" s="7">
        <f t="shared" si="40"/>
        <v>123469.08899133305</v>
      </c>
      <c r="M254" s="7">
        <f t="shared" si="41"/>
        <v>1400.0732338471196</v>
      </c>
      <c r="N254" s="7">
        <f t="shared" si="42"/>
        <v>644.85369246118887</v>
      </c>
      <c r="O254" s="7">
        <f t="shared" si="43"/>
        <v>122578.32738634362</v>
      </c>
    </row>
    <row r="255" spans="1:15" x14ac:dyDescent="0.2">
      <c r="A255" s="4">
        <v>233</v>
      </c>
      <c r="B255" s="7" t="str">
        <f t="shared" si="33"/>
        <v/>
      </c>
      <c r="C255" s="6" t="str">
        <f t="shared" si="34"/>
        <v/>
      </c>
      <c r="D255" s="6" t="str">
        <f>IF($A255&gt;$D$13,"",SUM(C$23:C255))</f>
        <v/>
      </c>
      <c r="E255" s="6" t="str">
        <f t="shared" si="35"/>
        <v/>
      </c>
      <c r="F255" s="6" t="str">
        <f>IF($A255&gt;$D$13,"",SUM(E$23:E255))</f>
        <v/>
      </c>
      <c r="G255" s="6" t="str">
        <f t="shared" si="36"/>
        <v/>
      </c>
      <c r="H255" s="6" t="str">
        <f t="shared" si="37"/>
        <v/>
      </c>
      <c r="I255" s="6"/>
      <c r="J255" s="7">
        <f t="shared" si="38"/>
        <v>1400.0732338471196</v>
      </c>
      <c r="K255" s="7">
        <f t="shared" si="39"/>
        <v>660.55962610363179</v>
      </c>
      <c r="L255" s="7">
        <f t="shared" si="40"/>
        <v>125529.7218512838</v>
      </c>
      <c r="M255" s="7">
        <f t="shared" si="41"/>
        <v>1400.0732338471196</v>
      </c>
      <c r="N255" s="7">
        <f t="shared" si="42"/>
        <v>655.79405151693834</v>
      </c>
      <c r="O255" s="7">
        <f t="shared" si="43"/>
        <v>124634.19467170768</v>
      </c>
    </row>
    <row r="256" spans="1:15" x14ac:dyDescent="0.2">
      <c r="A256" s="4">
        <v>234</v>
      </c>
      <c r="B256" s="7" t="str">
        <f t="shared" si="33"/>
        <v/>
      </c>
      <c r="C256" s="6" t="str">
        <f t="shared" si="34"/>
        <v/>
      </c>
      <c r="D256" s="6" t="str">
        <f>IF($A256&gt;$D$13,"",SUM(C$23:C256))</f>
        <v/>
      </c>
      <c r="E256" s="6" t="str">
        <f t="shared" si="35"/>
        <v/>
      </c>
      <c r="F256" s="6" t="str">
        <f>IF($A256&gt;$D$13,"",SUM(E$23:E256))</f>
        <v/>
      </c>
      <c r="G256" s="6" t="str">
        <f t="shared" si="36"/>
        <v/>
      </c>
      <c r="H256" s="6" t="str">
        <f t="shared" si="37"/>
        <v/>
      </c>
      <c r="I256" s="6"/>
      <c r="J256" s="7">
        <f t="shared" si="38"/>
        <v>1400.0732338471196</v>
      </c>
      <c r="K256" s="7">
        <f t="shared" si="39"/>
        <v>671.58401190436825</v>
      </c>
      <c r="L256" s="7">
        <f t="shared" si="40"/>
        <v>127601.37909703529</v>
      </c>
      <c r="M256" s="7">
        <f t="shared" si="41"/>
        <v>1400.0732338471196</v>
      </c>
      <c r="N256" s="7">
        <f t="shared" si="42"/>
        <v>666.79294149363602</v>
      </c>
      <c r="O256" s="7">
        <f t="shared" si="43"/>
        <v>126701.06084704843</v>
      </c>
    </row>
    <row r="257" spans="1:15" x14ac:dyDescent="0.2">
      <c r="A257" s="4">
        <v>235</v>
      </c>
      <c r="B257" s="7" t="str">
        <f t="shared" si="33"/>
        <v/>
      </c>
      <c r="C257" s="6" t="str">
        <f t="shared" si="34"/>
        <v/>
      </c>
      <c r="D257" s="6" t="str">
        <f>IF($A257&gt;$D$13,"",SUM(C$23:C257))</f>
        <v/>
      </c>
      <c r="E257" s="6" t="str">
        <f t="shared" si="35"/>
        <v/>
      </c>
      <c r="F257" s="6" t="str">
        <f>IF($A257&gt;$D$13,"",SUM(E$23:E257))</f>
        <v/>
      </c>
      <c r="G257" s="6" t="str">
        <f t="shared" si="36"/>
        <v/>
      </c>
      <c r="H257" s="6" t="str">
        <f t="shared" si="37"/>
        <v/>
      </c>
      <c r="I257" s="6"/>
      <c r="J257" s="7">
        <f t="shared" si="38"/>
        <v>1400.0732338471196</v>
      </c>
      <c r="K257" s="7">
        <f t="shared" si="39"/>
        <v>682.66737816913871</v>
      </c>
      <c r="L257" s="7">
        <f t="shared" si="40"/>
        <v>129684.11970905155</v>
      </c>
      <c r="M257" s="7">
        <f t="shared" si="41"/>
        <v>1400.0732338471196</v>
      </c>
      <c r="N257" s="7">
        <f t="shared" si="42"/>
        <v>677.85067553170904</v>
      </c>
      <c r="O257" s="7">
        <f t="shared" si="43"/>
        <v>128778.98475642726</v>
      </c>
    </row>
    <row r="258" spans="1:15" x14ac:dyDescent="0.2">
      <c r="A258" s="4">
        <v>236</v>
      </c>
      <c r="B258" s="7" t="str">
        <f t="shared" si="33"/>
        <v/>
      </c>
      <c r="C258" s="6" t="str">
        <f t="shared" si="34"/>
        <v/>
      </c>
      <c r="D258" s="6" t="str">
        <f>IF($A258&gt;$D$13,"",SUM(C$23:C258))</f>
        <v/>
      </c>
      <c r="E258" s="6" t="str">
        <f t="shared" si="35"/>
        <v/>
      </c>
      <c r="F258" s="6" t="str">
        <f>IF($A258&gt;$D$13,"",SUM(E$23:E258))</f>
        <v/>
      </c>
      <c r="G258" s="6" t="str">
        <f t="shared" si="36"/>
        <v/>
      </c>
      <c r="H258" s="6" t="str">
        <f t="shared" si="37"/>
        <v/>
      </c>
      <c r="I258" s="6"/>
      <c r="J258" s="7">
        <f t="shared" si="38"/>
        <v>1400.0732338471196</v>
      </c>
      <c r="K258" s="7">
        <f t="shared" si="39"/>
        <v>693.81004044342581</v>
      </c>
      <c r="L258" s="7">
        <f t="shared" si="40"/>
        <v>131778.0029833421</v>
      </c>
      <c r="M258" s="7">
        <f t="shared" si="41"/>
        <v>1400.0732338471196</v>
      </c>
      <c r="N258" s="7">
        <f t="shared" si="42"/>
        <v>688.96756844688582</v>
      </c>
      <c r="O258" s="7">
        <f t="shared" si="43"/>
        <v>130868.02555872127</v>
      </c>
    </row>
    <row r="259" spans="1:15" x14ac:dyDescent="0.2">
      <c r="A259" s="4">
        <v>237</v>
      </c>
      <c r="B259" s="7" t="str">
        <f t="shared" si="33"/>
        <v/>
      </c>
      <c r="C259" s="6" t="str">
        <f t="shared" si="34"/>
        <v/>
      </c>
      <c r="D259" s="6" t="str">
        <f>IF($A259&gt;$D$13,"",SUM(C$23:C259))</f>
        <v/>
      </c>
      <c r="E259" s="6" t="str">
        <f t="shared" si="35"/>
        <v/>
      </c>
      <c r="F259" s="6" t="str">
        <f>IF($A259&gt;$D$13,"",SUM(E$23:E259))</f>
        <v/>
      </c>
      <c r="G259" s="6" t="str">
        <f t="shared" si="36"/>
        <v/>
      </c>
      <c r="H259" s="6" t="str">
        <f t="shared" si="37"/>
        <v/>
      </c>
      <c r="I259" s="6"/>
      <c r="J259" s="7">
        <f t="shared" si="38"/>
        <v>1400.0732338471196</v>
      </c>
      <c r="K259" s="7">
        <f t="shared" si="39"/>
        <v>705.01231596088019</v>
      </c>
      <c r="L259" s="7">
        <f t="shared" si="40"/>
        <v>133883.08853315009</v>
      </c>
      <c r="M259" s="7">
        <f t="shared" si="41"/>
        <v>1400.0732338471196</v>
      </c>
      <c r="N259" s="7">
        <f t="shared" si="42"/>
        <v>700.14393673915879</v>
      </c>
      <c r="O259" s="7">
        <f t="shared" si="43"/>
        <v>132968.24272930756</v>
      </c>
    </row>
    <row r="260" spans="1:15" x14ac:dyDescent="0.2">
      <c r="A260" s="4">
        <v>238</v>
      </c>
      <c r="B260" s="7" t="str">
        <f t="shared" si="33"/>
        <v/>
      </c>
      <c r="C260" s="6" t="str">
        <f t="shared" si="34"/>
        <v/>
      </c>
      <c r="D260" s="6" t="str">
        <f>IF($A260&gt;$D$13,"",SUM(C$23:C260))</f>
        <v/>
      </c>
      <c r="E260" s="6" t="str">
        <f t="shared" si="35"/>
        <v/>
      </c>
      <c r="F260" s="6" t="str">
        <f>IF($A260&gt;$D$13,"",SUM(E$23:E260))</f>
        <v/>
      </c>
      <c r="G260" s="6" t="str">
        <f t="shared" si="36"/>
        <v/>
      </c>
      <c r="H260" s="6" t="str">
        <f t="shared" si="37"/>
        <v/>
      </c>
      <c r="I260" s="6"/>
      <c r="J260" s="7">
        <f t="shared" si="38"/>
        <v>1400.0732338471196</v>
      </c>
      <c r="K260" s="7">
        <f t="shared" si="39"/>
        <v>716.27452365235297</v>
      </c>
      <c r="L260" s="7">
        <f t="shared" si="40"/>
        <v>135999.43629064955</v>
      </c>
      <c r="M260" s="7">
        <f t="shared" si="41"/>
        <v>1400.0732338471196</v>
      </c>
      <c r="N260" s="7">
        <f t="shared" si="42"/>
        <v>711.38009860179545</v>
      </c>
      <c r="O260" s="7">
        <f t="shared" si="43"/>
        <v>135079.69606175646</v>
      </c>
    </row>
    <row r="261" spans="1:15" x14ac:dyDescent="0.2">
      <c r="A261" s="4">
        <v>239</v>
      </c>
      <c r="B261" s="7" t="str">
        <f t="shared" si="33"/>
        <v/>
      </c>
      <c r="C261" s="6" t="str">
        <f t="shared" si="34"/>
        <v/>
      </c>
      <c r="D261" s="6" t="str">
        <f>IF($A261&gt;$D$13,"",SUM(C$23:C261))</f>
        <v/>
      </c>
      <c r="E261" s="6" t="str">
        <f t="shared" si="35"/>
        <v/>
      </c>
      <c r="F261" s="6" t="str">
        <f>IF($A261&gt;$D$13,"",SUM(E$23:E261))</f>
        <v/>
      </c>
      <c r="G261" s="6" t="str">
        <f t="shared" si="36"/>
        <v/>
      </c>
      <c r="H261" s="6" t="str">
        <f t="shared" si="37"/>
        <v/>
      </c>
      <c r="I261" s="6"/>
      <c r="J261" s="7">
        <f t="shared" si="38"/>
        <v>1400.0732338471196</v>
      </c>
      <c r="K261" s="7">
        <f t="shared" si="39"/>
        <v>727.59698415497508</v>
      </c>
      <c r="L261" s="7">
        <f t="shared" si="40"/>
        <v>138127.10650865163</v>
      </c>
      <c r="M261" s="7">
        <f t="shared" si="41"/>
        <v>1400.0732338471196</v>
      </c>
      <c r="N261" s="7">
        <f t="shared" si="42"/>
        <v>722.67637393039706</v>
      </c>
      <c r="O261" s="7">
        <f t="shared" si="43"/>
        <v>137202.44566953398</v>
      </c>
    </row>
    <row r="262" spans="1:15" x14ac:dyDescent="0.2">
      <c r="A262" s="4">
        <v>240</v>
      </c>
      <c r="B262" s="7" t="str">
        <f t="shared" si="33"/>
        <v/>
      </c>
      <c r="C262" s="6" t="str">
        <f t="shared" si="34"/>
        <v/>
      </c>
      <c r="D262" s="6" t="str">
        <f>IF($A262&gt;$D$13,"",SUM(C$23:C262))</f>
        <v/>
      </c>
      <c r="E262" s="6" t="str">
        <f t="shared" si="35"/>
        <v/>
      </c>
      <c r="F262" s="6" t="str">
        <f>IF($A262&gt;$D$13,"",SUM(E$23:E262))</f>
        <v/>
      </c>
      <c r="G262" s="6" t="str">
        <f t="shared" si="36"/>
        <v/>
      </c>
      <c r="H262" s="6" t="str">
        <f t="shared" si="37"/>
        <v/>
      </c>
      <c r="I262" s="6"/>
      <c r="J262" s="7">
        <f t="shared" si="38"/>
        <v>1400.0732338471196</v>
      </c>
      <c r="K262" s="7">
        <f t="shared" si="39"/>
        <v>738.98001982128619</v>
      </c>
      <c r="L262" s="7">
        <f t="shared" si="40"/>
        <v>140266.15976232005</v>
      </c>
      <c r="M262" s="7">
        <f t="shared" si="41"/>
        <v>1400.0732338471196</v>
      </c>
      <c r="N262" s="7">
        <f t="shared" si="42"/>
        <v>734.03308433200675</v>
      </c>
      <c r="O262" s="7">
        <f t="shared" si="43"/>
        <v>139336.55198771312</v>
      </c>
    </row>
    <row r="263" spans="1:15" x14ac:dyDescent="0.2">
      <c r="A263" s="4">
        <v>241</v>
      </c>
      <c r="B263" s="7" t="str">
        <f t="shared" si="33"/>
        <v/>
      </c>
      <c r="C263" s="6" t="str">
        <f t="shared" si="34"/>
        <v/>
      </c>
      <c r="D263" s="6" t="str">
        <f>IF($A263&gt;$D$13,"",SUM(C$23:C263))</f>
        <v/>
      </c>
      <c r="E263" s="6" t="str">
        <f t="shared" si="35"/>
        <v/>
      </c>
      <c r="F263" s="6" t="str">
        <f>IF($A263&gt;$D$13,"",SUM(E$23:E263))</f>
        <v/>
      </c>
      <c r="G263" s="6" t="str">
        <f t="shared" si="36"/>
        <v/>
      </c>
      <c r="H263" s="6" t="str">
        <f t="shared" si="37"/>
        <v/>
      </c>
      <c r="I263" s="6"/>
      <c r="J263" s="7">
        <f t="shared" si="38"/>
        <v>1400.0732338471196</v>
      </c>
      <c r="K263" s="7">
        <f t="shared" si="39"/>
        <v>750.42395472841224</v>
      </c>
      <c r="L263" s="7">
        <f t="shared" si="40"/>
        <v>142416.65695089559</v>
      </c>
      <c r="M263" s="7">
        <f t="shared" si="41"/>
        <v>1400.0732338471196</v>
      </c>
      <c r="N263" s="7">
        <f t="shared" si="42"/>
        <v>745.45055313426508</v>
      </c>
      <c r="O263" s="7">
        <f t="shared" si="43"/>
        <v>141482.0757746945</v>
      </c>
    </row>
    <row r="264" spans="1:15" x14ac:dyDescent="0.2">
      <c r="A264" s="4">
        <v>242</v>
      </c>
      <c r="B264" s="7" t="str">
        <f t="shared" si="33"/>
        <v/>
      </c>
      <c r="C264" s="6" t="str">
        <f t="shared" si="34"/>
        <v/>
      </c>
      <c r="D264" s="6" t="str">
        <f>IF($A264&gt;$D$13,"",SUM(C$23:C264))</f>
        <v/>
      </c>
      <c r="E264" s="6" t="str">
        <f t="shared" si="35"/>
        <v/>
      </c>
      <c r="F264" s="6" t="str">
        <f>IF($A264&gt;$D$13,"",SUM(E$23:E264))</f>
        <v/>
      </c>
      <c r="G264" s="6" t="str">
        <f t="shared" si="36"/>
        <v/>
      </c>
      <c r="H264" s="6" t="str">
        <f t="shared" si="37"/>
        <v/>
      </c>
      <c r="I264" s="6"/>
      <c r="J264" s="7">
        <f t="shared" si="38"/>
        <v>1400.0732338471196</v>
      </c>
      <c r="K264" s="7">
        <f t="shared" si="39"/>
        <v>761.9291146872913</v>
      </c>
      <c r="L264" s="7">
        <f t="shared" si="40"/>
        <v>144578.65929943</v>
      </c>
      <c r="M264" s="7">
        <f t="shared" si="41"/>
        <v>1400.0732338471196</v>
      </c>
      <c r="N264" s="7">
        <f t="shared" si="42"/>
        <v>756.92910539461559</v>
      </c>
      <c r="O264" s="7">
        <f t="shared" si="43"/>
        <v>143639.07811393624</v>
      </c>
    </row>
    <row r="265" spans="1:15" x14ac:dyDescent="0.2">
      <c r="A265" s="4">
        <v>243</v>
      </c>
      <c r="B265" s="7" t="str">
        <f t="shared" si="33"/>
        <v/>
      </c>
      <c r="C265" s="6" t="str">
        <f t="shared" si="34"/>
        <v/>
      </c>
      <c r="D265" s="6" t="str">
        <f>IF($A265&gt;$D$13,"",SUM(C$23:C265))</f>
        <v/>
      </c>
      <c r="E265" s="6" t="str">
        <f t="shared" si="35"/>
        <v/>
      </c>
      <c r="F265" s="6" t="str">
        <f>IF($A265&gt;$D$13,"",SUM(E$23:E265))</f>
        <v/>
      </c>
      <c r="G265" s="6" t="str">
        <f t="shared" si="36"/>
        <v/>
      </c>
      <c r="H265" s="6" t="str">
        <f t="shared" si="37"/>
        <v/>
      </c>
      <c r="I265" s="6"/>
      <c r="J265" s="7">
        <f t="shared" si="38"/>
        <v>1400.0732338471196</v>
      </c>
      <c r="K265" s="7">
        <f t="shared" si="39"/>
        <v>773.49582725195046</v>
      </c>
      <c r="L265" s="7">
        <f t="shared" si="40"/>
        <v>146752.22836052906</v>
      </c>
      <c r="M265" s="7">
        <f t="shared" si="41"/>
        <v>1400.0732338471196</v>
      </c>
      <c r="N265" s="7">
        <f t="shared" si="42"/>
        <v>768.46906790955882</v>
      </c>
      <c r="O265" s="7">
        <f t="shared" si="43"/>
        <v>145807.62041569292</v>
      </c>
    </row>
    <row r="266" spans="1:15" x14ac:dyDescent="0.2">
      <c r="A266" s="4">
        <v>244</v>
      </c>
      <c r="B266" s="7" t="str">
        <f t="shared" si="33"/>
        <v/>
      </c>
      <c r="C266" s="6" t="str">
        <f t="shared" si="34"/>
        <v/>
      </c>
      <c r="D266" s="6" t="str">
        <f>IF($A266&gt;$D$13,"",SUM(C$23:C266))</f>
        <v/>
      </c>
      <c r="E266" s="6" t="str">
        <f t="shared" si="35"/>
        <v/>
      </c>
      <c r="F266" s="6" t="str">
        <f>IF($A266&gt;$D$13,"",SUM(E$23:E266))</f>
        <v/>
      </c>
      <c r="G266" s="6" t="str">
        <f t="shared" si="36"/>
        <v/>
      </c>
      <c r="H266" s="6" t="str">
        <f t="shared" si="37"/>
        <v/>
      </c>
      <c r="I266" s="6"/>
      <c r="J266" s="7">
        <f t="shared" si="38"/>
        <v>1400.0732338471196</v>
      </c>
      <c r="K266" s="7">
        <f t="shared" si="39"/>
        <v>785.12442172883038</v>
      </c>
      <c r="L266" s="7">
        <f t="shared" si="40"/>
        <v>148937.42601610502</v>
      </c>
      <c r="M266" s="7">
        <f t="shared" si="41"/>
        <v>1400.0732338471196</v>
      </c>
      <c r="N266" s="7">
        <f t="shared" si="42"/>
        <v>780.07076922395709</v>
      </c>
      <c r="O266" s="7">
        <f t="shared" si="43"/>
        <v>147987.76441876398</v>
      </c>
    </row>
    <row r="267" spans="1:15" x14ac:dyDescent="0.2">
      <c r="A267" s="4">
        <v>245</v>
      </c>
      <c r="B267" s="7" t="str">
        <f t="shared" si="33"/>
        <v/>
      </c>
      <c r="C267" s="6" t="str">
        <f t="shared" si="34"/>
        <v/>
      </c>
      <c r="D267" s="6" t="str">
        <f>IF($A267&gt;$D$13,"",SUM(C$23:C267))</f>
        <v/>
      </c>
      <c r="E267" s="6" t="str">
        <f t="shared" si="35"/>
        <v/>
      </c>
      <c r="F267" s="6" t="str">
        <f>IF($A267&gt;$D$13,"",SUM(E$23:E267))</f>
        <v/>
      </c>
      <c r="G267" s="6" t="str">
        <f t="shared" si="36"/>
        <v/>
      </c>
      <c r="H267" s="6" t="str">
        <f t="shared" si="37"/>
        <v/>
      </c>
      <c r="I267" s="6"/>
      <c r="J267" s="7">
        <f t="shared" si="38"/>
        <v>1400.0732338471196</v>
      </c>
      <c r="K267" s="7">
        <f t="shared" si="39"/>
        <v>796.81522918616179</v>
      </c>
      <c r="L267" s="7">
        <f t="shared" si="40"/>
        <v>151134.31447913829</v>
      </c>
      <c r="M267" s="7">
        <f t="shared" si="41"/>
        <v>1400.0732338471196</v>
      </c>
      <c r="N267" s="7">
        <f t="shared" si="42"/>
        <v>791.73453964038731</v>
      </c>
      <c r="O267" s="7">
        <f t="shared" si="43"/>
        <v>150179.57219225148</v>
      </c>
    </row>
    <row r="268" spans="1:15" x14ac:dyDescent="0.2">
      <c r="A268" s="4">
        <v>246</v>
      </c>
      <c r="B268" s="7" t="str">
        <f t="shared" si="33"/>
        <v/>
      </c>
      <c r="C268" s="6" t="str">
        <f t="shared" si="34"/>
        <v/>
      </c>
      <c r="D268" s="6" t="str">
        <f>IF($A268&gt;$D$13,"",SUM(C$23:C268))</f>
        <v/>
      </c>
      <c r="E268" s="6" t="str">
        <f t="shared" si="35"/>
        <v/>
      </c>
      <c r="F268" s="6" t="str">
        <f>IF($A268&gt;$D$13,"",SUM(E$23:E268))</f>
        <v/>
      </c>
      <c r="G268" s="6" t="str">
        <f t="shared" si="36"/>
        <v/>
      </c>
      <c r="H268" s="6" t="str">
        <f t="shared" si="37"/>
        <v/>
      </c>
      <c r="I268" s="6"/>
      <c r="J268" s="7">
        <f t="shared" si="38"/>
        <v>1400.0732338471196</v>
      </c>
      <c r="K268" s="7">
        <f t="shared" si="39"/>
        <v>808.56858246338982</v>
      </c>
      <c r="L268" s="7">
        <f t="shared" si="40"/>
        <v>153342.95629544879</v>
      </c>
      <c r="M268" s="7">
        <f t="shared" si="41"/>
        <v>1400.0732338471196</v>
      </c>
      <c r="N268" s="7">
        <f t="shared" si="42"/>
        <v>803.46071122854539</v>
      </c>
      <c r="O268" s="7">
        <f t="shared" si="43"/>
        <v>152383.10613732715</v>
      </c>
    </row>
    <row r="269" spans="1:15" x14ac:dyDescent="0.2">
      <c r="A269" s="4">
        <v>247</v>
      </c>
      <c r="B269" s="7" t="str">
        <f t="shared" si="33"/>
        <v/>
      </c>
      <c r="C269" s="6" t="str">
        <f t="shared" si="34"/>
        <v/>
      </c>
      <c r="D269" s="6" t="str">
        <f>IF($A269&gt;$D$13,"",SUM(C$23:C269))</f>
        <v/>
      </c>
      <c r="E269" s="6" t="str">
        <f t="shared" si="35"/>
        <v/>
      </c>
      <c r="F269" s="6" t="str">
        <f>IF($A269&gt;$D$13,"",SUM(E$23:E269))</f>
        <v/>
      </c>
      <c r="G269" s="6" t="str">
        <f t="shared" si="36"/>
        <v/>
      </c>
      <c r="H269" s="6" t="str">
        <f t="shared" si="37"/>
        <v/>
      </c>
      <c r="I269" s="6"/>
      <c r="J269" s="7">
        <f t="shared" si="38"/>
        <v>1400.0732338471196</v>
      </c>
      <c r="K269" s="7">
        <f t="shared" si="39"/>
        <v>820.384816180651</v>
      </c>
      <c r="L269" s="7">
        <f t="shared" si="40"/>
        <v>155563.41434547657</v>
      </c>
      <c r="M269" s="7">
        <f t="shared" si="41"/>
        <v>1400.0732338471196</v>
      </c>
      <c r="N269" s="7">
        <f t="shared" si="42"/>
        <v>815.24961783470019</v>
      </c>
      <c r="O269" s="7">
        <f t="shared" si="43"/>
        <v>154598.42898900897</v>
      </c>
    </row>
    <row r="270" spans="1:15" x14ac:dyDescent="0.2">
      <c r="A270" s="4">
        <v>248</v>
      </c>
      <c r="B270" s="7" t="str">
        <f t="shared" si="33"/>
        <v/>
      </c>
      <c r="C270" s="6" t="str">
        <f t="shared" si="34"/>
        <v/>
      </c>
      <c r="D270" s="6" t="str">
        <f>IF($A270&gt;$D$13,"",SUM(C$23:C270))</f>
        <v/>
      </c>
      <c r="E270" s="6" t="str">
        <f t="shared" si="35"/>
        <v/>
      </c>
      <c r="F270" s="6" t="str">
        <f>IF($A270&gt;$D$13,"",SUM(E$23:E270))</f>
        <v/>
      </c>
      <c r="G270" s="6" t="str">
        <f t="shared" si="36"/>
        <v/>
      </c>
      <c r="H270" s="6" t="str">
        <f t="shared" si="37"/>
        <v/>
      </c>
      <c r="I270" s="6"/>
      <c r="J270" s="7">
        <f t="shared" si="38"/>
        <v>1400.0732338471196</v>
      </c>
      <c r="K270" s="7">
        <f t="shared" si="39"/>
        <v>832.26426674829963</v>
      </c>
      <c r="L270" s="7">
        <f t="shared" si="40"/>
        <v>157795.751846072</v>
      </c>
      <c r="M270" s="7">
        <f t="shared" si="41"/>
        <v>1400.0732338471196</v>
      </c>
      <c r="N270" s="7">
        <f t="shared" si="42"/>
        <v>827.10159509119796</v>
      </c>
      <c r="O270" s="7">
        <f t="shared" si="43"/>
        <v>156825.6038179473</v>
      </c>
    </row>
    <row r="271" spans="1:15" x14ac:dyDescent="0.2">
      <c r="A271" s="4">
        <v>249</v>
      </c>
      <c r="B271" s="7" t="str">
        <f t="shared" si="33"/>
        <v/>
      </c>
      <c r="C271" s="6" t="str">
        <f t="shared" si="34"/>
        <v/>
      </c>
      <c r="D271" s="6" t="str">
        <f>IF($A271&gt;$D$13,"",SUM(C$23:C271))</f>
        <v/>
      </c>
      <c r="E271" s="6" t="str">
        <f t="shared" si="35"/>
        <v/>
      </c>
      <c r="F271" s="6" t="str">
        <f>IF($A271&gt;$D$13,"",SUM(E$23:E271))</f>
        <v/>
      </c>
      <c r="G271" s="6" t="str">
        <f t="shared" si="36"/>
        <v/>
      </c>
      <c r="H271" s="6" t="str">
        <f t="shared" si="37"/>
        <v/>
      </c>
      <c r="I271" s="6"/>
      <c r="J271" s="7">
        <f t="shared" si="38"/>
        <v>1400.0732338471196</v>
      </c>
      <c r="K271" s="7">
        <f t="shared" si="39"/>
        <v>844.20727237648521</v>
      </c>
      <c r="L271" s="7">
        <f t="shared" si="40"/>
        <v>160040.03235229562</v>
      </c>
      <c r="M271" s="7">
        <f t="shared" si="41"/>
        <v>1400.0732338471196</v>
      </c>
      <c r="N271" s="7">
        <f t="shared" si="42"/>
        <v>839.01698042601799</v>
      </c>
      <c r="O271" s="7">
        <f t="shared" si="43"/>
        <v>159064.69403222043</v>
      </c>
    </row>
    <row r="272" spans="1:15" x14ac:dyDescent="0.2">
      <c r="A272" s="4">
        <v>250</v>
      </c>
      <c r="B272" s="7" t="str">
        <f t="shared" si="33"/>
        <v/>
      </c>
      <c r="C272" s="6" t="str">
        <f t="shared" si="34"/>
        <v/>
      </c>
      <c r="D272" s="6" t="str">
        <f>IF($A272&gt;$D$13,"",SUM(C$23:C272))</f>
        <v/>
      </c>
      <c r="E272" s="6" t="str">
        <f t="shared" si="35"/>
        <v/>
      </c>
      <c r="F272" s="6" t="str">
        <f>IF($A272&gt;$D$13,"",SUM(E$23:E272))</f>
        <v/>
      </c>
      <c r="G272" s="6" t="str">
        <f t="shared" si="36"/>
        <v/>
      </c>
      <c r="H272" s="6" t="str">
        <f t="shared" si="37"/>
        <v/>
      </c>
      <c r="I272" s="6"/>
      <c r="J272" s="7">
        <f t="shared" si="38"/>
        <v>1400.0732338471196</v>
      </c>
      <c r="K272" s="7">
        <f t="shared" si="39"/>
        <v>856.21417308478146</v>
      </c>
      <c r="L272" s="7">
        <f t="shared" si="40"/>
        <v>162296.31975922751</v>
      </c>
      <c r="M272" s="7">
        <f t="shared" si="41"/>
        <v>1400.0732338471196</v>
      </c>
      <c r="N272" s="7">
        <f t="shared" si="42"/>
        <v>850.99611307237922</v>
      </c>
      <c r="O272" s="7">
        <f t="shared" si="43"/>
        <v>161315.76337913994</v>
      </c>
    </row>
    <row r="273" spans="1:15" x14ac:dyDescent="0.2">
      <c r="A273" s="4">
        <v>251</v>
      </c>
      <c r="B273" s="7" t="str">
        <f t="shared" si="33"/>
        <v/>
      </c>
      <c r="C273" s="6" t="str">
        <f t="shared" si="34"/>
        <v/>
      </c>
      <c r="D273" s="6" t="str">
        <f>IF($A273&gt;$D$13,"",SUM(C$23:C273))</f>
        <v/>
      </c>
      <c r="E273" s="6" t="str">
        <f t="shared" si="35"/>
        <v/>
      </c>
      <c r="F273" s="6" t="str">
        <f>IF($A273&gt;$D$13,"",SUM(E$23:E273))</f>
        <v/>
      </c>
      <c r="G273" s="6" t="str">
        <f t="shared" si="36"/>
        <v/>
      </c>
      <c r="H273" s="6" t="str">
        <f t="shared" si="37"/>
        <v/>
      </c>
      <c r="I273" s="6"/>
      <c r="J273" s="7">
        <f t="shared" si="38"/>
        <v>1400.0732338471196</v>
      </c>
      <c r="K273" s="7">
        <f t="shared" si="39"/>
        <v>868.28531071186717</v>
      </c>
      <c r="L273" s="7">
        <f t="shared" si="40"/>
        <v>164564.6783037865</v>
      </c>
      <c r="M273" s="7">
        <f t="shared" si="41"/>
        <v>1400.0732338471196</v>
      </c>
      <c r="N273" s="7">
        <f t="shared" si="42"/>
        <v>863.03933407839861</v>
      </c>
      <c r="O273" s="7">
        <f t="shared" si="43"/>
        <v>163578.87594706545</v>
      </c>
    </row>
    <row r="274" spans="1:15" x14ac:dyDescent="0.2">
      <c r="A274" s="4">
        <v>252</v>
      </c>
      <c r="B274" s="7" t="str">
        <f t="shared" si="33"/>
        <v/>
      </c>
      <c r="C274" s="6" t="str">
        <f t="shared" si="34"/>
        <v/>
      </c>
      <c r="D274" s="6" t="str">
        <f>IF($A274&gt;$D$13,"",SUM(C$23:C274))</f>
        <v/>
      </c>
      <c r="E274" s="6" t="str">
        <f t="shared" si="35"/>
        <v/>
      </c>
      <c r="F274" s="6" t="str">
        <f>IF($A274&gt;$D$13,"",SUM(E$23:E274))</f>
        <v/>
      </c>
      <c r="G274" s="6" t="str">
        <f t="shared" si="36"/>
        <v/>
      </c>
      <c r="H274" s="6" t="str">
        <f t="shared" si="37"/>
        <v/>
      </c>
      <c r="I274" s="6"/>
      <c r="J274" s="7">
        <f t="shared" si="38"/>
        <v>1400.0732338471196</v>
      </c>
      <c r="K274" s="7">
        <f t="shared" si="39"/>
        <v>880.4210289252577</v>
      </c>
      <c r="L274" s="7">
        <f t="shared" si="40"/>
        <v>166845.17256655887</v>
      </c>
      <c r="M274" s="7">
        <f t="shared" si="41"/>
        <v>1400.0732338471196</v>
      </c>
      <c r="N274" s="7">
        <f t="shared" si="42"/>
        <v>875.14698631680005</v>
      </c>
      <c r="O274" s="7">
        <f t="shared" si="43"/>
        <v>165854.09616722938</v>
      </c>
    </row>
    <row r="275" spans="1:15" x14ac:dyDescent="0.2">
      <c r="A275" s="4">
        <v>253</v>
      </c>
      <c r="B275" s="7" t="str">
        <f t="shared" si="33"/>
        <v/>
      </c>
      <c r="C275" s="6" t="str">
        <f t="shared" si="34"/>
        <v/>
      </c>
      <c r="D275" s="6" t="str">
        <f>IF($A275&gt;$D$13,"",SUM(C$23:C275))</f>
        <v/>
      </c>
      <c r="E275" s="6" t="str">
        <f t="shared" si="35"/>
        <v/>
      </c>
      <c r="F275" s="6" t="str">
        <f>IF($A275&gt;$D$13,"",SUM(E$23:E275))</f>
        <v/>
      </c>
      <c r="G275" s="6" t="str">
        <f t="shared" si="36"/>
        <v/>
      </c>
      <c r="H275" s="6" t="str">
        <f t="shared" si="37"/>
        <v/>
      </c>
      <c r="I275" s="6"/>
      <c r="J275" s="7">
        <f t="shared" si="38"/>
        <v>1400.0732338471196</v>
      </c>
      <c r="K275" s="7">
        <f t="shared" si="39"/>
        <v>892.62167323108997</v>
      </c>
      <c r="L275" s="7">
        <f t="shared" si="40"/>
        <v>169137.86747363707</v>
      </c>
      <c r="M275" s="7">
        <f t="shared" si="41"/>
        <v>1400.0732338471196</v>
      </c>
      <c r="N275" s="7">
        <f t="shared" si="42"/>
        <v>887.31941449467718</v>
      </c>
      <c r="O275" s="7">
        <f t="shared" si="43"/>
        <v>168141.48881557118</v>
      </c>
    </row>
    <row r="276" spans="1:15" x14ac:dyDescent="0.2">
      <c r="A276" s="4">
        <v>254</v>
      </c>
      <c r="B276" s="7" t="str">
        <f t="shared" si="33"/>
        <v/>
      </c>
      <c r="C276" s="6" t="str">
        <f t="shared" si="34"/>
        <v/>
      </c>
      <c r="D276" s="6" t="str">
        <f>IF($A276&gt;$D$13,"",SUM(C$23:C276))</f>
        <v/>
      </c>
      <c r="E276" s="6" t="str">
        <f t="shared" si="35"/>
        <v/>
      </c>
      <c r="F276" s="6" t="str">
        <f>IF($A276&gt;$D$13,"",SUM(E$23:E276))</f>
        <v/>
      </c>
      <c r="G276" s="6" t="str">
        <f t="shared" si="36"/>
        <v/>
      </c>
      <c r="H276" s="6" t="str">
        <f t="shared" si="37"/>
        <v/>
      </c>
      <c r="I276" s="6"/>
      <c r="J276" s="7">
        <f t="shared" si="38"/>
        <v>1400.0732338471196</v>
      </c>
      <c r="K276" s="7">
        <f t="shared" si="39"/>
        <v>904.88759098395826</v>
      </c>
      <c r="L276" s="7">
        <f t="shared" si="40"/>
        <v>171442.82829846814</v>
      </c>
      <c r="M276" s="7">
        <f t="shared" si="41"/>
        <v>1400.0732338471196</v>
      </c>
      <c r="N276" s="7">
        <f t="shared" si="42"/>
        <v>899.55696516330579</v>
      </c>
      <c r="O276" s="7">
        <f t="shared" si="43"/>
        <v>170441.11901458161</v>
      </c>
    </row>
    <row r="277" spans="1:15" x14ac:dyDescent="0.2">
      <c r="A277" s="4">
        <v>255</v>
      </c>
      <c r="B277" s="7" t="str">
        <f t="shared" si="33"/>
        <v/>
      </c>
      <c r="C277" s="6" t="str">
        <f t="shared" si="34"/>
        <v/>
      </c>
      <c r="D277" s="6" t="str">
        <f>IF($A277&gt;$D$13,"",SUM(C$23:C277))</f>
        <v/>
      </c>
      <c r="E277" s="6" t="str">
        <f t="shared" si="35"/>
        <v/>
      </c>
      <c r="F277" s="6" t="str">
        <f>IF($A277&gt;$D$13,"",SUM(E$23:E277))</f>
        <v/>
      </c>
      <c r="G277" s="6" t="str">
        <f t="shared" si="36"/>
        <v/>
      </c>
      <c r="H277" s="6" t="str">
        <f t="shared" si="37"/>
        <v/>
      </c>
      <c r="I277" s="6"/>
      <c r="J277" s="7">
        <f t="shared" si="38"/>
        <v>1400.0732338471196</v>
      </c>
      <c r="K277" s="7">
        <f t="shared" si="39"/>
        <v>917.21913139680453</v>
      </c>
      <c r="L277" s="7">
        <f t="shared" si="40"/>
        <v>173760.12066371206</v>
      </c>
      <c r="M277" s="7">
        <f t="shared" si="41"/>
        <v>1400.0732338471196</v>
      </c>
      <c r="N277" s="7">
        <f t="shared" si="42"/>
        <v>911.85998672801156</v>
      </c>
      <c r="O277" s="7">
        <f t="shared" si="43"/>
        <v>172753.05223515673</v>
      </c>
    </row>
    <row r="278" spans="1:15" x14ac:dyDescent="0.2">
      <c r="A278" s="4">
        <v>256</v>
      </c>
      <c r="B278" s="7" t="str">
        <f t="shared" si="33"/>
        <v/>
      </c>
      <c r="C278" s="6" t="str">
        <f t="shared" si="34"/>
        <v/>
      </c>
      <c r="D278" s="6" t="str">
        <f>IF($A278&gt;$D$13,"",SUM(C$23:C278))</f>
        <v/>
      </c>
      <c r="E278" s="6" t="str">
        <f t="shared" si="35"/>
        <v/>
      </c>
      <c r="F278" s="6" t="str">
        <f>IF($A278&gt;$D$13,"",SUM(E$23:E278))</f>
        <v/>
      </c>
      <c r="G278" s="6" t="str">
        <f t="shared" si="36"/>
        <v/>
      </c>
      <c r="H278" s="6" t="str">
        <f t="shared" si="37"/>
        <v/>
      </c>
      <c r="I278" s="6"/>
      <c r="J278" s="7">
        <f t="shared" si="38"/>
        <v>1400.0732338471196</v>
      </c>
      <c r="K278" s="7">
        <f t="shared" si="39"/>
        <v>929.61664555085952</v>
      </c>
      <c r="L278" s="7">
        <f t="shared" si="40"/>
        <v>176089.81054311004</v>
      </c>
      <c r="M278" s="7">
        <f t="shared" si="41"/>
        <v>1400.0732338471196</v>
      </c>
      <c r="N278" s="7">
        <f t="shared" si="42"/>
        <v>924.22882945808851</v>
      </c>
      <c r="O278" s="7">
        <f t="shared" si="43"/>
        <v>175077.35429846196</v>
      </c>
    </row>
    <row r="279" spans="1:15" x14ac:dyDescent="0.2">
      <c r="A279" s="4">
        <v>257</v>
      </c>
      <c r="B279" s="7" t="str">
        <f t="shared" ref="B279:B342" si="44">IF(A279&lt;$D$13,$D$12,IF(A279&gt;$D$13,"",(1+$D$6/12)*G278))</f>
        <v/>
      </c>
      <c r="C279" s="6" t="str">
        <f t="shared" ref="C279:C342" si="45">IF(A279&gt;$D$13,"",$D$6/12*G278)</f>
        <v/>
      </c>
      <c r="D279" s="6" t="str">
        <f>IF($A279&gt;$D$13,"",SUM(C$23:C279))</f>
        <v/>
      </c>
      <c r="E279" s="6" t="str">
        <f t="shared" ref="E279:E342" si="46">IF($A279&gt;$D$13,"",B279-C279)</f>
        <v/>
      </c>
      <c r="F279" s="6" t="str">
        <f>IF($A279&gt;$D$13,"",SUM(E$23:E279))</f>
        <v/>
      </c>
      <c r="G279" s="6" t="str">
        <f t="shared" ref="G279:G342" si="47">IF(A279&gt;$D$13,"",G278-E279)</f>
        <v/>
      </c>
      <c r="H279" s="6" t="str">
        <f t="shared" ref="H279:H342" si="48">IF(A279&gt;12*$D$7,"",-IPMT($D$6/12,A279,$D$7*12,$D$5)-IF(A279&gt;$D$13,0,C279))</f>
        <v/>
      </c>
      <c r="I279" s="6"/>
      <c r="J279" s="7">
        <f t="shared" ref="J279:J342" si="49">IF(A279&gt;$D$7*12,$D$12,$D$8)</f>
        <v>1400.0732338471196</v>
      </c>
      <c r="K279" s="7">
        <f t="shared" ref="K279:K342" si="50">$L$6/12*L278</f>
        <v>942.08048640563868</v>
      </c>
      <c r="L279" s="7">
        <f t="shared" ref="L279:L342" si="51">K279+J279+L278</f>
        <v>178431.96426336281</v>
      </c>
      <c r="M279" s="7">
        <f t="shared" ref="M279:M342" si="52">IF(A279&lt;=$D$13,0,$D$12)</f>
        <v>1400.0732338471196</v>
      </c>
      <c r="N279" s="7">
        <f t="shared" ref="N279:N342" si="53">$L$6/12*O278</f>
        <v>936.66384549677139</v>
      </c>
      <c r="O279" s="7">
        <f t="shared" ref="O279:O342" si="54">N279+M279+O278</f>
        <v>177414.09137780586</v>
      </c>
    </row>
    <row r="280" spans="1:15" x14ac:dyDescent="0.2">
      <c r="A280" s="4">
        <v>258</v>
      </c>
      <c r="B280" s="7" t="str">
        <f t="shared" si="44"/>
        <v/>
      </c>
      <c r="C280" s="6" t="str">
        <f t="shared" si="45"/>
        <v/>
      </c>
      <c r="D280" s="6" t="str">
        <f>IF($A280&gt;$D$13,"",SUM(C$23:C280))</f>
        <v/>
      </c>
      <c r="E280" s="6" t="str">
        <f t="shared" si="46"/>
        <v/>
      </c>
      <c r="F280" s="6" t="str">
        <f>IF($A280&gt;$D$13,"",SUM(E$23:E280))</f>
        <v/>
      </c>
      <c r="G280" s="6" t="str">
        <f t="shared" si="47"/>
        <v/>
      </c>
      <c r="H280" s="6" t="str">
        <f t="shared" si="48"/>
        <v/>
      </c>
      <c r="I280" s="6"/>
      <c r="J280" s="7">
        <f t="shared" si="49"/>
        <v>1400.0732338471196</v>
      </c>
      <c r="K280" s="7">
        <f t="shared" si="50"/>
        <v>954.61100880899096</v>
      </c>
      <c r="L280" s="7">
        <f t="shared" si="51"/>
        <v>180786.64850601892</v>
      </c>
      <c r="M280" s="7">
        <f t="shared" si="52"/>
        <v>1400.0732338471196</v>
      </c>
      <c r="N280" s="7">
        <f t="shared" si="53"/>
        <v>949.16538887126126</v>
      </c>
      <c r="O280" s="7">
        <f t="shared" si="54"/>
        <v>179763.33000052423</v>
      </c>
    </row>
    <row r="281" spans="1:15" x14ac:dyDescent="0.2">
      <c r="A281" s="4">
        <v>259</v>
      </c>
      <c r="B281" s="7" t="str">
        <f t="shared" si="44"/>
        <v/>
      </c>
      <c r="C281" s="6" t="str">
        <f t="shared" si="45"/>
        <v/>
      </c>
      <c r="D281" s="6" t="str">
        <f>IF($A281&gt;$D$13,"",SUM(C$23:C281))</f>
        <v/>
      </c>
      <c r="E281" s="6" t="str">
        <f t="shared" si="46"/>
        <v/>
      </c>
      <c r="F281" s="6" t="str">
        <f>IF($A281&gt;$D$13,"",SUM(E$23:E281))</f>
        <v/>
      </c>
      <c r="G281" s="6" t="str">
        <f t="shared" si="47"/>
        <v/>
      </c>
      <c r="H281" s="6" t="str">
        <f t="shared" si="48"/>
        <v/>
      </c>
      <c r="I281" s="6"/>
      <c r="J281" s="7">
        <f t="shared" si="49"/>
        <v>1400.0732338471196</v>
      </c>
      <c r="K281" s="7">
        <f t="shared" si="50"/>
        <v>967.2085695072011</v>
      </c>
      <c r="L281" s="7">
        <f t="shared" si="51"/>
        <v>183153.93030937325</v>
      </c>
      <c r="M281" s="7">
        <f t="shared" si="52"/>
        <v>1400.0732338471196</v>
      </c>
      <c r="N281" s="7">
        <f t="shared" si="53"/>
        <v>961.73381550280465</v>
      </c>
      <c r="O281" s="7">
        <f t="shared" si="54"/>
        <v>182125.13704987415</v>
      </c>
    </row>
    <row r="282" spans="1:15" x14ac:dyDescent="0.2">
      <c r="A282" s="4">
        <v>260</v>
      </c>
      <c r="B282" s="7" t="str">
        <f t="shared" si="44"/>
        <v/>
      </c>
      <c r="C282" s="6" t="str">
        <f t="shared" si="45"/>
        <v/>
      </c>
      <c r="D282" s="6" t="str">
        <f>IF($A282&gt;$D$13,"",SUM(C$23:C282))</f>
        <v/>
      </c>
      <c r="E282" s="6" t="str">
        <f t="shared" si="46"/>
        <v/>
      </c>
      <c r="F282" s="6" t="str">
        <f>IF($A282&gt;$D$13,"",SUM(E$23:E282))</f>
        <v/>
      </c>
      <c r="G282" s="6" t="str">
        <f t="shared" si="47"/>
        <v/>
      </c>
      <c r="H282" s="6" t="str">
        <f t="shared" si="48"/>
        <v/>
      </c>
      <c r="I282" s="6"/>
      <c r="J282" s="7">
        <f t="shared" si="49"/>
        <v>1400.0732338471196</v>
      </c>
      <c r="K282" s="7">
        <f t="shared" si="50"/>
        <v>979.8735271551468</v>
      </c>
      <c r="L282" s="7">
        <f t="shared" si="51"/>
        <v>185533.87707037551</v>
      </c>
      <c r="M282" s="7">
        <f t="shared" si="52"/>
        <v>1400.0732338471196</v>
      </c>
      <c r="N282" s="7">
        <f t="shared" si="53"/>
        <v>974.36948321682667</v>
      </c>
      <c r="O282" s="7">
        <f t="shared" si="54"/>
        <v>184499.57976693808</v>
      </c>
    </row>
    <row r="283" spans="1:15" x14ac:dyDescent="0.2">
      <c r="A283" s="4">
        <v>261</v>
      </c>
      <c r="B283" s="7" t="str">
        <f t="shared" si="44"/>
        <v/>
      </c>
      <c r="C283" s="6" t="str">
        <f t="shared" si="45"/>
        <v/>
      </c>
      <c r="D283" s="6" t="str">
        <f>IF($A283&gt;$D$13,"",SUM(C$23:C283))</f>
        <v/>
      </c>
      <c r="E283" s="6" t="str">
        <f t="shared" si="46"/>
        <v/>
      </c>
      <c r="F283" s="6" t="str">
        <f>IF($A283&gt;$D$13,"",SUM(E$23:E283))</f>
        <v/>
      </c>
      <c r="G283" s="6" t="str">
        <f t="shared" si="47"/>
        <v/>
      </c>
      <c r="H283" s="6" t="str">
        <f t="shared" si="48"/>
        <v/>
      </c>
      <c r="I283" s="6"/>
      <c r="J283" s="7">
        <f t="shared" si="49"/>
        <v>1400.0732338471196</v>
      </c>
      <c r="K283" s="7">
        <f t="shared" si="50"/>
        <v>992.606242326509</v>
      </c>
      <c r="L283" s="7">
        <f t="shared" si="51"/>
        <v>187926.55654654914</v>
      </c>
      <c r="M283" s="7">
        <f t="shared" si="52"/>
        <v>1400.0732338471196</v>
      </c>
      <c r="N283" s="7">
        <f t="shared" si="53"/>
        <v>987.07275175311872</v>
      </c>
      <c r="O283" s="7">
        <f t="shared" si="54"/>
        <v>186886.72575253833</v>
      </c>
    </row>
    <row r="284" spans="1:15" x14ac:dyDescent="0.2">
      <c r="A284" s="4">
        <v>262</v>
      </c>
      <c r="B284" s="7" t="str">
        <f t="shared" si="44"/>
        <v/>
      </c>
      <c r="C284" s="6" t="str">
        <f t="shared" si="45"/>
        <v/>
      </c>
      <c r="D284" s="6" t="str">
        <f>IF($A284&gt;$D$13,"",SUM(C$23:C284))</f>
        <v/>
      </c>
      <c r="E284" s="6" t="str">
        <f t="shared" si="46"/>
        <v/>
      </c>
      <c r="F284" s="6" t="str">
        <f>IF($A284&gt;$D$13,"",SUM(E$23:E284))</f>
        <v/>
      </c>
      <c r="G284" s="6" t="str">
        <f t="shared" si="47"/>
        <v/>
      </c>
      <c r="H284" s="6" t="str">
        <f t="shared" si="48"/>
        <v/>
      </c>
      <c r="I284" s="6"/>
      <c r="J284" s="7">
        <f t="shared" si="49"/>
        <v>1400.0732338471196</v>
      </c>
      <c r="K284" s="7">
        <f t="shared" si="50"/>
        <v>1005.4070775240378</v>
      </c>
      <c r="L284" s="7">
        <f t="shared" si="51"/>
        <v>190332.03685792029</v>
      </c>
      <c r="M284" s="7">
        <f t="shared" si="52"/>
        <v>1400.0732338471196</v>
      </c>
      <c r="N284" s="7">
        <f t="shared" si="53"/>
        <v>999.84398277608</v>
      </c>
      <c r="O284" s="7">
        <f t="shared" si="54"/>
        <v>189286.64296916153</v>
      </c>
    </row>
    <row r="285" spans="1:15" x14ac:dyDescent="0.2">
      <c r="A285" s="4">
        <v>263</v>
      </c>
      <c r="B285" s="7" t="str">
        <f t="shared" si="44"/>
        <v/>
      </c>
      <c r="C285" s="6" t="str">
        <f t="shared" si="45"/>
        <v/>
      </c>
      <c r="D285" s="6" t="str">
        <f>IF($A285&gt;$D$13,"",SUM(C$23:C285))</f>
        <v/>
      </c>
      <c r="E285" s="6" t="str">
        <f t="shared" si="46"/>
        <v/>
      </c>
      <c r="F285" s="6" t="str">
        <f>IF($A285&gt;$D$13,"",SUM(E$23:E285))</f>
        <v/>
      </c>
      <c r="G285" s="6" t="str">
        <f t="shared" si="47"/>
        <v/>
      </c>
      <c r="H285" s="6" t="str">
        <f t="shared" si="48"/>
        <v/>
      </c>
      <c r="I285" s="6"/>
      <c r="J285" s="7">
        <f t="shared" si="49"/>
        <v>1400.0732338471196</v>
      </c>
      <c r="K285" s="7">
        <f t="shared" si="50"/>
        <v>1018.2763971898735</v>
      </c>
      <c r="L285" s="7">
        <f t="shared" si="51"/>
        <v>192750.38648895727</v>
      </c>
      <c r="M285" s="7">
        <f t="shared" si="52"/>
        <v>1400.0732338471196</v>
      </c>
      <c r="N285" s="7">
        <f t="shared" si="53"/>
        <v>1012.6835398850142</v>
      </c>
      <c r="O285" s="7">
        <f t="shared" si="54"/>
        <v>191699.39974289367</v>
      </c>
    </row>
    <row r="286" spans="1:15" x14ac:dyDescent="0.2">
      <c r="A286" s="4">
        <v>264</v>
      </c>
      <c r="B286" s="7" t="str">
        <f t="shared" si="44"/>
        <v/>
      </c>
      <c r="C286" s="6" t="str">
        <f t="shared" si="45"/>
        <v/>
      </c>
      <c r="D286" s="6" t="str">
        <f>IF($A286&gt;$D$13,"",SUM(C$23:C286))</f>
        <v/>
      </c>
      <c r="E286" s="6" t="str">
        <f t="shared" si="46"/>
        <v/>
      </c>
      <c r="F286" s="6" t="str">
        <f>IF($A286&gt;$D$13,"",SUM(E$23:E286))</f>
        <v/>
      </c>
      <c r="G286" s="6" t="str">
        <f t="shared" si="47"/>
        <v/>
      </c>
      <c r="H286" s="6" t="str">
        <f t="shared" si="48"/>
        <v/>
      </c>
      <c r="I286" s="6"/>
      <c r="J286" s="7">
        <f t="shared" si="49"/>
        <v>1400.0732338471196</v>
      </c>
      <c r="K286" s="7">
        <f t="shared" si="50"/>
        <v>1031.2145677159212</v>
      </c>
      <c r="L286" s="7">
        <f t="shared" si="51"/>
        <v>195181.67429052031</v>
      </c>
      <c r="M286" s="7">
        <f t="shared" si="52"/>
        <v>1400.0732338471196</v>
      </c>
      <c r="N286" s="7">
        <f t="shared" si="53"/>
        <v>1025.5917886244811</v>
      </c>
      <c r="O286" s="7">
        <f t="shared" si="54"/>
        <v>194125.06476536527</v>
      </c>
    </row>
    <row r="287" spans="1:15" x14ac:dyDescent="0.2">
      <c r="A287" s="4">
        <v>265</v>
      </c>
      <c r="B287" s="7" t="str">
        <f t="shared" si="44"/>
        <v/>
      </c>
      <c r="C287" s="6" t="str">
        <f t="shared" si="45"/>
        <v/>
      </c>
      <c r="D287" s="6" t="str">
        <f>IF($A287&gt;$D$13,"",SUM(C$23:C287))</f>
        <v/>
      </c>
      <c r="E287" s="6" t="str">
        <f t="shared" si="46"/>
        <v/>
      </c>
      <c r="F287" s="6" t="str">
        <f>IF($A287&gt;$D$13,"",SUM(E$23:E287))</f>
        <v/>
      </c>
      <c r="G287" s="6" t="str">
        <f t="shared" si="47"/>
        <v/>
      </c>
      <c r="H287" s="6" t="str">
        <f t="shared" si="48"/>
        <v/>
      </c>
      <c r="I287" s="6"/>
      <c r="J287" s="7">
        <f t="shared" si="49"/>
        <v>1400.0732338471196</v>
      </c>
      <c r="K287" s="7">
        <f t="shared" si="50"/>
        <v>1044.2219574542837</v>
      </c>
      <c r="L287" s="7">
        <f t="shared" si="51"/>
        <v>197625.96948182172</v>
      </c>
      <c r="M287" s="7">
        <f t="shared" si="52"/>
        <v>1400.0732338471196</v>
      </c>
      <c r="N287" s="7">
        <f t="shared" si="53"/>
        <v>1038.5690964947041</v>
      </c>
      <c r="O287" s="7">
        <f t="shared" si="54"/>
        <v>196563.7070957071</v>
      </c>
    </row>
    <row r="288" spans="1:15" x14ac:dyDescent="0.2">
      <c r="A288" s="4">
        <v>266</v>
      </c>
      <c r="B288" s="7" t="str">
        <f t="shared" si="44"/>
        <v/>
      </c>
      <c r="C288" s="6" t="str">
        <f t="shared" si="45"/>
        <v/>
      </c>
      <c r="D288" s="6" t="str">
        <f>IF($A288&gt;$D$13,"",SUM(C$23:C288))</f>
        <v/>
      </c>
      <c r="E288" s="6" t="str">
        <f t="shared" si="46"/>
        <v/>
      </c>
      <c r="F288" s="6" t="str">
        <f>IF($A288&gt;$D$13,"",SUM(E$23:E288))</f>
        <v/>
      </c>
      <c r="G288" s="6" t="str">
        <f t="shared" si="47"/>
        <v/>
      </c>
      <c r="H288" s="6" t="str">
        <f t="shared" si="48"/>
        <v/>
      </c>
      <c r="I288" s="6"/>
      <c r="J288" s="7">
        <f t="shared" si="49"/>
        <v>1400.0732338471196</v>
      </c>
      <c r="K288" s="7">
        <f t="shared" si="50"/>
        <v>1057.2989367277462</v>
      </c>
      <c r="L288" s="7">
        <f t="shared" si="51"/>
        <v>200083.3416523966</v>
      </c>
      <c r="M288" s="7">
        <f t="shared" si="52"/>
        <v>1400.0732338471196</v>
      </c>
      <c r="N288" s="7">
        <f t="shared" si="53"/>
        <v>1051.615832962033</v>
      </c>
      <c r="O288" s="7">
        <f t="shared" si="54"/>
        <v>199015.39616251626</v>
      </c>
    </row>
    <row r="289" spans="1:15" x14ac:dyDescent="0.2">
      <c r="A289" s="4">
        <v>267</v>
      </c>
      <c r="B289" s="7" t="str">
        <f t="shared" si="44"/>
        <v/>
      </c>
      <c r="C289" s="6" t="str">
        <f t="shared" si="45"/>
        <v/>
      </c>
      <c r="D289" s="6" t="str">
        <f>IF($A289&gt;$D$13,"",SUM(C$23:C289))</f>
        <v/>
      </c>
      <c r="E289" s="6" t="str">
        <f t="shared" si="46"/>
        <v/>
      </c>
      <c r="F289" s="6" t="str">
        <f>IF($A289&gt;$D$13,"",SUM(E$23:E289))</f>
        <v/>
      </c>
      <c r="G289" s="6" t="str">
        <f t="shared" si="47"/>
        <v/>
      </c>
      <c r="H289" s="6" t="str">
        <f t="shared" si="48"/>
        <v/>
      </c>
      <c r="I289" s="6"/>
      <c r="J289" s="7">
        <f t="shared" si="49"/>
        <v>1400.0732338471196</v>
      </c>
      <c r="K289" s="7">
        <f t="shared" si="50"/>
        <v>1070.4458778403218</v>
      </c>
      <c r="L289" s="7">
        <f t="shared" si="51"/>
        <v>202553.86076408403</v>
      </c>
      <c r="M289" s="7">
        <f t="shared" si="52"/>
        <v>1400.0732338471196</v>
      </c>
      <c r="N289" s="7">
        <f t="shared" si="53"/>
        <v>1064.7323694694619</v>
      </c>
      <c r="O289" s="7">
        <f t="shared" si="54"/>
        <v>201480.20176583284</v>
      </c>
    </row>
    <row r="290" spans="1:15" x14ac:dyDescent="0.2">
      <c r="A290" s="4">
        <v>268</v>
      </c>
      <c r="B290" s="7" t="str">
        <f t="shared" si="44"/>
        <v/>
      </c>
      <c r="C290" s="6" t="str">
        <f t="shared" si="45"/>
        <v/>
      </c>
      <c r="D290" s="6" t="str">
        <f>IF($A290&gt;$D$13,"",SUM(C$23:C290))</f>
        <v/>
      </c>
      <c r="E290" s="6" t="str">
        <f t="shared" si="46"/>
        <v/>
      </c>
      <c r="F290" s="6" t="str">
        <f>IF($A290&gt;$D$13,"",SUM(E$23:E290))</f>
        <v/>
      </c>
      <c r="G290" s="6" t="str">
        <f t="shared" si="47"/>
        <v/>
      </c>
      <c r="H290" s="6" t="str">
        <f t="shared" si="48"/>
        <v/>
      </c>
      <c r="I290" s="6"/>
      <c r="J290" s="7">
        <f t="shared" si="49"/>
        <v>1400.0732338471196</v>
      </c>
      <c r="K290" s="7">
        <f t="shared" si="50"/>
        <v>1083.6631550878494</v>
      </c>
      <c r="L290" s="7">
        <f t="shared" si="51"/>
        <v>205037.59715301901</v>
      </c>
      <c r="M290" s="7">
        <f t="shared" si="52"/>
        <v>1400.0732338471196</v>
      </c>
      <c r="N290" s="7">
        <f t="shared" si="53"/>
        <v>1077.9190794472056</v>
      </c>
      <c r="O290" s="7">
        <f t="shared" si="54"/>
        <v>203958.19407912716</v>
      </c>
    </row>
    <row r="291" spans="1:15" x14ac:dyDescent="0.2">
      <c r="A291" s="4">
        <v>269</v>
      </c>
      <c r="B291" s="7" t="str">
        <f t="shared" si="44"/>
        <v/>
      </c>
      <c r="C291" s="6" t="str">
        <f t="shared" si="45"/>
        <v/>
      </c>
      <c r="D291" s="6" t="str">
        <f>IF($A291&gt;$D$13,"",SUM(C$23:C291))</f>
        <v/>
      </c>
      <c r="E291" s="6" t="str">
        <f t="shared" si="46"/>
        <v/>
      </c>
      <c r="F291" s="6" t="str">
        <f>IF($A291&gt;$D$13,"",SUM(E$23:E291))</f>
        <v/>
      </c>
      <c r="G291" s="6" t="str">
        <f t="shared" si="47"/>
        <v/>
      </c>
      <c r="H291" s="6" t="str">
        <f t="shared" si="48"/>
        <v/>
      </c>
      <c r="I291" s="6"/>
      <c r="J291" s="7">
        <f t="shared" si="49"/>
        <v>1400.0732338471196</v>
      </c>
      <c r="K291" s="7">
        <f t="shared" si="50"/>
        <v>1096.9511447686516</v>
      </c>
      <c r="L291" s="7">
        <f t="shared" si="51"/>
        <v>207534.6215316348</v>
      </c>
      <c r="M291" s="7">
        <f t="shared" si="52"/>
        <v>1400.0732338471196</v>
      </c>
      <c r="N291" s="7">
        <f t="shared" si="53"/>
        <v>1091.1763383233304</v>
      </c>
      <c r="O291" s="7">
        <f t="shared" si="54"/>
        <v>206449.44365129762</v>
      </c>
    </row>
    <row r="292" spans="1:15" x14ac:dyDescent="0.2">
      <c r="A292" s="4">
        <v>270</v>
      </c>
      <c r="B292" s="7" t="str">
        <f t="shared" si="44"/>
        <v/>
      </c>
      <c r="C292" s="6" t="str">
        <f t="shared" si="45"/>
        <v/>
      </c>
      <c r="D292" s="6" t="str">
        <f>IF($A292&gt;$D$13,"",SUM(C$23:C292))</f>
        <v/>
      </c>
      <c r="E292" s="6" t="str">
        <f t="shared" si="46"/>
        <v/>
      </c>
      <c r="F292" s="6" t="str">
        <f>IF($A292&gt;$D$13,"",SUM(E$23:E292))</f>
        <v/>
      </c>
      <c r="G292" s="6" t="str">
        <f t="shared" si="47"/>
        <v/>
      </c>
      <c r="H292" s="6" t="str">
        <f t="shared" si="48"/>
        <v/>
      </c>
      <c r="I292" s="6"/>
      <c r="J292" s="7">
        <f t="shared" si="49"/>
        <v>1400.0732338471196</v>
      </c>
      <c r="K292" s="7">
        <f t="shared" si="50"/>
        <v>1110.3102251942462</v>
      </c>
      <c r="L292" s="7">
        <f t="shared" si="51"/>
        <v>210045.00499067616</v>
      </c>
      <c r="M292" s="7">
        <f t="shared" si="52"/>
        <v>1400.0732338471196</v>
      </c>
      <c r="N292" s="7">
        <f t="shared" si="53"/>
        <v>1104.5045235344423</v>
      </c>
      <c r="O292" s="7">
        <f t="shared" si="54"/>
        <v>208954.0214086792</v>
      </c>
    </row>
    <row r="293" spans="1:15" x14ac:dyDescent="0.2">
      <c r="A293" s="4">
        <v>271</v>
      </c>
      <c r="B293" s="7" t="str">
        <f t="shared" si="44"/>
        <v/>
      </c>
      <c r="C293" s="6" t="str">
        <f t="shared" si="45"/>
        <v/>
      </c>
      <c r="D293" s="6" t="str">
        <f>IF($A293&gt;$D$13,"",SUM(C$23:C293))</f>
        <v/>
      </c>
      <c r="E293" s="6" t="str">
        <f t="shared" si="46"/>
        <v/>
      </c>
      <c r="F293" s="6" t="str">
        <f>IF($A293&gt;$D$13,"",SUM(E$23:E293))</f>
        <v/>
      </c>
      <c r="G293" s="6" t="str">
        <f t="shared" si="47"/>
        <v/>
      </c>
      <c r="H293" s="6" t="str">
        <f t="shared" si="48"/>
        <v/>
      </c>
      <c r="I293" s="6"/>
      <c r="J293" s="7">
        <f t="shared" si="49"/>
        <v>1400.0732338471196</v>
      </c>
      <c r="K293" s="7">
        <f t="shared" si="50"/>
        <v>1123.7407767001173</v>
      </c>
      <c r="L293" s="7">
        <f t="shared" si="51"/>
        <v>212568.8190012234</v>
      </c>
      <c r="M293" s="7">
        <f t="shared" si="52"/>
        <v>1400.0732338471196</v>
      </c>
      <c r="N293" s="7">
        <f t="shared" si="53"/>
        <v>1117.9040145364336</v>
      </c>
      <c r="O293" s="7">
        <f t="shared" si="54"/>
        <v>211471.99865706274</v>
      </c>
    </row>
    <row r="294" spans="1:15" x14ac:dyDescent="0.2">
      <c r="A294" s="4">
        <v>272</v>
      </c>
      <c r="B294" s="7" t="str">
        <f t="shared" si="44"/>
        <v/>
      </c>
      <c r="C294" s="6" t="str">
        <f t="shared" si="45"/>
        <v/>
      </c>
      <c r="D294" s="6" t="str">
        <f>IF($A294&gt;$D$13,"",SUM(C$23:C294))</f>
        <v/>
      </c>
      <c r="E294" s="6" t="str">
        <f t="shared" si="46"/>
        <v/>
      </c>
      <c r="F294" s="6" t="str">
        <f>IF($A294&gt;$D$13,"",SUM(E$23:E294))</f>
        <v/>
      </c>
      <c r="G294" s="6" t="str">
        <f t="shared" si="47"/>
        <v/>
      </c>
      <c r="H294" s="6" t="str">
        <f t="shared" si="48"/>
        <v/>
      </c>
      <c r="I294" s="6"/>
      <c r="J294" s="7">
        <f t="shared" si="49"/>
        <v>1400.0732338471196</v>
      </c>
      <c r="K294" s="7">
        <f t="shared" si="50"/>
        <v>1137.2431816565452</v>
      </c>
      <c r="L294" s="7">
        <f t="shared" si="51"/>
        <v>215106.13541672705</v>
      </c>
      <c r="M294" s="7">
        <f t="shared" si="52"/>
        <v>1400.0732338471196</v>
      </c>
      <c r="N294" s="7">
        <f t="shared" si="53"/>
        <v>1131.3751928152856</v>
      </c>
      <c r="O294" s="7">
        <f t="shared" si="54"/>
        <v>214003.44708372513</v>
      </c>
    </row>
    <row r="295" spans="1:15" x14ac:dyDescent="0.2">
      <c r="A295" s="4">
        <v>273</v>
      </c>
      <c r="B295" s="7" t="str">
        <f t="shared" si="44"/>
        <v/>
      </c>
      <c r="C295" s="6" t="str">
        <f t="shared" si="45"/>
        <v/>
      </c>
      <c r="D295" s="6" t="str">
        <f>IF($A295&gt;$D$13,"",SUM(C$23:C295))</f>
        <v/>
      </c>
      <c r="E295" s="6" t="str">
        <f t="shared" si="46"/>
        <v/>
      </c>
      <c r="F295" s="6" t="str">
        <f>IF($A295&gt;$D$13,"",SUM(E$23:E295))</f>
        <v/>
      </c>
      <c r="G295" s="6" t="str">
        <f t="shared" si="47"/>
        <v/>
      </c>
      <c r="H295" s="6" t="str">
        <f t="shared" si="48"/>
        <v/>
      </c>
      <c r="I295" s="6"/>
      <c r="J295" s="7">
        <f t="shared" si="49"/>
        <v>1400.0732338471196</v>
      </c>
      <c r="K295" s="7">
        <f t="shared" si="50"/>
        <v>1150.8178244794897</v>
      </c>
      <c r="L295" s="7">
        <f t="shared" si="51"/>
        <v>217657.02647505366</v>
      </c>
      <c r="M295" s="7">
        <f t="shared" si="52"/>
        <v>1400.0732338471196</v>
      </c>
      <c r="N295" s="7">
        <f t="shared" si="53"/>
        <v>1144.9184418979294</v>
      </c>
      <c r="O295" s="7">
        <f t="shared" si="54"/>
        <v>216548.43875947018</v>
      </c>
    </row>
    <row r="296" spans="1:15" x14ac:dyDescent="0.2">
      <c r="A296" s="4">
        <v>274</v>
      </c>
      <c r="B296" s="7" t="str">
        <f t="shared" si="44"/>
        <v/>
      </c>
      <c r="C296" s="6" t="str">
        <f t="shared" si="45"/>
        <v/>
      </c>
      <c r="D296" s="6" t="str">
        <f>IF($A296&gt;$D$13,"",SUM(C$23:C296))</f>
        <v/>
      </c>
      <c r="E296" s="6" t="str">
        <f t="shared" si="46"/>
        <v/>
      </c>
      <c r="F296" s="6" t="str">
        <f>IF($A296&gt;$D$13,"",SUM(E$23:E296))</f>
        <v/>
      </c>
      <c r="G296" s="6" t="str">
        <f t="shared" si="47"/>
        <v/>
      </c>
      <c r="H296" s="6" t="str">
        <f t="shared" si="48"/>
        <v/>
      </c>
      <c r="I296" s="6"/>
      <c r="J296" s="7">
        <f t="shared" si="49"/>
        <v>1400.0732338471196</v>
      </c>
      <c r="K296" s="7">
        <f t="shared" si="50"/>
        <v>1164.4650916415369</v>
      </c>
      <c r="L296" s="7">
        <f t="shared" si="51"/>
        <v>220221.56480054231</v>
      </c>
      <c r="M296" s="7">
        <f t="shared" si="52"/>
        <v>1400.0732338471196</v>
      </c>
      <c r="N296" s="7">
        <f t="shared" si="53"/>
        <v>1158.5341473631654</v>
      </c>
      <c r="O296" s="7">
        <f t="shared" si="54"/>
        <v>219107.04614068047</v>
      </c>
    </row>
    <row r="297" spans="1:15" x14ac:dyDescent="0.2">
      <c r="A297" s="4">
        <v>275</v>
      </c>
      <c r="B297" s="7" t="str">
        <f t="shared" si="44"/>
        <v/>
      </c>
      <c r="C297" s="6" t="str">
        <f t="shared" si="45"/>
        <v/>
      </c>
      <c r="D297" s="6" t="str">
        <f>IF($A297&gt;$D$13,"",SUM(C$23:C297))</f>
        <v/>
      </c>
      <c r="E297" s="6" t="str">
        <f t="shared" si="46"/>
        <v/>
      </c>
      <c r="F297" s="6" t="str">
        <f>IF($A297&gt;$D$13,"",SUM(E$23:E297))</f>
        <v/>
      </c>
      <c r="G297" s="6" t="str">
        <f t="shared" si="47"/>
        <v/>
      </c>
      <c r="H297" s="6" t="str">
        <f t="shared" si="48"/>
        <v/>
      </c>
      <c r="I297" s="6"/>
      <c r="J297" s="7">
        <f t="shared" si="49"/>
        <v>1400.0732338471196</v>
      </c>
      <c r="K297" s="7">
        <f t="shared" si="50"/>
        <v>1178.1853716829014</v>
      </c>
      <c r="L297" s="7">
        <f t="shared" si="51"/>
        <v>222799.82340607233</v>
      </c>
      <c r="M297" s="7">
        <f t="shared" si="52"/>
        <v>1400.0732338471196</v>
      </c>
      <c r="N297" s="7">
        <f t="shared" si="53"/>
        <v>1172.2226968526404</v>
      </c>
      <c r="O297" s="7">
        <f t="shared" si="54"/>
        <v>221679.34207138023</v>
      </c>
    </row>
    <row r="298" spans="1:15" x14ac:dyDescent="0.2">
      <c r="A298" s="4">
        <v>276</v>
      </c>
      <c r="B298" s="7" t="str">
        <f t="shared" si="44"/>
        <v/>
      </c>
      <c r="C298" s="6" t="str">
        <f t="shared" si="45"/>
        <v/>
      </c>
      <c r="D298" s="6" t="str">
        <f>IF($A298&gt;$D$13,"",SUM(C$23:C298))</f>
        <v/>
      </c>
      <c r="E298" s="6" t="str">
        <f t="shared" si="46"/>
        <v/>
      </c>
      <c r="F298" s="6" t="str">
        <f>IF($A298&gt;$D$13,"",SUM(E$23:E298))</f>
        <v/>
      </c>
      <c r="G298" s="6" t="str">
        <f t="shared" si="47"/>
        <v/>
      </c>
      <c r="H298" s="6" t="str">
        <f t="shared" si="48"/>
        <v/>
      </c>
      <c r="I298" s="6"/>
      <c r="J298" s="7">
        <f t="shared" si="49"/>
        <v>1400.0732338471196</v>
      </c>
      <c r="K298" s="7">
        <f t="shared" si="50"/>
        <v>1191.979055222487</v>
      </c>
      <c r="L298" s="7">
        <f t="shared" si="51"/>
        <v>225391.87569514193</v>
      </c>
      <c r="M298" s="7">
        <f t="shared" si="52"/>
        <v>1400.0732338471196</v>
      </c>
      <c r="N298" s="7">
        <f t="shared" si="53"/>
        <v>1185.9844800818842</v>
      </c>
      <c r="O298" s="7">
        <f t="shared" si="54"/>
        <v>224265.39978530924</v>
      </c>
    </row>
    <row r="299" spans="1:15" x14ac:dyDescent="0.2">
      <c r="A299" s="4">
        <v>277</v>
      </c>
      <c r="B299" s="7" t="str">
        <f t="shared" si="44"/>
        <v/>
      </c>
      <c r="C299" s="6" t="str">
        <f t="shared" si="45"/>
        <v/>
      </c>
      <c r="D299" s="6" t="str">
        <f>IF($A299&gt;$D$13,"",SUM(C$23:C299))</f>
        <v/>
      </c>
      <c r="E299" s="6" t="str">
        <f t="shared" si="46"/>
        <v/>
      </c>
      <c r="F299" s="6" t="str">
        <f>IF($A299&gt;$D$13,"",SUM(E$23:E299))</f>
        <v/>
      </c>
      <c r="G299" s="6" t="str">
        <f t="shared" si="47"/>
        <v/>
      </c>
      <c r="H299" s="6" t="str">
        <f t="shared" si="48"/>
        <v/>
      </c>
      <c r="I299" s="6"/>
      <c r="J299" s="7">
        <f t="shared" si="49"/>
        <v>1400.0732338471196</v>
      </c>
      <c r="K299" s="7">
        <f t="shared" si="50"/>
        <v>1205.8465349690093</v>
      </c>
      <c r="L299" s="7">
        <f t="shared" si="51"/>
        <v>227997.79546395806</v>
      </c>
      <c r="M299" s="7">
        <f t="shared" si="52"/>
        <v>1400.0732338471196</v>
      </c>
      <c r="N299" s="7">
        <f t="shared" si="53"/>
        <v>1199.8198888514044</v>
      </c>
      <c r="O299" s="7">
        <f t="shared" si="54"/>
        <v>226865.29290800777</v>
      </c>
    </row>
    <row r="300" spans="1:15" x14ac:dyDescent="0.2">
      <c r="A300" s="4">
        <v>278</v>
      </c>
      <c r="B300" s="7" t="str">
        <f t="shared" si="44"/>
        <v/>
      </c>
      <c r="C300" s="6" t="str">
        <f t="shared" si="45"/>
        <v/>
      </c>
      <c r="D300" s="6" t="str">
        <f>IF($A300&gt;$D$13,"",SUM(C$23:C300))</f>
        <v/>
      </c>
      <c r="E300" s="6" t="str">
        <f t="shared" si="46"/>
        <v/>
      </c>
      <c r="F300" s="6" t="str">
        <f>IF($A300&gt;$D$13,"",SUM(E$23:E300))</f>
        <v/>
      </c>
      <c r="G300" s="6" t="str">
        <f t="shared" si="47"/>
        <v/>
      </c>
      <c r="H300" s="6" t="str">
        <f t="shared" si="48"/>
        <v/>
      </c>
      <c r="I300" s="6"/>
      <c r="J300" s="7">
        <f t="shared" si="49"/>
        <v>1400.0732338471196</v>
      </c>
      <c r="K300" s="7">
        <f t="shared" si="50"/>
        <v>1219.7882057321756</v>
      </c>
      <c r="L300" s="7">
        <f t="shared" si="51"/>
        <v>230617.65690353734</v>
      </c>
      <c r="M300" s="7">
        <f t="shared" si="52"/>
        <v>1400.0732338471196</v>
      </c>
      <c r="N300" s="7">
        <f t="shared" si="53"/>
        <v>1213.7293170578416</v>
      </c>
      <c r="O300" s="7">
        <f t="shared" si="54"/>
        <v>229479.09545891272</v>
      </c>
    </row>
    <row r="301" spans="1:15" x14ac:dyDescent="0.2">
      <c r="A301" s="4">
        <v>279</v>
      </c>
      <c r="B301" s="7" t="str">
        <f t="shared" si="44"/>
        <v/>
      </c>
      <c r="C301" s="6" t="str">
        <f t="shared" si="45"/>
        <v/>
      </c>
      <c r="D301" s="6" t="str">
        <f>IF($A301&gt;$D$13,"",SUM(C$23:C301))</f>
        <v/>
      </c>
      <c r="E301" s="6" t="str">
        <f t="shared" si="46"/>
        <v/>
      </c>
      <c r="F301" s="6" t="str">
        <f>IF($A301&gt;$D$13,"",SUM(E$23:E301))</f>
        <v/>
      </c>
      <c r="G301" s="6" t="str">
        <f t="shared" si="47"/>
        <v/>
      </c>
      <c r="H301" s="6" t="str">
        <f t="shared" si="48"/>
        <v/>
      </c>
      <c r="I301" s="6"/>
      <c r="J301" s="7">
        <f t="shared" si="49"/>
        <v>1400.0732338471196</v>
      </c>
      <c r="K301" s="7">
        <f t="shared" si="50"/>
        <v>1233.8044644339247</v>
      </c>
      <c r="L301" s="7">
        <f t="shared" si="51"/>
        <v>233251.53460181839</v>
      </c>
      <c r="M301" s="7">
        <f t="shared" si="52"/>
        <v>1400.0732338471196</v>
      </c>
      <c r="N301" s="7">
        <f t="shared" si="53"/>
        <v>1227.7131607051831</v>
      </c>
      <c r="O301" s="7">
        <f t="shared" si="54"/>
        <v>232106.88185346502</v>
      </c>
    </row>
    <row r="302" spans="1:15" x14ac:dyDescent="0.2">
      <c r="A302" s="4">
        <v>280</v>
      </c>
      <c r="B302" s="7" t="str">
        <f t="shared" si="44"/>
        <v/>
      </c>
      <c r="C302" s="6" t="str">
        <f t="shared" si="45"/>
        <v/>
      </c>
      <c r="D302" s="6" t="str">
        <f>IF($A302&gt;$D$13,"",SUM(C$23:C302))</f>
        <v/>
      </c>
      <c r="E302" s="6" t="str">
        <f t="shared" si="46"/>
        <v/>
      </c>
      <c r="F302" s="6" t="str">
        <f>IF($A302&gt;$D$13,"",SUM(E$23:E302))</f>
        <v/>
      </c>
      <c r="G302" s="6" t="str">
        <f t="shared" si="47"/>
        <v/>
      </c>
      <c r="H302" s="6" t="str">
        <f t="shared" si="48"/>
        <v/>
      </c>
      <c r="I302" s="6"/>
      <c r="J302" s="7">
        <f t="shared" si="49"/>
        <v>1400.0732338471196</v>
      </c>
      <c r="K302" s="7">
        <f t="shared" si="50"/>
        <v>1247.8957101197284</v>
      </c>
      <c r="L302" s="7">
        <f t="shared" si="51"/>
        <v>235899.50354578524</v>
      </c>
      <c r="M302" s="7">
        <f t="shared" si="52"/>
        <v>1400.0732338471196</v>
      </c>
      <c r="N302" s="7">
        <f t="shared" si="53"/>
        <v>1241.7718179160379</v>
      </c>
      <c r="O302" s="7">
        <f t="shared" si="54"/>
        <v>234748.72690522816</v>
      </c>
    </row>
    <row r="303" spans="1:15" x14ac:dyDescent="0.2">
      <c r="A303" s="4">
        <v>281</v>
      </c>
      <c r="B303" s="7" t="str">
        <f t="shared" si="44"/>
        <v/>
      </c>
      <c r="C303" s="6" t="str">
        <f t="shared" si="45"/>
        <v/>
      </c>
      <c r="D303" s="6" t="str">
        <f>IF($A303&gt;$D$13,"",SUM(C$23:C303))</f>
        <v/>
      </c>
      <c r="E303" s="6" t="str">
        <f t="shared" si="46"/>
        <v/>
      </c>
      <c r="F303" s="6" t="str">
        <f>IF($A303&gt;$D$13,"",SUM(E$23:E303))</f>
        <v/>
      </c>
      <c r="G303" s="6" t="str">
        <f t="shared" si="47"/>
        <v/>
      </c>
      <c r="H303" s="6" t="str">
        <f t="shared" si="48"/>
        <v/>
      </c>
      <c r="I303" s="6"/>
      <c r="J303" s="7">
        <f t="shared" si="49"/>
        <v>1400.0732338471196</v>
      </c>
      <c r="K303" s="7">
        <f t="shared" si="50"/>
        <v>1262.0623439699509</v>
      </c>
      <c r="L303" s="7">
        <f t="shared" si="51"/>
        <v>238561.6391236023</v>
      </c>
      <c r="M303" s="7">
        <f t="shared" si="52"/>
        <v>1400.0732338471196</v>
      </c>
      <c r="N303" s="7">
        <f t="shared" si="53"/>
        <v>1255.9056889429705</v>
      </c>
      <c r="O303" s="7">
        <f t="shared" si="54"/>
        <v>237404.70582801825</v>
      </c>
    </row>
    <row r="304" spans="1:15" x14ac:dyDescent="0.2">
      <c r="A304" s="4">
        <v>282</v>
      </c>
      <c r="B304" s="7" t="str">
        <f t="shared" si="44"/>
        <v/>
      </c>
      <c r="C304" s="6" t="str">
        <f t="shared" si="45"/>
        <v/>
      </c>
      <c r="D304" s="6" t="str">
        <f>IF($A304&gt;$D$13,"",SUM(C$23:C304))</f>
        <v/>
      </c>
      <c r="E304" s="6" t="str">
        <f t="shared" si="46"/>
        <v/>
      </c>
      <c r="F304" s="6" t="str">
        <f>IF($A304&gt;$D$13,"",SUM(E$23:E304))</f>
        <v/>
      </c>
      <c r="G304" s="6" t="str">
        <f t="shared" si="47"/>
        <v/>
      </c>
      <c r="H304" s="6" t="str">
        <f t="shared" si="48"/>
        <v/>
      </c>
      <c r="I304" s="6"/>
      <c r="J304" s="7">
        <f t="shared" si="49"/>
        <v>1400.0732338471196</v>
      </c>
      <c r="K304" s="7">
        <f t="shared" si="50"/>
        <v>1276.3047693112724</v>
      </c>
      <c r="L304" s="7">
        <f t="shared" si="51"/>
        <v>241238.01712676071</v>
      </c>
      <c r="M304" s="7">
        <f t="shared" si="52"/>
        <v>1400.0732338471196</v>
      </c>
      <c r="N304" s="7">
        <f t="shared" si="53"/>
        <v>1270.1151761798976</v>
      </c>
      <c r="O304" s="7">
        <f t="shared" si="54"/>
        <v>240074.89423804526</v>
      </c>
    </row>
    <row r="305" spans="1:15" x14ac:dyDescent="0.2">
      <c r="A305" s="4">
        <v>283</v>
      </c>
      <c r="B305" s="7" t="str">
        <f t="shared" si="44"/>
        <v/>
      </c>
      <c r="C305" s="6" t="str">
        <f t="shared" si="45"/>
        <v/>
      </c>
      <c r="D305" s="6" t="str">
        <f>IF($A305&gt;$D$13,"",SUM(C$23:C305))</f>
        <v/>
      </c>
      <c r="E305" s="6" t="str">
        <f t="shared" si="46"/>
        <v/>
      </c>
      <c r="F305" s="6" t="str">
        <f>IF($A305&gt;$D$13,"",SUM(E$23:E305))</f>
        <v/>
      </c>
      <c r="G305" s="6" t="str">
        <f t="shared" si="47"/>
        <v/>
      </c>
      <c r="H305" s="6" t="str">
        <f t="shared" si="48"/>
        <v/>
      </c>
      <c r="I305" s="6"/>
      <c r="J305" s="7">
        <f t="shared" si="49"/>
        <v>1400.0732338471196</v>
      </c>
      <c r="K305" s="7">
        <f t="shared" si="50"/>
        <v>1290.6233916281697</v>
      </c>
      <c r="L305" s="7">
        <f t="shared" si="51"/>
        <v>243928.71375223598</v>
      </c>
      <c r="M305" s="7">
        <f t="shared" si="52"/>
        <v>1400.0732338471196</v>
      </c>
      <c r="N305" s="7">
        <f t="shared" si="53"/>
        <v>1284.400684173542</v>
      </c>
      <c r="O305" s="7">
        <f t="shared" si="54"/>
        <v>242759.36815606593</v>
      </c>
    </row>
    <row r="306" spans="1:15" x14ac:dyDescent="0.2">
      <c r="A306" s="4">
        <v>284</v>
      </c>
      <c r="B306" s="7" t="str">
        <f t="shared" si="44"/>
        <v/>
      </c>
      <c r="C306" s="6" t="str">
        <f t="shared" si="45"/>
        <v/>
      </c>
      <c r="D306" s="6" t="str">
        <f>IF($A306&gt;$D$13,"",SUM(C$23:C306))</f>
        <v/>
      </c>
      <c r="E306" s="6" t="str">
        <f t="shared" si="46"/>
        <v/>
      </c>
      <c r="F306" s="6" t="str">
        <f>IF($A306&gt;$D$13,"",SUM(E$23:E306))</f>
        <v/>
      </c>
      <c r="G306" s="6" t="str">
        <f t="shared" si="47"/>
        <v/>
      </c>
      <c r="H306" s="6" t="str">
        <f t="shared" si="48"/>
        <v/>
      </c>
      <c r="I306" s="6"/>
      <c r="J306" s="7">
        <f t="shared" si="49"/>
        <v>1400.0732338471196</v>
      </c>
      <c r="K306" s="7">
        <f t="shared" si="50"/>
        <v>1305.0186185744624</v>
      </c>
      <c r="L306" s="7">
        <f t="shared" si="51"/>
        <v>246633.80560465757</v>
      </c>
      <c r="M306" s="7">
        <f t="shared" si="52"/>
        <v>1400.0732338471196</v>
      </c>
      <c r="N306" s="7">
        <f t="shared" si="53"/>
        <v>1298.7626196349527</v>
      </c>
      <c r="O306" s="7">
        <f t="shared" si="54"/>
        <v>245458.204009548</v>
      </c>
    </row>
    <row r="307" spans="1:15" x14ac:dyDescent="0.2">
      <c r="A307" s="4">
        <v>285</v>
      </c>
      <c r="B307" s="7" t="str">
        <f t="shared" si="44"/>
        <v/>
      </c>
      <c r="C307" s="6" t="str">
        <f t="shared" si="45"/>
        <v/>
      </c>
      <c r="D307" s="6" t="str">
        <f>IF($A307&gt;$D$13,"",SUM(C$23:C307))</f>
        <v/>
      </c>
      <c r="E307" s="6" t="str">
        <f t="shared" si="46"/>
        <v/>
      </c>
      <c r="F307" s="6" t="str">
        <f>IF($A307&gt;$D$13,"",SUM(E$23:E307))</f>
        <v/>
      </c>
      <c r="G307" s="6" t="str">
        <f t="shared" si="47"/>
        <v/>
      </c>
      <c r="H307" s="6" t="str">
        <f t="shared" si="48"/>
        <v/>
      </c>
      <c r="I307" s="6"/>
      <c r="J307" s="7">
        <f t="shared" si="49"/>
        <v>1400.0732338471196</v>
      </c>
      <c r="K307" s="7">
        <f t="shared" si="50"/>
        <v>1319.490859984918</v>
      </c>
      <c r="L307" s="7">
        <f t="shared" si="51"/>
        <v>249353.36969848961</v>
      </c>
      <c r="M307" s="7">
        <f t="shared" si="52"/>
        <v>1400.0732338471196</v>
      </c>
      <c r="N307" s="7">
        <f t="shared" si="53"/>
        <v>1313.2013914510817</v>
      </c>
      <c r="O307" s="7">
        <f t="shared" si="54"/>
        <v>248171.47863484619</v>
      </c>
    </row>
    <row r="308" spans="1:15" x14ac:dyDescent="0.2">
      <c r="A308" s="4">
        <v>286</v>
      </c>
      <c r="B308" s="7" t="str">
        <f t="shared" si="44"/>
        <v/>
      </c>
      <c r="C308" s="6" t="str">
        <f t="shared" si="45"/>
        <v/>
      </c>
      <c r="D308" s="6" t="str">
        <f>IF($A308&gt;$D$13,"",SUM(C$23:C308))</f>
        <v/>
      </c>
      <c r="E308" s="6" t="str">
        <f t="shared" si="46"/>
        <v/>
      </c>
      <c r="F308" s="6" t="str">
        <f>IF($A308&gt;$D$13,"",SUM(E$23:E308))</f>
        <v/>
      </c>
      <c r="G308" s="6" t="str">
        <f t="shared" si="47"/>
        <v/>
      </c>
      <c r="H308" s="6" t="str">
        <f t="shared" si="48"/>
        <v/>
      </c>
      <c r="I308" s="6"/>
      <c r="J308" s="7">
        <f t="shared" si="49"/>
        <v>1400.0732338471196</v>
      </c>
      <c r="K308" s="7">
        <f t="shared" si="50"/>
        <v>1334.0405278869193</v>
      </c>
      <c r="L308" s="7">
        <f t="shared" si="51"/>
        <v>252087.48346022365</v>
      </c>
      <c r="M308" s="7">
        <f t="shared" si="52"/>
        <v>1400.0732338471196</v>
      </c>
      <c r="N308" s="7">
        <f t="shared" si="53"/>
        <v>1327.7174106964271</v>
      </c>
      <c r="O308" s="7">
        <f t="shared" si="54"/>
        <v>250899.26927938973</v>
      </c>
    </row>
    <row r="309" spans="1:15" x14ac:dyDescent="0.2">
      <c r="A309" s="4">
        <v>287</v>
      </c>
      <c r="B309" s="7" t="str">
        <f t="shared" si="44"/>
        <v/>
      </c>
      <c r="C309" s="6" t="str">
        <f t="shared" si="45"/>
        <v/>
      </c>
      <c r="D309" s="6" t="str">
        <f>IF($A309&gt;$D$13,"",SUM(C$23:C309))</f>
        <v/>
      </c>
      <c r="E309" s="6" t="str">
        <f t="shared" si="46"/>
        <v/>
      </c>
      <c r="F309" s="6" t="str">
        <f>IF($A309&gt;$D$13,"",SUM(E$23:E309))</f>
        <v/>
      </c>
      <c r="G309" s="6" t="str">
        <f t="shared" si="47"/>
        <v/>
      </c>
      <c r="H309" s="6" t="str">
        <f t="shared" si="48"/>
        <v/>
      </c>
      <c r="I309" s="6"/>
      <c r="J309" s="7">
        <f t="shared" si="49"/>
        <v>1400.0732338471196</v>
      </c>
      <c r="K309" s="7">
        <f t="shared" si="50"/>
        <v>1348.6680365121965</v>
      </c>
      <c r="L309" s="7">
        <f t="shared" si="51"/>
        <v>254836.22473058297</v>
      </c>
      <c r="M309" s="7">
        <f t="shared" si="52"/>
        <v>1400.0732338471196</v>
      </c>
      <c r="N309" s="7">
        <f t="shared" si="53"/>
        <v>1342.311090644735</v>
      </c>
      <c r="O309" s="7">
        <f t="shared" si="54"/>
        <v>253641.6536038816</v>
      </c>
    </row>
    <row r="310" spans="1:15" x14ac:dyDescent="0.2">
      <c r="A310" s="4">
        <v>288</v>
      </c>
      <c r="B310" s="7" t="str">
        <f t="shared" si="44"/>
        <v/>
      </c>
      <c r="C310" s="6" t="str">
        <f t="shared" si="45"/>
        <v/>
      </c>
      <c r="D310" s="6" t="str">
        <f>IF($A310&gt;$D$13,"",SUM(C$23:C310))</f>
        <v/>
      </c>
      <c r="E310" s="6" t="str">
        <f t="shared" si="46"/>
        <v/>
      </c>
      <c r="F310" s="6" t="str">
        <f>IF($A310&gt;$D$13,"",SUM(E$23:E310))</f>
        <v/>
      </c>
      <c r="G310" s="6" t="str">
        <f t="shared" si="47"/>
        <v/>
      </c>
      <c r="H310" s="6" t="str">
        <f t="shared" si="48"/>
        <v/>
      </c>
      <c r="I310" s="6"/>
      <c r="J310" s="7">
        <f t="shared" si="49"/>
        <v>1400.0732338471196</v>
      </c>
      <c r="K310" s="7">
        <f t="shared" si="50"/>
        <v>1363.3738023086189</v>
      </c>
      <c r="L310" s="7">
        <f t="shared" si="51"/>
        <v>257599.6717667387</v>
      </c>
      <c r="M310" s="7">
        <f t="shared" si="52"/>
        <v>1400.0732338471196</v>
      </c>
      <c r="N310" s="7">
        <f t="shared" si="53"/>
        <v>1356.9828467807665</v>
      </c>
      <c r="O310" s="7">
        <f t="shared" si="54"/>
        <v>256398.70968450949</v>
      </c>
    </row>
    <row r="311" spans="1:15" x14ac:dyDescent="0.2">
      <c r="A311" s="4">
        <v>289</v>
      </c>
      <c r="B311" s="7" t="str">
        <f t="shared" si="44"/>
        <v/>
      </c>
      <c r="C311" s="6" t="str">
        <f t="shared" si="45"/>
        <v/>
      </c>
      <c r="D311" s="6" t="str">
        <f>IF($A311&gt;$D$13,"",SUM(C$23:C311))</f>
        <v/>
      </c>
      <c r="E311" s="6" t="str">
        <f t="shared" si="46"/>
        <v/>
      </c>
      <c r="F311" s="6" t="str">
        <f>IF($A311&gt;$D$13,"",SUM(E$23:E311))</f>
        <v/>
      </c>
      <c r="G311" s="6" t="str">
        <f t="shared" si="47"/>
        <v/>
      </c>
      <c r="H311" s="6" t="str">
        <f t="shared" si="48"/>
        <v/>
      </c>
      <c r="I311" s="6"/>
      <c r="J311" s="7">
        <f t="shared" si="49"/>
        <v>1400.0732338471196</v>
      </c>
      <c r="K311" s="7">
        <f t="shared" si="50"/>
        <v>1378.1582439520519</v>
      </c>
      <c r="L311" s="7">
        <f t="shared" si="51"/>
        <v>260377.90324453788</v>
      </c>
      <c r="M311" s="7">
        <f t="shared" si="52"/>
        <v>1400.0732338471196</v>
      </c>
      <c r="N311" s="7">
        <f t="shared" si="53"/>
        <v>1371.7330968121257</v>
      </c>
      <c r="O311" s="7">
        <f t="shared" si="54"/>
        <v>259170.51601516875</v>
      </c>
    </row>
    <row r="312" spans="1:15" x14ac:dyDescent="0.2">
      <c r="A312" s="4">
        <v>290</v>
      </c>
      <c r="B312" s="7" t="str">
        <f t="shared" si="44"/>
        <v/>
      </c>
      <c r="C312" s="6" t="str">
        <f t="shared" si="45"/>
        <v/>
      </c>
      <c r="D312" s="6" t="str">
        <f>IF($A312&gt;$D$13,"",SUM(C$23:C312))</f>
        <v/>
      </c>
      <c r="E312" s="6" t="str">
        <f t="shared" si="46"/>
        <v/>
      </c>
      <c r="F312" s="6" t="str">
        <f>IF($A312&gt;$D$13,"",SUM(E$23:E312))</f>
        <v/>
      </c>
      <c r="G312" s="6" t="str">
        <f t="shared" si="47"/>
        <v/>
      </c>
      <c r="H312" s="6" t="str">
        <f t="shared" si="48"/>
        <v/>
      </c>
      <c r="I312" s="6"/>
      <c r="J312" s="7">
        <f t="shared" si="49"/>
        <v>1400.0732338471196</v>
      </c>
      <c r="K312" s="7">
        <f t="shared" si="50"/>
        <v>1393.0217823582775</v>
      </c>
      <c r="L312" s="7">
        <f t="shared" si="51"/>
        <v>263170.99826074328</v>
      </c>
      <c r="M312" s="7">
        <f t="shared" si="52"/>
        <v>1400.0732338471196</v>
      </c>
      <c r="N312" s="7">
        <f t="shared" si="53"/>
        <v>1386.5622606811528</v>
      </c>
      <c r="O312" s="7">
        <f t="shared" si="54"/>
        <v>261957.15150969703</v>
      </c>
    </row>
    <row r="313" spans="1:15" x14ac:dyDescent="0.2">
      <c r="A313" s="4">
        <v>291</v>
      </c>
      <c r="B313" s="7" t="str">
        <f t="shared" si="44"/>
        <v/>
      </c>
      <c r="C313" s="6" t="str">
        <f t="shared" si="45"/>
        <v/>
      </c>
      <c r="D313" s="6" t="str">
        <f>IF($A313&gt;$D$13,"",SUM(C$23:C313))</f>
        <v/>
      </c>
      <c r="E313" s="6" t="str">
        <f t="shared" si="46"/>
        <v/>
      </c>
      <c r="F313" s="6" t="str">
        <f>IF($A313&gt;$D$13,"",SUM(E$23:E313))</f>
        <v/>
      </c>
      <c r="G313" s="6" t="str">
        <f t="shared" si="47"/>
        <v/>
      </c>
      <c r="H313" s="6" t="str">
        <f t="shared" si="48"/>
        <v/>
      </c>
      <c r="I313" s="6"/>
      <c r="J313" s="7">
        <f t="shared" si="49"/>
        <v>1400.0732338471196</v>
      </c>
      <c r="K313" s="7">
        <f t="shared" si="50"/>
        <v>1407.9648406949764</v>
      </c>
      <c r="L313" s="7">
        <f t="shared" si="51"/>
        <v>265979.03633528535</v>
      </c>
      <c r="M313" s="7">
        <f t="shared" si="52"/>
        <v>1400.0732338471196</v>
      </c>
      <c r="N313" s="7">
        <f t="shared" si="53"/>
        <v>1401.470760576879</v>
      </c>
      <c r="O313" s="7">
        <f t="shared" si="54"/>
        <v>264758.69550412102</v>
      </c>
    </row>
    <row r="314" spans="1:15" x14ac:dyDescent="0.2">
      <c r="A314" s="4">
        <v>292</v>
      </c>
      <c r="B314" s="7" t="str">
        <f t="shared" si="44"/>
        <v/>
      </c>
      <c r="C314" s="6" t="str">
        <f t="shared" si="45"/>
        <v/>
      </c>
      <c r="D314" s="6" t="str">
        <f>IF($A314&gt;$D$13,"",SUM(C$23:C314))</f>
        <v/>
      </c>
      <c r="E314" s="6" t="str">
        <f t="shared" si="46"/>
        <v/>
      </c>
      <c r="F314" s="6" t="str">
        <f>IF($A314&gt;$D$13,"",SUM(E$23:E314))</f>
        <v/>
      </c>
      <c r="G314" s="6" t="str">
        <f t="shared" si="47"/>
        <v/>
      </c>
      <c r="H314" s="6" t="str">
        <f t="shared" si="48"/>
        <v/>
      </c>
      <c r="I314" s="6"/>
      <c r="J314" s="7">
        <f t="shared" si="49"/>
        <v>1400.0732338471196</v>
      </c>
      <c r="K314" s="7">
        <f t="shared" si="50"/>
        <v>1422.9878443937764</v>
      </c>
      <c r="L314" s="7">
        <f t="shared" si="51"/>
        <v>268802.09741352627</v>
      </c>
      <c r="M314" s="7">
        <f t="shared" si="52"/>
        <v>1400.0732338471196</v>
      </c>
      <c r="N314" s="7">
        <f t="shared" si="53"/>
        <v>1416.4590209470473</v>
      </c>
      <c r="O314" s="7">
        <f t="shared" si="54"/>
        <v>267575.22775891516</v>
      </c>
    </row>
    <row r="315" spans="1:15" x14ac:dyDescent="0.2">
      <c r="A315" s="4">
        <v>293</v>
      </c>
      <c r="B315" s="7" t="str">
        <f t="shared" si="44"/>
        <v/>
      </c>
      <c r="C315" s="6" t="str">
        <f t="shared" si="45"/>
        <v/>
      </c>
      <c r="D315" s="6" t="str">
        <f>IF($A315&gt;$D$13,"",SUM(C$23:C315))</f>
        <v/>
      </c>
      <c r="E315" s="6" t="str">
        <f t="shared" si="46"/>
        <v/>
      </c>
      <c r="F315" s="6" t="str">
        <f>IF($A315&gt;$D$13,"",SUM(E$23:E315))</f>
        <v/>
      </c>
      <c r="G315" s="6" t="str">
        <f t="shared" si="47"/>
        <v/>
      </c>
      <c r="H315" s="6" t="str">
        <f t="shared" si="48"/>
        <v/>
      </c>
      <c r="I315" s="6"/>
      <c r="J315" s="7">
        <f t="shared" si="49"/>
        <v>1400.0732338471196</v>
      </c>
      <c r="K315" s="7">
        <f t="shared" si="50"/>
        <v>1438.0912211623654</v>
      </c>
      <c r="L315" s="7">
        <f t="shared" si="51"/>
        <v>271640.26186853577</v>
      </c>
      <c r="M315" s="7">
        <f t="shared" si="52"/>
        <v>1400.0732338471196</v>
      </c>
      <c r="N315" s="7">
        <f t="shared" si="53"/>
        <v>1431.5274685101961</v>
      </c>
      <c r="O315" s="7">
        <f t="shared" si="54"/>
        <v>270406.82846127247</v>
      </c>
    </row>
    <row r="316" spans="1:15" x14ac:dyDescent="0.2">
      <c r="A316" s="4">
        <v>294</v>
      </c>
      <c r="B316" s="7" t="str">
        <f t="shared" si="44"/>
        <v/>
      </c>
      <c r="C316" s="6" t="str">
        <f t="shared" si="45"/>
        <v/>
      </c>
      <c r="D316" s="6" t="str">
        <f>IF($A316&gt;$D$13,"",SUM(C$23:C316))</f>
        <v/>
      </c>
      <c r="E316" s="6" t="str">
        <f t="shared" si="46"/>
        <v/>
      </c>
      <c r="F316" s="6" t="str">
        <f>IF($A316&gt;$D$13,"",SUM(E$23:E316))</f>
        <v/>
      </c>
      <c r="G316" s="6" t="str">
        <f t="shared" si="47"/>
        <v/>
      </c>
      <c r="H316" s="6" t="str">
        <f t="shared" si="48"/>
        <v/>
      </c>
      <c r="I316" s="6"/>
      <c r="J316" s="7">
        <f t="shared" si="49"/>
        <v>1400.0732338471196</v>
      </c>
      <c r="K316" s="7">
        <f t="shared" si="50"/>
        <v>1453.2754009966663</v>
      </c>
      <c r="L316" s="7">
        <f t="shared" si="51"/>
        <v>274493.61050337955</v>
      </c>
      <c r="M316" s="7">
        <f t="shared" si="52"/>
        <v>1400.0732338471196</v>
      </c>
      <c r="N316" s="7">
        <f t="shared" si="53"/>
        <v>1446.6765322678077</v>
      </c>
      <c r="O316" s="7">
        <f t="shared" si="54"/>
        <v>273253.57822738739</v>
      </c>
    </row>
    <row r="317" spans="1:15" x14ac:dyDescent="0.2">
      <c r="A317" s="4">
        <v>295</v>
      </c>
      <c r="B317" s="7" t="str">
        <f t="shared" si="44"/>
        <v/>
      </c>
      <c r="C317" s="6" t="str">
        <f t="shared" si="45"/>
        <v/>
      </c>
      <c r="D317" s="6" t="str">
        <f>IF($A317&gt;$D$13,"",SUM(C$23:C317))</f>
        <v/>
      </c>
      <c r="E317" s="6" t="str">
        <f t="shared" si="46"/>
        <v/>
      </c>
      <c r="F317" s="6" t="str">
        <f>IF($A317&gt;$D$13,"",SUM(E$23:E317))</f>
        <v/>
      </c>
      <c r="G317" s="6" t="str">
        <f t="shared" si="47"/>
        <v/>
      </c>
      <c r="H317" s="6" t="str">
        <f t="shared" si="48"/>
        <v/>
      </c>
      <c r="I317" s="6"/>
      <c r="J317" s="7">
        <f t="shared" si="49"/>
        <v>1400.0732338471196</v>
      </c>
      <c r="K317" s="7">
        <f t="shared" si="50"/>
        <v>1468.5408161930804</v>
      </c>
      <c r="L317" s="7">
        <f t="shared" si="51"/>
        <v>277362.22455341974</v>
      </c>
      <c r="M317" s="7">
        <f t="shared" si="52"/>
        <v>1400.0732338471196</v>
      </c>
      <c r="N317" s="7">
        <f t="shared" si="53"/>
        <v>1461.9066435165225</v>
      </c>
      <c r="O317" s="7">
        <f t="shared" si="54"/>
        <v>276115.55810475105</v>
      </c>
    </row>
    <row r="318" spans="1:15" x14ac:dyDescent="0.2">
      <c r="A318" s="4">
        <v>296</v>
      </c>
      <c r="B318" s="7" t="str">
        <f t="shared" si="44"/>
        <v/>
      </c>
      <c r="C318" s="6" t="str">
        <f t="shared" si="45"/>
        <v/>
      </c>
      <c r="D318" s="6" t="str">
        <f>IF($A318&gt;$D$13,"",SUM(C$23:C318))</f>
        <v/>
      </c>
      <c r="E318" s="6" t="str">
        <f t="shared" si="46"/>
        <v/>
      </c>
      <c r="F318" s="6" t="str">
        <f>IF($A318&gt;$D$13,"",SUM(E$23:E318))</f>
        <v/>
      </c>
      <c r="G318" s="6" t="str">
        <f t="shared" si="47"/>
        <v/>
      </c>
      <c r="H318" s="6" t="str">
        <f t="shared" si="48"/>
        <v/>
      </c>
      <c r="I318" s="6"/>
      <c r="J318" s="7">
        <f t="shared" si="49"/>
        <v>1400.0732338471196</v>
      </c>
      <c r="K318" s="7">
        <f t="shared" si="50"/>
        <v>1483.8879013607955</v>
      </c>
      <c r="L318" s="7">
        <f t="shared" si="51"/>
        <v>280246.18568862765</v>
      </c>
      <c r="M318" s="7">
        <f t="shared" si="52"/>
        <v>1400.0732338471196</v>
      </c>
      <c r="N318" s="7">
        <f t="shared" si="53"/>
        <v>1477.218235860418</v>
      </c>
      <c r="O318" s="7">
        <f t="shared" si="54"/>
        <v>278992.84957445861</v>
      </c>
    </row>
    <row r="319" spans="1:15" x14ac:dyDescent="0.2">
      <c r="A319" s="4">
        <v>297</v>
      </c>
      <c r="B319" s="7" t="str">
        <f t="shared" si="44"/>
        <v/>
      </c>
      <c r="C319" s="6" t="str">
        <f t="shared" si="45"/>
        <v/>
      </c>
      <c r="D319" s="6" t="str">
        <f>IF($A319&gt;$D$13,"",SUM(C$23:C319))</f>
        <v/>
      </c>
      <c r="E319" s="6" t="str">
        <f t="shared" si="46"/>
        <v/>
      </c>
      <c r="F319" s="6" t="str">
        <f>IF($A319&gt;$D$13,"",SUM(E$23:E319))</f>
        <v/>
      </c>
      <c r="G319" s="6" t="str">
        <f t="shared" si="47"/>
        <v/>
      </c>
      <c r="H319" s="6" t="str">
        <f t="shared" si="48"/>
        <v/>
      </c>
      <c r="I319" s="6"/>
      <c r="J319" s="7">
        <f t="shared" si="49"/>
        <v>1400.0732338471196</v>
      </c>
      <c r="K319" s="7">
        <f t="shared" si="50"/>
        <v>1499.3170934341579</v>
      </c>
      <c r="L319" s="7">
        <f t="shared" si="51"/>
        <v>283145.57601590891</v>
      </c>
      <c r="M319" s="7">
        <f t="shared" si="52"/>
        <v>1400.0732338471196</v>
      </c>
      <c r="N319" s="7">
        <f t="shared" si="53"/>
        <v>1492.6117452233534</v>
      </c>
      <c r="O319" s="7">
        <f t="shared" si="54"/>
        <v>281885.53455352911</v>
      </c>
    </row>
    <row r="320" spans="1:15" x14ac:dyDescent="0.2">
      <c r="A320" s="4">
        <v>298</v>
      </c>
      <c r="B320" s="7" t="str">
        <f t="shared" si="44"/>
        <v/>
      </c>
      <c r="C320" s="6" t="str">
        <f t="shared" si="45"/>
        <v/>
      </c>
      <c r="D320" s="6" t="str">
        <f>IF($A320&gt;$D$13,"",SUM(C$23:C320))</f>
        <v/>
      </c>
      <c r="E320" s="6" t="str">
        <f t="shared" si="46"/>
        <v/>
      </c>
      <c r="F320" s="6" t="str">
        <f>IF($A320&gt;$D$13,"",SUM(E$23:E320))</f>
        <v/>
      </c>
      <c r="G320" s="6" t="str">
        <f t="shared" si="47"/>
        <v/>
      </c>
      <c r="H320" s="6" t="str">
        <f t="shared" si="48"/>
        <v/>
      </c>
      <c r="I320" s="6"/>
      <c r="J320" s="7">
        <f t="shared" si="49"/>
        <v>1400.0732338471196</v>
      </c>
      <c r="K320" s="7">
        <f t="shared" si="50"/>
        <v>1514.8288316851126</v>
      </c>
      <c r="L320" s="7">
        <f t="shared" si="51"/>
        <v>286060.47808144114</v>
      </c>
      <c r="M320" s="7">
        <f t="shared" si="52"/>
        <v>1400.0732338471196</v>
      </c>
      <c r="N320" s="7">
        <f t="shared" si="53"/>
        <v>1508.0876098613808</v>
      </c>
      <c r="O320" s="7">
        <f t="shared" si="54"/>
        <v>284793.69539723761</v>
      </c>
    </row>
    <row r="321" spans="1:15" x14ac:dyDescent="0.2">
      <c r="A321" s="4">
        <v>299</v>
      </c>
      <c r="B321" s="7" t="str">
        <f t="shared" si="44"/>
        <v/>
      </c>
      <c r="C321" s="6" t="str">
        <f t="shared" si="45"/>
        <v/>
      </c>
      <c r="D321" s="6" t="str">
        <f>IF($A321&gt;$D$13,"",SUM(C$23:C321))</f>
        <v/>
      </c>
      <c r="E321" s="6" t="str">
        <f t="shared" si="46"/>
        <v/>
      </c>
      <c r="F321" s="6" t="str">
        <f>IF($A321&gt;$D$13,"",SUM(E$23:E321))</f>
        <v/>
      </c>
      <c r="G321" s="6" t="str">
        <f t="shared" si="47"/>
        <v/>
      </c>
      <c r="H321" s="6" t="str">
        <f t="shared" si="48"/>
        <v/>
      </c>
      <c r="I321" s="6"/>
      <c r="J321" s="7">
        <f t="shared" si="49"/>
        <v>1400.0732338471196</v>
      </c>
      <c r="K321" s="7">
        <f t="shared" si="50"/>
        <v>1530.4235577357099</v>
      </c>
      <c r="L321" s="7">
        <f t="shared" si="51"/>
        <v>288990.97487302398</v>
      </c>
      <c r="M321" s="7">
        <f t="shared" si="52"/>
        <v>1400.0732338471196</v>
      </c>
      <c r="N321" s="7">
        <f t="shared" si="53"/>
        <v>1523.6462703752211</v>
      </c>
      <c r="O321" s="7">
        <f t="shared" si="54"/>
        <v>287717.41490145994</v>
      </c>
    </row>
    <row r="322" spans="1:15" x14ac:dyDescent="0.2">
      <c r="A322" s="4">
        <v>300</v>
      </c>
      <c r="B322" s="7" t="str">
        <f t="shared" si="44"/>
        <v/>
      </c>
      <c r="C322" s="6" t="str">
        <f t="shared" si="45"/>
        <v/>
      </c>
      <c r="D322" s="6" t="str">
        <f>IF($A322&gt;$D$13,"",SUM(C$23:C322))</f>
        <v/>
      </c>
      <c r="E322" s="6" t="str">
        <f t="shared" si="46"/>
        <v/>
      </c>
      <c r="F322" s="6" t="str">
        <f>IF($A322&gt;$D$13,"",SUM(E$23:E322))</f>
        <v/>
      </c>
      <c r="G322" s="6" t="str">
        <f t="shared" si="47"/>
        <v/>
      </c>
      <c r="H322" s="6" t="str">
        <f t="shared" si="48"/>
        <v/>
      </c>
      <c r="I322" s="6"/>
      <c r="J322" s="7">
        <f t="shared" si="49"/>
        <v>1400.0732338471196</v>
      </c>
      <c r="K322" s="7">
        <f t="shared" si="50"/>
        <v>1546.1017155706782</v>
      </c>
      <c r="L322" s="7">
        <f t="shared" si="51"/>
        <v>291937.1498224418</v>
      </c>
      <c r="M322" s="7">
        <f t="shared" si="52"/>
        <v>1400.0732338471196</v>
      </c>
      <c r="N322" s="7">
        <f t="shared" si="53"/>
        <v>1539.2881697228106</v>
      </c>
      <c r="O322" s="7">
        <f t="shared" si="54"/>
        <v>290656.77630502987</v>
      </c>
    </row>
    <row r="323" spans="1:15" x14ac:dyDescent="0.2">
      <c r="A323" s="4">
        <v>301</v>
      </c>
      <c r="B323" s="7" t="str">
        <f t="shared" si="44"/>
        <v/>
      </c>
      <c r="C323" s="6" t="str">
        <f t="shared" si="45"/>
        <v/>
      </c>
      <c r="D323" s="6" t="str">
        <f>IF($A323&gt;$D$13,"",SUM(C$23:C323))</f>
        <v/>
      </c>
      <c r="E323" s="6" t="str">
        <f t="shared" si="46"/>
        <v/>
      </c>
      <c r="F323" s="6" t="str">
        <f>IF($A323&gt;$D$13,"",SUM(E$23:E323))</f>
        <v/>
      </c>
      <c r="G323" s="6" t="str">
        <f t="shared" si="47"/>
        <v/>
      </c>
      <c r="H323" s="6" t="str">
        <f t="shared" si="48"/>
        <v/>
      </c>
      <c r="I323" s="6"/>
      <c r="J323" s="7">
        <f t="shared" si="49"/>
        <v>1400.0732338471196</v>
      </c>
      <c r="K323" s="7">
        <f t="shared" si="50"/>
        <v>1561.8637515500636</v>
      </c>
      <c r="L323" s="7">
        <f t="shared" si="51"/>
        <v>294899.08680783899</v>
      </c>
      <c r="M323" s="7">
        <f t="shared" si="52"/>
        <v>1400.0732338471196</v>
      </c>
      <c r="N323" s="7">
        <f t="shared" si="53"/>
        <v>1555.0137532319097</v>
      </c>
      <c r="O323" s="7">
        <f t="shared" si="54"/>
        <v>293611.86329210887</v>
      </c>
    </row>
    <row r="324" spans="1:15" x14ac:dyDescent="0.2">
      <c r="A324" s="4">
        <v>302</v>
      </c>
      <c r="B324" s="7" t="str">
        <f t="shared" si="44"/>
        <v/>
      </c>
      <c r="C324" s="6" t="str">
        <f t="shared" si="45"/>
        <v/>
      </c>
      <c r="D324" s="6" t="str">
        <f>IF($A324&gt;$D$13,"",SUM(C$23:C324))</f>
        <v/>
      </c>
      <c r="E324" s="6" t="str">
        <f t="shared" si="46"/>
        <v/>
      </c>
      <c r="F324" s="6" t="str">
        <f>IF($A324&gt;$D$13,"",SUM(E$23:E324))</f>
        <v/>
      </c>
      <c r="G324" s="6" t="str">
        <f t="shared" si="47"/>
        <v/>
      </c>
      <c r="H324" s="6" t="str">
        <f t="shared" si="48"/>
        <v/>
      </c>
      <c r="I324" s="6"/>
      <c r="J324" s="7">
        <f t="shared" si="49"/>
        <v>1400.0732338471196</v>
      </c>
      <c r="K324" s="7">
        <f t="shared" si="50"/>
        <v>1577.7101144219384</v>
      </c>
      <c r="L324" s="7">
        <f t="shared" si="51"/>
        <v>297876.87015610805</v>
      </c>
      <c r="M324" s="7">
        <f t="shared" si="52"/>
        <v>1400.0732338471196</v>
      </c>
      <c r="N324" s="7">
        <f t="shared" si="53"/>
        <v>1570.8234686127823</v>
      </c>
      <c r="O324" s="7">
        <f t="shared" si="54"/>
        <v>296582.75999456877</v>
      </c>
    </row>
    <row r="325" spans="1:15" x14ac:dyDescent="0.2">
      <c r="A325" s="4">
        <v>303</v>
      </c>
      <c r="B325" s="7" t="str">
        <f t="shared" si="44"/>
        <v/>
      </c>
      <c r="C325" s="6" t="str">
        <f t="shared" si="45"/>
        <v/>
      </c>
      <c r="D325" s="6" t="str">
        <f>IF($A325&gt;$D$13,"",SUM(C$23:C325))</f>
        <v/>
      </c>
      <c r="E325" s="6" t="str">
        <f t="shared" si="46"/>
        <v/>
      </c>
      <c r="F325" s="6" t="str">
        <f>IF($A325&gt;$D$13,"",SUM(E$23:E325))</f>
        <v/>
      </c>
      <c r="G325" s="6" t="str">
        <f t="shared" si="47"/>
        <v/>
      </c>
      <c r="H325" s="6" t="str">
        <f t="shared" si="48"/>
        <v/>
      </c>
      <c r="I325" s="6"/>
      <c r="J325" s="7">
        <f t="shared" si="49"/>
        <v>1400.0732338471196</v>
      </c>
      <c r="K325" s="7">
        <f t="shared" si="50"/>
        <v>1593.6412553351779</v>
      </c>
      <c r="L325" s="7">
        <f t="shared" si="51"/>
        <v>300870.58464529034</v>
      </c>
      <c r="M325" s="7">
        <f t="shared" si="52"/>
        <v>1400.0732338471196</v>
      </c>
      <c r="N325" s="7">
        <f t="shared" si="53"/>
        <v>1586.7177659709428</v>
      </c>
      <c r="O325" s="7">
        <f t="shared" si="54"/>
        <v>299569.55099438684</v>
      </c>
    </row>
    <row r="326" spans="1:15" x14ac:dyDescent="0.2">
      <c r="A326" s="4">
        <v>304</v>
      </c>
      <c r="B326" s="7" t="str">
        <f t="shared" si="44"/>
        <v/>
      </c>
      <c r="C326" s="6" t="str">
        <f t="shared" si="45"/>
        <v/>
      </c>
      <c r="D326" s="6" t="str">
        <f>IF($A326&gt;$D$13,"",SUM(C$23:C326))</f>
        <v/>
      </c>
      <c r="E326" s="6" t="str">
        <f t="shared" si="46"/>
        <v/>
      </c>
      <c r="F326" s="6" t="str">
        <f>IF($A326&gt;$D$13,"",SUM(E$23:E326))</f>
        <v/>
      </c>
      <c r="G326" s="6" t="str">
        <f t="shared" si="47"/>
        <v/>
      </c>
      <c r="H326" s="6" t="str">
        <f t="shared" si="48"/>
        <v/>
      </c>
      <c r="I326" s="6"/>
      <c r="J326" s="7">
        <f t="shared" si="49"/>
        <v>1400.0732338471196</v>
      </c>
      <c r="K326" s="7">
        <f t="shared" si="50"/>
        <v>1609.6576278523032</v>
      </c>
      <c r="L326" s="7">
        <f t="shared" si="51"/>
        <v>303880.31550698978</v>
      </c>
      <c r="M326" s="7">
        <f t="shared" si="52"/>
        <v>1400.0732338471196</v>
      </c>
      <c r="N326" s="7">
        <f t="shared" si="53"/>
        <v>1602.6970978199695</v>
      </c>
      <c r="O326" s="7">
        <f t="shared" si="54"/>
        <v>302572.32132605393</v>
      </c>
    </row>
    <row r="327" spans="1:15" x14ac:dyDescent="0.2">
      <c r="A327" s="4">
        <v>305</v>
      </c>
      <c r="B327" s="7" t="str">
        <f t="shared" si="44"/>
        <v/>
      </c>
      <c r="C327" s="6" t="str">
        <f t="shared" si="45"/>
        <v/>
      </c>
      <c r="D327" s="6" t="str">
        <f>IF($A327&gt;$D$13,"",SUM(C$23:C327))</f>
        <v/>
      </c>
      <c r="E327" s="6" t="str">
        <f t="shared" si="46"/>
        <v/>
      </c>
      <c r="F327" s="6" t="str">
        <f>IF($A327&gt;$D$13,"",SUM(E$23:E327))</f>
        <v/>
      </c>
      <c r="G327" s="6" t="str">
        <f t="shared" si="47"/>
        <v/>
      </c>
      <c r="H327" s="6" t="str">
        <f t="shared" si="48"/>
        <v/>
      </c>
      <c r="I327" s="6"/>
      <c r="J327" s="7">
        <f t="shared" si="49"/>
        <v>1400.0732338471196</v>
      </c>
      <c r="K327" s="7">
        <f t="shared" si="50"/>
        <v>1625.7596879623952</v>
      </c>
      <c r="L327" s="7">
        <f t="shared" si="51"/>
        <v>306906.14842879929</v>
      </c>
      <c r="M327" s="7">
        <f t="shared" si="52"/>
        <v>1400.0732338471196</v>
      </c>
      <c r="N327" s="7">
        <f t="shared" si="53"/>
        <v>1618.7619190943885</v>
      </c>
      <c r="O327" s="7">
        <f t="shared" si="54"/>
        <v>305591.15647899546</v>
      </c>
    </row>
    <row r="328" spans="1:15" x14ac:dyDescent="0.2">
      <c r="A328" s="4">
        <v>306</v>
      </c>
      <c r="B328" s="7" t="str">
        <f t="shared" si="44"/>
        <v/>
      </c>
      <c r="C328" s="6" t="str">
        <f t="shared" si="45"/>
        <v/>
      </c>
      <c r="D328" s="6" t="str">
        <f>IF($A328&gt;$D$13,"",SUM(C$23:C328))</f>
        <v/>
      </c>
      <c r="E328" s="6" t="str">
        <f t="shared" si="46"/>
        <v/>
      </c>
      <c r="F328" s="6" t="str">
        <f>IF($A328&gt;$D$13,"",SUM(E$23:E328))</f>
        <v/>
      </c>
      <c r="G328" s="6" t="str">
        <f t="shared" si="47"/>
        <v/>
      </c>
      <c r="H328" s="6" t="str">
        <f t="shared" si="48"/>
        <v/>
      </c>
      <c r="I328" s="6"/>
      <c r="J328" s="7">
        <f t="shared" si="49"/>
        <v>1400.0732338471196</v>
      </c>
      <c r="K328" s="7">
        <f t="shared" si="50"/>
        <v>1641.9478940940762</v>
      </c>
      <c r="L328" s="7">
        <f t="shared" si="51"/>
        <v>309948.1695567405</v>
      </c>
      <c r="M328" s="7">
        <f t="shared" si="52"/>
        <v>1400.0732338471196</v>
      </c>
      <c r="N328" s="7">
        <f t="shared" si="53"/>
        <v>1634.9126871626256</v>
      </c>
      <c r="O328" s="7">
        <f t="shared" si="54"/>
        <v>308626.14240000519</v>
      </c>
    </row>
    <row r="329" spans="1:15" x14ac:dyDescent="0.2">
      <c r="A329" s="4">
        <v>307</v>
      </c>
      <c r="B329" s="7" t="str">
        <f t="shared" si="44"/>
        <v/>
      </c>
      <c r="C329" s="6" t="str">
        <f t="shared" si="45"/>
        <v/>
      </c>
      <c r="D329" s="6" t="str">
        <f>IF($A329&gt;$D$13,"",SUM(C$23:C329))</f>
        <v/>
      </c>
      <c r="E329" s="6" t="str">
        <f t="shared" si="46"/>
        <v/>
      </c>
      <c r="F329" s="6" t="str">
        <f>IF($A329&gt;$D$13,"",SUM(E$23:E329))</f>
        <v/>
      </c>
      <c r="G329" s="6" t="str">
        <f t="shared" si="47"/>
        <v/>
      </c>
      <c r="H329" s="6" t="str">
        <f t="shared" si="48"/>
        <v/>
      </c>
      <c r="I329" s="6"/>
      <c r="J329" s="7">
        <f t="shared" si="49"/>
        <v>1400.0732338471196</v>
      </c>
      <c r="K329" s="7">
        <f t="shared" si="50"/>
        <v>1658.2227071285615</v>
      </c>
      <c r="L329" s="7">
        <f t="shared" si="51"/>
        <v>313006.46549771616</v>
      </c>
      <c r="M329" s="7">
        <f t="shared" si="52"/>
        <v>1400.0732338471196</v>
      </c>
      <c r="N329" s="7">
        <f t="shared" si="53"/>
        <v>1651.1498618400276</v>
      </c>
      <c r="O329" s="7">
        <f t="shared" si="54"/>
        <v>311677.36549569236</v>
      </c>
    </row>
    <row r="330" spans="1:15" x14ac:dyDescent="0.2">
      <c r="A330" s="4">
        <v>308</v>
      </c>
      <c r="B330" s="7" t="str">
        <f t="shared" si="44"/>
        <v/>
      </c>
      <c r="C330" s="6" t="str">
        <f t="shared" si="45"/>
        <v/>
      </c>
      <c r="D330" s="6" t="str">
        <f>IF($A330&gt;$D$13,"",SUM(C$23:C330))</f>
        <v/>
      </c>
      <c r="E330" s="6" t="str">
        <f t="shared" si="46"/>
        <v/>
      </c>
      <c r="F330" s="6" t="str">
        <f>IF($A330&gt;$D$13,"",SUM(E$23:E330))</f>
        <v/>
      </c>
      <c r="G330" s="6" t="str">
        <f t="shared" si="47"/>
        <v/>
      </c>
      <c r="H330" s="6" t="str">
        <f t="shared" si="48"/>
        <v/>
      </c>
      <c r="I330" s="6"/>
      <c r="J330" s="7">
        <f t="shared" si="49"/>
        <v>1400.0732338471196</v>
      </c>
      <c r="K330" s="7">
        <f t="shared" si="50"/>
        <v>1674.5845904127814</v>
      </c>
      <c r="L330" s="7">
        <f t="shared" si="51"/>
        <v>316081.12332197605</v>
      </c>
      <c r="M330" s="7">
        <f t="shared" si="52"/>
        <v>1400.0732338471196</v>
      </c>
      <c r="N330" s="7">
        <f t="shared" si="53"/>
        <v>1667.473905401954</v>
      </c>
      <c r="O330" s="7">
        <f t="shared" si="54"/>
        <v>314744.91263494146</v>
      </c>
    </row>
    <row r="331" spans="1:15" x14ac:dyDescent="0.2">
      <c r="A331" s="4">
        <v>309</v>
      </c>
      <c r="B331" s="7" t="str">
        <f t="shared" si="44"/>
        <v/>
      </c>
      <c r="C331" s="6" t="str">
        <f t="shared" si="45"/>
        <v/>
      </c>
      <c r="D331" s="6" t="str">
        <f>IF($A331&gt;$D$13,"",SUM(C$23:C331))</f>
        <v/>
      </c>
      <c r="E331" s="6" t="str">
        <f t="shared" si="46"/>
        <v/>
      </c>
      <c r="F331" s="6" t="str">
        <f>IF($A331&gt;$D$13,"",SUM(E$23:E331))</f>
        <v/>
      </c>
      <c r="G331" s="6" t="str">
        <f t="shared" si="47"/>
        <v/>
      </c>
      <c r="H331" s="6" t="str">
        <f t="shared" si="48"/>
        <v/>
      </c>
      <c r="I331" s="6"/>
      <c r="J331" s="7">
        <f t="shared" si="49"/>
        <v>1400.0732338471196</v>
      </c>
      <c r="K331" s="7">
        <f t="shared" si="50"/>
        <v>1691.0340097725718</v>
      </c>
      <c r="L331" s="7">
        <f t="shared" si="51"/>
        <v>319172.23056559573</v>
      </c>
      <c r="M331" s="7">
        <f t="shared" si="52"/>
        <v>1400.0732338471196</v>
      </c>
      <c r="N331" s="7">
        <f t="shared" si="53"/>
        <v>1683.8852825969368</v>
      </c>
      <c r="O331" s="7">
        <f t="shared" si="54"/>
        <v>317828.87115138554</v>
      </c>
    </row>
    <row r="332" spans="1:15" x14ac:dyDescent="0.2">
      <c r="A332" s="4">
        <v>310</v>
      </c>
      <c r="B332" s="7" t="str">
        <f t="shared" si="44"/>
        <v/>
      </c>
      <c r="C332" s="6" t="str">
        <f t="shared" si="45"/>
        <v/>
      </c>
      <c r="D332" s="6" t="str">
        <f>IF($A332&gt;$D$13,"",SUM(C$23:C332))</f>
        <v/>
      </c>
      <c r="E332" s="6" t="str">
        <f t="shared" si="46"/>
        <v/>
      </c>
      <c r="F332" s="6" t="str">
        <f>IF($A332&gt;$D$13,"",SUM(E$23:E332))</f>
        <v/>
      </c>
      <c r="G332" s="6" t="str">
        <f t="shared" si="47"/>
        <v/>
      </c>
      <c r="H332" s="6" t="str">
        <f t="shared" si="48"/>
        <v/>
      </c>
      <c r="I332" s="6"/>
      <c r="J332" s="7">
        <f t="shared" si="49"/>
        <v>1400.0732338471196</v>
      </c>
      <c r="K332" s="7">
        <f t="shared" si="50"/>
        <v>1707.571433525937</v>
      </c>
      <c r="L332" s="7">
        <f t="shared" si="51"/>
        <v>322279.87523296877</v>
      </c>
      <c r="M332" s="7">
        <f t="shared" si="52"/>
        <v>1400.0732338471196</v>
      </c>
      <c r="N332" s="7">
        <f t="shared" si="53"/>
        <v>1700.3844606599125</v>
      </c>
      <c r="O332" s="7">
        <f t="shared" si="54"/>
        <v>320929.32884589257</v>
      </c>
    </row>
    <row r="333" spans="1:15" x14ac:dyDescent="0.2">
      <c r="A333" s="4">
        <v>311</v>
      </c>
      <c r="B333" s="7" t="str">
        <f t="shared" si="44"/>
        <v/>
      </c>
      <c r="C333" s="6" t="str">
        <f t="shared" si="45"/>
        <v/>
      </c>
      <c r="D333" s="6" t="str">
        <f>IF($A333&gt;$D$13,"",SUM(C$23:C333))</f>
        <v/>
      </c>
      <c r="E333" s="6" t="str">
        <f t="shared" si="46"/>
        <v/>
      </c>
      <c r="F333" s="6" t="str">
        <f>IF($A333&gt;$D$13,"",SUM(E$23:E333))</f>
        <v/>
      </c>
      <c r="G333" s="6" t="str">
        <f t="shared" si="47"/>
        <v/>
      </c>
      <c r="H333" s="6" t="str">
        <f t="shared" si="48"/>
        <v/>
      </c>
      <c r="I333" s="6"/>
      <c r="J333" s="7">
        <f t="shared" si="49"/>
        <v>1400.0732338471196</v>
      </c>
      <c r="K333" s="7">
        <f t="shared" si="50"/>
        <v>1724.1973324963828</v>
      </c>
      <c r="L333" s="7">
        <f t="shared" si="51"/>
        <v>325404.14579931227</v>
      </c>
      <c r="M333" s="7">
        <f t="shared" si="52"/>
        <v>1400.0732338471196</v>
      </c>
      <c r="N333" s="7">
        <f t="shared" si="53"/>
        <v>1716.9719093255251</v>
      </c>
      <c r="O333" s="7">
        <f t="shared" si="54"/>
        <v>324046.37398906524</v>
      </c>
    </row>
    <row r="334" spans="1:15" x14ac:dyDescent="0.2">
      <c r="A334" s="4">
        <v>312</v>
      </c>
      <c r="B334" s="7" t="str">
        <f t="shared" si="44"/>
        <v/>
      </c>
      <c r="C334" s="6" t="str">
        <f t="shared" si="45"/>
        <v/>
      </c>
      <c r="D334" s="6" t="str">
        <f>IF($A334&gt;$D$13,"",SUM(C$23:C334))</f>
        <v/>
      </c>
      <c r="E334" s="6" t="str">
        <f t="shared" si="46"/>
        <v/>
      </c>
      <c r="F334" s="6" t="str">
        <f>IF($A334&gt;$D$13,"",SUM(E$23:E334))</f>
        <v/>
      </c>
      <c r="G334" s="6" t="str">
        <f t="shared" si="47"/>
        <v/>
      </c>
      <c r="H334" s="6" t="str">
        <f t="shared" si="48"/>
        <v/>
      </c>
      <c r="I334" s="6"/>
      <c r="J334" s="7">
        <f t="shared" si="49"/>
        <v>1400.0732338471196</v>
      </c>
      <c r="K334" s="7">
        <f t="shared" si="50"/>
        <v>1740.9121800263206</v>
      </c>
      <c r="L334" s="7">
        <f t="shared" si="51"/>
        <v>328545.13121318573</v>
      </c>
      <c r="M334" s="7">
        <f t="shared" si="52"/>
        <v>1400.0732338471196</v>
      </c>
      <c r="N334" s="7">
        <f t="shared" si="53"/>
        <v>1733.6481008414989</v>
      </c>
      <c r="O334" s="7">
        <f t="shared" si="54"/>
        <v>327180.09532375383</v>
      </c>
    </row>
    <row r="335" spans="1:15" x14ac:dyDescent="0.2">
      <c r="A335" s="4">
        <v>313</v>
      </c>
      <c r="B335" s="7" t="str">
        <f t="shared" si="44"/>
        <v/>
      </c>
      <c r="C335" s="6" t="str">
        <f t="shared" si="45"/>
        <v/>
      </c>
      <c r="D335" s="6" t="str">
        <f>IF($A335&gt;$D$13,"",SUM(C$23:C335))</f>
        <v/>
      </c>
      <c r="E335" s="6" t="str">
        <f t="shared" si="46"/>
        <v/>
      </c>
      <c r="F335" s="6" t="str">
        <f>IF($A335&gt;$D$13,"",SUM(E$23:E335))</f>
        <v/>
      </c>
      <c r="G335" s="6" t="str">
        <f t="shared" si="47"/>
        <v/>
      </c>
      <c r="H335" s="6" t="str">
        <f t="shared" si="48"/>
        <v/>
      </c>
      <c r="I335" s="6"/>
      <c r="J335" s="7">
        <f t="shared" si="49"/>
        <v>1400.0732338471196</v>
      </c>
      <c r="K335" s="7">
        <f t="shared" si="50"/>
        <v>1757.7164519905436</v>
      </c>
      <c r="L335" s="7">
        <f t="shared" si="51"/>
        <v>331702.92089902342</v>
      </c>
      <c r="M335" s="7">
        <f t="shared" si="52"/>
        <v>1400.0732338471196</v>
      </c>
      <c r="N335" s="7">
        <f t="shared" si="53"/>
        <v>1750.4135099820828</v>
      </c>
      <c r="O335" s="7">
        <f t="shared" si="54"/>
        <v>330330.58206758305</v>
      </c>
    </row>
    <row r="336" spans="1:15" x14ac:dyDescent="0.2">
      <c r="A336" s="4">
        <v>314</v>
      </c>
      <c r="B336" s="7" t="str">
        <f t="shared" si="44"/>
        <v/>
      </c>
      <c r="C336" s="6" t="str">
        <f t="shared" si="45"/>
        <v/>
      </c>
      <c r="D336" s="6" t="str">
        <f>IF($A336&gt;$D$13,"",SUM(C$23:C336))</f>
        <v/>
      </c>
      <c r="E336" s="6" t="str">
        <f t="shared" si="46"/>
        <v/>
      </c>
      <c r="F336" s="6" t="str">
        <f>IF($A336&gt;$D$13,"",SUM(E$23:E336))</f>
        <v/>
      </c>
      <c r="G336" s="6" t="str">
        <f t="shared" si="47"/>
        <v/>
      </c>
      <c r="H336" s="6" t="str">
        <f t="shared" si="48"/>
        <v/>
      </c>
      <c r="I336" s="6"/>
      <c r="J336" s="7">
        <f t="shared" si="49"/>
        <v>1400.0732338471196</v>
      </c>
      <c r="K336" s="7">
        <f t="shared" si="50"/>
        <v>1774.6106268097751</v>
      </c>
      <c r="L336" s="7">
        <f t="shared" si="51"/>
        <v>334877.60475968034</v>
      </c>
      <c r="M336" s="7">
        <f t="shared" si="52"/>
        <v>1400.0732338471196</v>
      </c>
      <c r="N336" s="7">
        <f t="shared" si="53"/>
        <v>1767.2686140615692</v>
      </c>
      <c r="O336" s="7">
        <f t="shared" si="54"/>
        <v>333497.92391549173</v>
      </c>
    </row>
    <row r="337" spans="1:15" x14ac:dyDescent="0.2">
      <c r="A337" s="4">
        <v>315</v>
      </c>
      <c r="B337" s="7" t="str">
        <f t="shared" si="44"/>
        <v/>
      </c>
      <c r="C337" s="6" t="str">
        <f t="shared" si="45"/>
        <v/>
      </c>
      <c r="D337" s="6" t="str">
        <f>IF($A337&gt;$D$13,"",SUM(C$23:C337))</f>
        <v/>
      </c>
      <c r="E337" s="6" t="str">
        <f t="shared" si="46"/>
        <v/>
      </c>
      <c r="F337" s="6" t="str">
        <f>IF($A337&gt;$D$13,"",SUM(E$23:E337))</f>
        <v/>
      </c>
      <c r="G337" s="6" t="str">
        <f t="shared" si="47"/>
        <v/>
      </c>
      <c r="H337" s="6" t="str">
        <f t="shared" si="48"/>
        <v/>
      </c>
      <c r="I337" s="6"/>
      <c r="J337" s="7">
        <f t="shared" si="49"/>
        <v>1400.0732338471196</v>
      </c>
      <c r="K337" s="7">
        <f t="shared" si="50"/>
        <v>1791.5951854642897</v>
      </c>
      <c r="L337" s="7">
        <f t="shared" si="51"/>
        <v>338069.27317899175</v>
      </c>
      <c r="M337" s="7">
        <f t="shared" si="52"/>
        <v>1400.0732338471196</v>
      </c>
      <c r="N337" s="7">
        <f t="shared" si="53"/>
        <v>1784.2138929478806</v>
      </c>
      <c r="O337" s="7">
        <f t="shared" si="54"/>
        <v>336682.21104228671</v>
      </c>
    </row>
    <row r="338" spans="1:15" x14ac:dyDescent="0.2">
      <c r="A338" s="4">
        <v>316</v>
      </c>
      <c r="B338" s="7" t="str">
        <f t="shared" si="44"/>
        <v/>
      </c>
      <c r="C338" s="6" t="str">
        <f t="shared" si="45"/>
        <v/>
      </c>
      <c r="D338" s="6" t="str">
        <f>IF($A338&gt;$D$13,"",SUM(C$23:C338))</f>
        <v/>
      </c>
      <c r="E338" s="6" t="str">
        <f t="shared" si="46"/>
        <v/>
      </c>
      <c r="F338" s="6" t="str">
        <f>IF($A338&gt;$D$13,"",SUM(E$23:E338))</f>
        <v/>
      </c>
      <c r="G338" s="6" t="str">
        <f t="shared" si="47"/>
        <v/>
      </c>
      <c r="H338" s="6" t="str">
        <f t="shared" si="48"/>
        <v/>
      </c>
      <c r="I338" s="6"/>
      <c r="J338" s="7">
        <f t="shared" si="49"/>
        <v>1400.0732338471196</v>
      </c>
      <c r="K338" s="7">
        <f t="shared" si="50"/>
        <v>1808.6706115076058</v>
      </c>
      <c r="L338" s="7">
        <f t="shared" si="51"/>
        <v>341278.01702434645</v>
      </c>
      <c r="M338" s="7">
        <f t="shared" si="52"/>
        <v>1400.0732338471196</v>
      </c>
      <c r="N338" s="7">
        <f t="shared" si="53"/>
        <v>1801.2498290762337</v>
      </c>
      <c r="O338" s="7">
        <f t="shared" si="54"/>
        <v>339883.53410521004</v>
      </c>
    </row>
    <row r="339" spans="1:15" x14ac:dyDescent="0.2">
      <c r="A339" s="4">
        <v>317</v>
      </c>
      <c r="B339" s="7" t="str">
        <f t="shared" si="44"/>
        <v/>
      </c>
      <c r="C339" s="6" t="str">
        <f t="shared" si="45"/>
        <v/>
      </c>
      <c r="D339" s="6" t="str">
        <f>IF($A339&gt;$D$13,"",SUM(C$23:C339))</f>
        <v/>
      </c>
      <c r="E339" s="6" t="str">
        <f t="shared" si="46"/>
        <v/>
      </c>
      <c r="F339" s="6" t="str">
        <f>IF($A339&gt;$D$13,"",SUM(E$23:E339))</f>
        <v/>
      </c>
      <c r="G339" s="6" t="str">
        <f t="shared" si="47"/>
        <v/>
      </c>
      <c r="H339" s="6" t="str">
        <f t="shared" si="48"/>
        <v/>
      </c>
      <c r="I339" s="6"/>
      <c r="J339" s="7">
        <f t="shared" si="49"/>
        <v>1400.0732338471196</v>
      </c>
      <c r="K339" s="7">
        <f t="shared" si="50"/>
        <v>1825.8373910802534</v>
      </c>
      <c r="L339" s="7">
        <f t="shared" si="51"/>
        <v>344503.92764927383</v>
      </c>
      <c r="M339" s="7">
        <f t="shared" si="52"/>
        <v>1400.0732338471196</v>
      </c>
      <c r="N339" s="7">
        <f t="shared" si="53"/>
        <v>1818.3769074628735</v>
      </c>
      <c r="O339" s="7">
        <f t="shared" si="54"/>
        <v>343101.98424652003</v>
      </c>
    </row>
    <row r="340" spans="1:15" x14ac:dyDescent="0.2">
      <c r="A340" s="4">
        <v>318</v>
      </c>
      <c r="B340" s="7" t="str">
        <f t="shared" si="44"/>
        <v/>
      </c>
      <c r="C340" s="6" t="str">
        <f t="shared" si="45"/>
        <v/>
      </c>
      <c r="D340" s="6" t="str">
        <f>IF($A340&gt;$D$13,"",SUM(C$23:C340))</f>
        <v/>
      </c>
      <c r="E340" s="6" t="str">
        <f t="shared" si="46"/>
        <v/>
      </c>
      <c r="F340" s="6" t="str">
        <f>IF($A340&gt;$D$13,"",SUM(E$23:E340))</f>
        <v/>
      </c>
      <c r="G340" s="6" t="str">
        <f t="shared" si="47"/>
        <v/>
      </c>
      <c r="H340" s="6" t="str">
        <f t="shared" si="48"/>
        <v/>
      </c>
      <c r="I340" s="6"/>
      <c r="J340" s="7">
        <f t="shared" si="49"/>
        <v>1400.0732338471196</v>
      </c>
      <c r="K340" s="7">
        <f t="shared" si="50"/>
        <v>1843.0960129236148</v>
      </c>
      <c r="L340" s="7">
        <f t="shared" si="51"/>
        <v>347747.09689604456</v>
      </c>
      <c r="M340" s="7">
        <f t="shared" si="52"/>
        <v>1400.0732338471196</v>
      </c>
      <c r="N340" s="7">
        <f t="shared" si="53"/>
        <v>1835.5956157188821</v>
      </c>
      <c r="O340" s="7">
        <f t="shared" si="54"/>
        <v>346337.65309608605</v>
      </c>
    </row>
    <row r="341" spans="1:15" x14ac:dyDescent="0.2">
      <c r="A341" s="4">
        <v>319</v>
      </c>
      <c r="B341" s="7" t="str">
        <f t="shared" si="44"/>
        <v/>
      </c>
      <c r="C341" s="6" t="str">
        <f t="shared" si="45"/>
        <v/>
      </c>
      <c r="D341" s="6" t="str">
        <f>IF($A341&gt;$D$13,"",SUM(C$23:C341))</f>
        <v/>
      </c>
      <c r="E341" s="6" t="str">
        <f t="shared" si="46"/>
        <v/>
      </c>
      <c r="F341" s="6" t="str">
        <f>IF($A341&gt;$D$13,"",SUM(E$23:E341))</f>
        <v/>
      </c>
      <c r="G341" s="6" t="str">
        <f t="shared" si="47"/>
        <v/>
      </c>
      <c r="H341" s="6" t="str">
        <f t="shared" si="48"/>
        <v/>
      </c>
      <c r="I341" s="6"/>
      <c r="J341" s="7">
        <f t="shared" si="49"/>
        <v>1400.0732338471196</v>
      </c>
      <c r="K341" s="7">
        <f t="shared" si="50"/>
        <v>1860.4469683938382</v>
      </c>
      <c r="L341" s="7">
        <f t="shared" si="51"/>
        <v>351007.61709828553</v>
      </c>
      <c r="M341" s="7">
        <f t="shared" si="52"/>
        <v>1400.0732338471196</v>
      </c>
      <c r="N341" s="7">
        <f t="shared" si="53"/>
        <v>1852.9064440640602</v>
      </c>
      <c r="O341" s="7">
        <f t="shared" si="54"/>
        <v>349590.63277399726</v>
      </c>
    </row>
    <row r="342" spans="1:15" x14ac:dyDescent="0.2">
      <c r="A342" s="4">
        <v>320</v>
      </c>
      <c r="B342" s="7" t="str">
        <f t="shared" si="44"/>
        <v/>
      </c>
      <c r="C342" s="6" t="str">
        <f t="shared" si="45"/>
        <v/>
      </c>
      <c r="D342" s="6" t="str">
        <f>IF($A342&gt;$D$13,"",SUM(C$23:C342))</f>
        <v/>
      </c>
      <c r="E342" s="6" t="str">
        <f t="shared" si="46"/>
        <v/>
      </c>
      <c r="F342" s="6" t="str">
        <f>IF($A342&gt;$D$13,"",SUM(E$23:E342))</f>
        <v/>
      </c>
      <c r="G342" s="6" t="str">
        <f t="shared" si="47"/>
        <v/>
      </c>
      <c r="H342" s="6" t="str">
        <f t="shared" si="48"/>
        <v/>
      </c>
      <c r="I342" s="6"/>
      <c r="J342" s="7">
        <f t="shared" si="49"/>
        <v>1400.0732338471196</v>
      </c>
      <c r="K342" s="7">
        <f t="shared" si="50"/>
        <v>1877.8907514758275</v>
      </c>
      <c r="L342" s="7">
        <f t="shared" si="51"/>
        <v>354285.5810836085</v>
      </c>
      <c r="M342" s="7">
        <f t="shared" si="52"/>
        <v>1400.0732338471196</v>
      </c>
      <c r="N342" s="7">
        <f t="shared" si="53"/>
        <v>1870.3098853408853</v>
      </c>
      <c r="O342" s="7">
        <f t="shared" si="54"/>
        <v>352861.01589318528</v>
      </c>
    </row>
    <row r="343" spans="1:15" x14ac:dyDescent="0.2">
      <c r="A343" s="4">
        <v>321</v>
      </c>
      <c r="B343" s="7" t="str">
        <f t="shared" ref="B343:B382" si="55">IF(A343&lt;$D$13,$D$12,IF(A343&gt;$D$13,"",(1+$D$6/12)*G342))</f>
        <v/>
      </c>
      <c r="C343" s="6" t="str">
        <f t="shared" ref="C343:C382" si="56">IF(A343&gt;$D$13,"",$D$6/12*G342)</f>
        <v/>
      </c>
      <c r="D343" s="6" t="str">
        <f>IF($A343&gt;$D$13,"",SUM(C$23:C343))</f>
        <v/>
      </c>
      <c r="E343" s="6" t="str">
        <f t="shared" ref="E343:E382" si="57">IF($A343&gt;$D$13,"",B343-C343)</f>
        <v/>
      </c>
      <c r="F343" s="6" t="str">
        <f>IF($A343&gt;$D$13,"",SUM(E$23:E343))</f>
        <v/>
      </c>
      <c r="G343" s="6" t="str">
        <f t="shared" ref="G343:G382" si="58">IF(A343&gt;$D$13,"",G342-E343)</f>
        <v/>
      </c>
      <c r="H343" s="6" t="str">
        <f t="shared" ref="H343:H382" si="59">IF(A343&gt;12*$D$7,"",-IPMT($D$6/12,A343,$D$7*12,$D$5)-IF(A343&gt;$D$13,0,C343))</f>
        <v/>
      </c>
      <c r="I343" s="6"/>
      <c r="J343" s="7">
        <f t="shared" ref="J343:J382" si="60">IF(A343&gt;$D$7*12,$D$12,$D$8)</f>
        <v>1400.0732338471196</v>
      </c>
      <c r="K343" s="7">
        <f t="shared" ref="K343:K382" si="61">$L$6/12*L342</f>
        <v>1895.4278587973054</v>
      </c>
      <c r="L343" s="7">
        <f t="shared" ref="L343:L382" si="62">K343+J343+L342</f>
        <v>357581.08217625291</v>
      </c>
      <c r="M343" s="7">
        <f t="shared" ref="M343:M382" si="63">IF(A343&lt;=$D$13,0,$D$12)</f>
        <v>1400.0732338471196</v>
      </c>
      <c r="N343" s="7">
        <f t="shared" ref="N343:N382" si="64">$L$6/12*O342</f>
        <v>1887.806435028541</v>
      </c>
      <c r="O343" s="7">
        <f t="shared" ref="O343:O382" si="65">N343+M343+O342</f>
        <v>356148.89556206093</v>
      </c>
    </row>
    <row r="344" spans="1:15" x14ac:dyDescent="0.2">
      <c r="A344" s="4">
        <v>322</v>
      </c>
      <c r="B344" s="7" t="str">
        <f t="shared" si="55"/>
        <v/>
      </c>
      <c r="C344" s="6" t="str">
        <f t="shared" si="56"/>
        <v/>
      </c>
      <c r="D344" s="6" t="str">
        <f>IF($A344&gt;$D$13,"",SUM(C$23:C344))</f>
        <v/>
      </c>
      <c r="E344" s="6" t="str">
        <f t="shared" si="57"/>
        <v/>
      </c>
      <c r="F344" s="6" t="str">
        <f>IF($A344&gt;$D$13,"",SUM(E$23:E344))</f>
        <v/>
      </c>
      <c r="G344" s="6" t="str">
        <f t="shared" si="58"/>
        <v/>
      </c>
      <c r="H344" s="6" t="str">
        <f t="shared" si="59"/>
        <v/>
      </c>
      <c r="I344" s="6"/>
      <c r="J344" s="7">
        <f t="shared" si="60"/>
        <v>1400.0732338471196</v>
      </c>
      <c r="K344" s="7">
        <f t="shared" si="61"/>
        <v>1913.0587896429529</v>
      </c>
      <c r="L344" s="7">
        <f t="shared" si="62"/>
        <v>360894.214199743</v>
      </c>
      <c r="M344" s="7">
        <f t="shared" si="63"/>
        <v>1400.0732338471196</v>
      </c>
      <c r="N344" s="7">
        <f t="shared" si="64"/>
        <v>1905.3965912570259</v>
      </c>
      <c r="O344" s="7">
        <f t="shared" si="65"/>
        <v>359454.3653871651</v>
      </c>
    </row>
    <row r="345" spans="1:15" x14ac:dyDescent="0.2">
      <c r="A345" s="4">
        <v>323</v>
      </c>
      <c r="B345" s="7" t="str">
        <f t="shared" si="55"/>
        <v/>
      </c>
      <c r="C345" s="6" t="str">
        <f t="shared" si="56"/>
        <v/>
      </c>
      <c r="D345" s="6" t="str">
        <f>IF($A345&gt;$D$13,"",SUM(C$23:C345))</f>
        <v/>
      </c>
      <c r="E345" s="6" t="str">
        <f t="shared" si="57"/>
        <v/>
      </c>
      <c r="F345" s="6" t="str">
        <f>IF($A345&gt;$D$13,"",SUM(E$23:E345))</f>
        <v/>
      </c>
      <c r="G345" s="6" t="str">
        <f t="shared" si="58"/>
        <v/>
      </c>
      <c r="H345" s="6" t="str">
        <f t="shared" si="59"/>
        <v/>
      </c>
      <c r="I345" s="6"/>
      <c r="J345" s="7">
        <f t="shared" si="60"/>
        <v>1400.0732338471196</v>
      </c>
      <c r="K345" s="7">
        <f t="shared" si="61"/>
        <v>1930.7840459686249</v>
      </c>
      <c r="L345" s="7">
        <f t="shared" si="62"/>
        <v>364225.07147955877</v>
      </c>
      <c r="M345" s="7">
        <f t="shared" si="63"/>
        <v>1400.0732338471196</v>
      </c>
      <c r="N345" s="7">
        <f t="shared" si="64"/>
        <v>1923.0808548213331</v>
      </c>
      <c r="O345" s="7">
        <f t="shared" si="65"/>
        <v>362777.51947583357</v>
      </c>
    </row>
    <row r="346" spans="1:15" x14ac:dyDescent="0.2">
      <c r="A346" s="4">
        <v>324</v>
      </c>
      <c r="B346" s="7" t="str">
        <f t="shared" si="55"/>
        <v/>
      </c>
      <c r="C346" s="6" t="str">
        <f t="shared" si="56"/>
        <v/>
      </c>
      <c r="D346" s="6" t="str">
        <f>IF($A346&gt;$D$13,"",SUM(C$23:C346))</f>
        <v/>
      </c>
      <c r="E346" s="6" t="str">
        <f t="shared" si="57"/>
        <v/>
      </c>
      <c r="F346" s="6" t="str">
        <f>IF($A346&gt;$D$13,"",SUM(E$23:E346))</f>
        <v/>
      </c>
      <c r="G346" s="6" t="str">
        <f t="shared" si="58"/>
        <v/>
      </c>
      <c r="H346" s="6" t="str">
        <f t="shared" si="59"/>
        <v/>
      </c>
      <c r="I346" s="6"/>
      <c r="J346" s="7">
        <f t="shared" si="60"/>
        <v>1400.0732338471196</v>
      </c>
      <c r="K346" s="7">
        <f t="shared" si="61"/>
        <v>1948.6041324156392</v>
      </c>
      <c r="L346" s="7">
        <f t="shared" si="62"/>
        <v>367573.74884582154</v>
      </c>
      <c r="M346" s="7">
        <f t="shared" si="63"/>
        <v>1400.0732338471196</v>
      </c>
      <c r="N346" s="7">
        <f t="shared" si="64"/>
        <v>1940.8597291957094</v>
      </c>
      <c r="O346" s="7">
        <f t="shared" si="65"/>
        <v>366118.45243887638</v>
      </c>
    </row>
    <row r="347" spans="1:15" x14ac:dyDescent="0.2">
      <c r="A347" s="4">
        <v>325</v>
      </c>
      <c r="B347" s="7" t="str">
        <f t="shared" si="55"/>
        <v/>
      </c>
      <c r="C347" s="6" t="str">
        <f t="shared" si="56"/>
        <v/>
      </c>
      <c r="D347" s="6" t="str">
        <f>IF($A347&gt;$D$13,"",SUM(C$23:C347))</f>
        <v/>
      </c>
      <c r="E347" s="6" t="str">
        <f t="shared" si="57"/>
        <v/>
      </c>
      <c r="F347" s="6" t="str">
        <f>IF($A347&gt;$D$13,"",SUM(E$23:E347))</f>
        <v/>
      </c>
      <c r="G347" s="6" t="str">
        <f t="shared" si="58"/>
        <v/>
      </c>
      <c r="H347" s="6" t="str">
        <f t="shared" si="59"/>
        <v/>
      </c>
      <c r="I347" s="6"/>
      <c r="J347" s="7">
        <f t="shared" si="60"/>
        <v>1400.0732338471196</v>
      </c>
      <c r="K347" s="7">
        <f t="shared" si="61"/>
        <v>1966.5195563251452</v>
      </c>
      <c r="L347" s="7">
        <f t="shared" si="62"/>
        <v>370940.3416359938</v>
      </c>
      <c r="M347" s="7">
        <f t="shared" si="63"/>
        <v>1400.0732338471196</v>
      </c>
      <c r="N347" s="7">
        <f t="shared" si="64"/>
        <v>1958.7337205479885</v>
      </c>
      <c r="O347" s="7">
        <f t="shared" si="65"/>
        <v>369477.25939327147</v>
      </c>
    </row>
    <row r="348" spans="1:15" x14ac:dyDescent="0.2">
      <c r="A348" s="4">
        <v>326</v>
      </c>
      <c r="B348" s="7" t="str">
        <f t="shared" si="55"/>
        <v/>
      </c>
      <c r="C348" s="6" t="str">
        <f t="shared" si="56"/>
        <v/>
      </c>
      <c r="D348" s="6" t="str">
        <f>IF($A348&gt;$D$13,"",SUM(C$23:C348))</f>
        <v/>
      </c>
      <c r="E348" s="6" t="str">
        <f t="shared" si="57"/>
        <v/>
      </c>
      <c r="F348" s="6" t="str">
        <f>IF($A348&gt;$D$13,"",SUM(E$23:E348))</f>
        <v/>
      </c>
      <c r="G348" s="6" t="str">
        <f t="shared" si="58"/>
        <v/>
      </c>
      <c r="H348" s="6" t="str">
        <f t="shared" si="59"/>
        <v/>
      </c>
      <c r="I348" s="6"/>
      <c r="J348" s="7">
        <f t="shared" si="60"/>
        <v>1400.0732338471196</v>
      </c>
      <c r="K348" s="7">
        <f t="shared" si="61"/>
        <v>1984.5308277525667</v>
      </c>
      <c r="L348" s="7">
        <f t="shared" si="62"/>
        <v>374324.9456975935</v>
      </c>
      <c r="M348" s="7">
        <f t="shared" si="63"/>
        <v>1400.0732338471196</v>
      </c>
      <c r="N348" s="7">
        <f t="shared" si="64"/>
        <v>1976.7033377540022</v>
      </c>
      <c r="O348" s="7">
        <f t="shared" si="65"/>
        <v>372854.03596487257</v>
      </c>
    </row>
    <row r="349" spans="1:15" x14ac:dyDescent="0.2">
      <c r="A349" s="4">
        <v>327</v>
      </c>
      <c r="B349" s="7" t="str">
        <f t="shared" si="55"/>
        <v/>
      </c>
      <c r="C349" s="6" t="str">
        <f t="shared" si="56"/>
        <v/>
      </c>
      <c r="D349" s="6" t="str">
        <f>IF($A349&gt;$D$13,"",SUM(C$23:C349))</f>
        <v/>
      </c>
      <c r="E349" s="6" t="str">
        <f t="shared" si="57"/>
        <v/>
      </c>
      <c r="F349" s="6" t="str">
        <f>IF($A349&gt;$D$13,"",SUM(E$23:E349))</f>
        <v/>
      </c>
      <c r="G349" s="6" t="str">
        <f t="shared" si="58"/>
        <v/>
      </c>
      <c r="H349" s="6" t="str">
        <f t="shared" si="59"/>
        <v/>
      </c>
      <c r="I349" s="6"/>
      <c r="J349" s="7">
        <f t="shared" si="60"/>
        <v>1400.0732338471196</v>
      </c>
      <c r="K349" s="7">
        <f t="shared" si="61"/>
        <v>2002.6384594821252</v>
      </c>
      <c r="L349" s="7">
        <f t="shared" si="62"/>
        <v>377727.65739092277</v>
      </c>
      <c r="M349" s="7">
        <f t="shared" si="63"/>
        <v>1400.0732338471196</v>
      </c>
      <c r="N349" s="7">
        <f t="shared" si="64"/>
        <v>1994.7690924120682</v>
      </c>
      <c r="O349" s="7">
        <f t="shared" si="65"/>
        <v>376248.87829113175</v>
      </c>
    </row>
    <row r="350" spans="1:15" x14ac:dyDescent="0.2">
      <c r="A350" s="4">
        <v>328</v>
      </c>
      <c r="B350" s="7" t="str">
        <f t="shared" si="55"/>
        <v/>
      </c>
      <c r="C350" s="6" t="str">
        <f t="shared" si="56"/>
        <v/>
      </c>
      <c r="D350" s="6" t="str">
        <f>IF($A350&gt;$D$13,"",SUM(C$23:C350))</f>
        <v/>
      </c>
      <c r="E350" s="6" t="str">
        <f t="shared" si="57"/>
        <v/>
      </c>
      <c r="F350" s="6" t="str">
        <f>IF($A350&gt;$D$13,"",SUM(E$23:E350))</f>
        <v/>
      </c>
      <c r="G350" s="6" t="str">
        <f t="shared" si="58"/>
        <v/>
      </c>
      <c r="H350" s="6" t="str">
        <f t="shared" si="59"/>
        <v/>
      </c>
      <c r="I350" s="6"/>
      <c r="J350" s="7">
        <f t="shared" si="60"/>
        <v>1400.0732338471196</v>
      </c>
      <c r="K350" s="7">
        <f t="shared" si="61"/>
        <v>2020.8429670414366</v>
      </c>
      <c r="L350" s="7">
        <f t="shared" si="62"/>
        <v>381148.57359181135</v>
      </c>
      <c r="M350" s="7">
        <f t="shared" si="63"/>
        <v>1400.0732338471196</v>
      </c>
      <c r="N350" s="7">
        <f t="shared" si="64"/>
        <v>2012.9314988575547</v>
      </c>
      <c r="O350" s="7">
        <f t="shared" si="65"/>
        <v>379661.88302383642</v>
      </c>
    </row>
    <row r="351" spans="1:15" x14ac:dyDescent="0.2">
      <c r="A351" s="4">
        <v>329</v>
      </c>
      <c r="B351" s="7" t="str">
        <f t="shared" si="55"/>
        <v/>
      </c>
      <c r="C351" s="6" t="str">
        <f t="shared" si="56"/>
        <v/>
      </c>
      <c r="D351" s="6" t="str">
        <f>IF($A351&gt;$D$13,"",SUM(C$23:C351))</f>
        <v/>
      </c>
      <c r="E351" s="6" t="str">
        <f t="shared" si="57"/>
        <v/>
      </c>
      <c r="F351" s="6" t="str">
        <f>IF($A351&gt;$D$13,"",SUM(E$23:E351))</f>
        <v/>
      </c>
      <c r="G351" s="6" t="str">
        <f t="shared" si="58"/>
        <v/>
      </c>
      <c r="H351" s="6" t="str">
        <f t="shared" si="59"/>
        <v/>
      </c>
      <c r="I351" s="6"/>
      <c r="J351" s="7">
        <f t="shared" si="60"/>
        <v>1400.0732338471196</v>
      </c>
      <c r="K351" s="7">
        <f t="shared" si="61"/>
        <v>2039.1448687161906</v>
      </c>
      <c r="L351" s="7">
        <f t="shared" si="62"/>
        <v>384587.79169437464</v>
      </c>
      <c r="M351" s="7">
        <f t="shared" si="63"/>
        <v>1400.0732338471196</v>
      </c>
      <c r="N351" s="7">
        <f t="shared" si="64"/>
        <v>2031.1910741775248</v>
      </c>
      <c r="O351" s="7">
        <f t="shared" si="65"/>
        <v>383093.14733186108</v>
      </c>
    </row>
    <row r="352" spans="1:15" x14ac:dyDescent="0.2">
      <c r="A352" s="4">
        <v>330</v>
      </c>
      <c r="B352" s="7" t="str">
        <f t="shared" si="55"/>
        <v/>
      </c>
      <c r="C352" s="6" t="str">
        <f t="shared" si="56"/>
        <v/>
      </c>
      <c r="D352" s="6" t="str">
        <f>IF($A352&gt;$D$13,"",SUM(C$23:C352))</f>
        <v/>
      </c>
      <c r="E352" s="6" t="str">
        <f t="shared" si="57"/>
        <v/>
      </c>
      <c r="F352" s="6" t="str">
        <f>IF($A352&gt;$D$13,"",SUM(E$23:E352))</f>
        <v/>
      </c>
      <c r="G352" s="6" t="str">
        <f t="shared" si="58"/>
        <v/>
      </c>
      <c r="H352" s="6" t="str">
        <f t="shared" si="59"/>
        <v/>
      </c>
      <c r="I352" s="6"/>
      <c r="J352" s="7">
        <f t="shared" si="60"/>
        <v>1400.0732338471196</v>
      </c>
      <c r="K352" s="7">
        <f t="shared" si="61"/>
        <v>2057.5446855649043</v>
      </c>
      <c r="L352" s="7">
        <f t="shared" si="62"/>
        <v>388045.40961378667</v>
      </c>
      <c r="M352" s="7">
        <f t="shared" si="63"/>
        <v>1400.0732338471196</v>
      </c>
      <c r="N352" s="7">
        <f t="shared" si="64"/>
        <v>2049.5483382254565</v>
      </c>
      <c r="O352" s="7">
        <f t="shared" si="65"/>
        <v>386542.76890393364</v>
      </c>
    </row>
    <row r="353" spans="1:15" x14ac:dyDescent="0.2">
      <c r="A353" s="4">
        <v>331</v>
      </c>
      <c r="B353" s="7" t="str">
        <f t="shared" si="55"/>
        <v/>
      </c>
      <c r="C353" s="6" t="str">
        <f t="shared" si="56"/>
        <v/>
      </c>
      <c r="D353" s="6" t="str">
        <f>IF($A353&gt;$D$13,"",SUM(C$23:C353))</f>
        <v/>
      </c>
      <c r="E353" s="6" t="str">
        <f t="shared" si="57"/>
        <v/>
      </c>
      <c r="F353" s="6" t="str">
        <f>IF($A353&gt;$D$13,"",SUM(E$23:E353))</f>
        <v/>
      </c>
      <c r="G353" s="6" t="str">
        <f t="shared" si="58"/>
        <v/>
      </c>
      <c r="H353" s="6" t="str">
        <f t="shared" si="59"/>
        <v/>
      </c>
      <c r="I353" s="6"/>
      <c r="J353" s="7">
        <f t="shared" si="60"/>
        <v>1400.0732338471196</v>
      </c>
      <c r="K353" s="7">
        <f t="shared" si="61"/>
        <v>2076.0429414337586</v>
      </c>
      <c r="L353" s="7">
        <f t="shared" si="62"/>
        <v>391521.52578906756</v>
      </c>
      <c r="M353" s="7">
        <f t="shared" si="63"/>
        <v>1400.0732338471196</v>
      </c>
      <c r="N353" s="7">
        <f t="shared" si="64"/>
        <v>2068.0038136360449</v>
      </c>
      <c r="O353" s="7">
        <f t="shared" si="65"/>
        <v>390010.84595141682</v>
      </c>
    </row>
    <row r="354" spans="1:15" x14ac:dyDescent="0.2">
      <c r="A354" s="4">
        <v>332</v>
      </c>
      <c r="B354" s="7" t="str">
        <f t="shared" si="55"/>
        <v/>
      </c>
      <c r="C354" s="6" t="str">
        <f t="shared" si="56"/>
        <v/>
      </c>
      <c r="D354" s="6" t="str">
        <f>IF($A354&gt;$D$13,"",SUM(C$23:C354))</f>
        <v/>
      </c>
      <c r="E354" s="6" t="str">
        <f t="shared" si="57"/>
        <v/>
      </c>
      <c r="F354" s="6" t="str">
        <f>IF($A354&gt;$D$13,"",SUM(E$23:E354))</f>
        <v/>
      </c>
      <c r="G354" s="6" t="str">
        <f t="shared" si="58"/>
        <v/>
      </c>
      <c r="H354" s="6" t="str">
        <f t="shared" si="59"/>
        <v/>
      </c>
      <c r="I354" s="6"/>
      <c r="J354" s="7">
        <f t="shared" si="60"/>
        <v>1400.0732338471196</v>
      </c>
      <c r="K354" s="7">
        <f t="shared" si="61"/>
        <v>2094.6401629715115</v>
      </c>
      <c r="L354" s="7">
        <f t="shared" si="62"/>
        <v>395016.23918588617</v>
      </c>
      <c r="M354" s="7">
        <f t="shared" si="63"/>
        <v>1400.0732338471196</v>
      </c>
      <c r="N354" s="7">
        <f t="shared" si="64"/>
        <v>2086.5580258400801</v>
      </c>
      <c r="O354" s="7">
        <f t="shared" si="65"/>
        <v>393497.47721110401</v>
      </c>
    </row>
    <row r="355" spans="1:15" x14ac:dyDescent="0.2">
      <c r="A355" s="4">
        <v>333</v>
      </c>
      <c r="B355" s="7" t="str">
        <f t="shared" si="55"/>
        <v/>
      </c>
      <c r="C355" s="6" t="str">
        <f t="shared" si="56"/>
        <v/>
      </c>
      <c r="D355" s="6" t="str">
        <f>IF($A355&gt;$D$13,"",SUM(C$23:C355))</f>
        <v/>
      </c>
      <c r="E355" s="6" t="str">
        <f t="shared" si="57"/>
        <v/>
      </c>
      <c r="F355" s="6" t="str">
        <f>IF($A355&gt;$D$13,"",SUM(E$23:E355))</f>
        <v/>
      </c>
      <c r="G355" s="6" t="str">
        <f t="shared" si="58"/>
        <v/>
      </c>
      <c r="H355" s="6" t="str">
        <f t="shared" si="59"/>
        <v/>
      </c>
      <c r="I355" s="6"/>
      <c r="J355" s="7">
        <f t="shared" si="60"/>
        <v>1400.0732338471196</v>
      </c>
      <c r="K355" s="7">
        <f t="shared" si="61"/>
        <v>2113.3368796444911</v>
      </c>
      <c r="L355" s="7">
        <f t="shared" si="62"/>
        <v>398529.64929937775</v>
      </c>
      <c r="M355" s="7">
        <f t="shared" si="63"/>
        <v>1400.0732338471196</v>
      </c>
      <c r="N355" s="7">
        <f t="shared" si="64"/>
        <v>2105.2115030794062</v>
      </c>
      <c r="O355" s="7">
        <f t="shared" si="65"/>
        <v>397002.76194803056</v>
      </c>
    </row>
    <row r="356" spans="1:15" x14ac:dyDescent="0.2">
      <c r="A356" s="4">
        <v>334</v>
      </c>
      <c r="B356" s="7" t="str">
        <f t="shared" si="55"/>
        <v/>
      </c>
      <c r="C356" s="6" t="str">
        <f t="shared" si="56"/>
        <v/>
      </c>
      <c r="D356" s="6" t="str">
        <f>IF($A356&gt;$D$13,"",SUM(C$23:C356))</f>
        <v/>
      </c>
      <c r="E356" s="6" t="str">
        <f t="shared" si="57"/>
        <v/>
      </c>
      <c r="F356" s="6" t="str">
        <f>IF($A356&gt;$D$13,"",SUM(E$23:E356))</f>
        <v/>
      </c>
      <c r="G356" s="6" t="str">
        <f t="shared" si="58"/>
        <v/>
      </c>
      <c r="H356" s="6" t="str">
        <f t="shared" si="59"/>
        <v/>
      </c>
      <c r="I356" s="6"/>
      <c r="J356" s="7">
        <f t="shared" si="60"/>
        <v>1400.0732338471196</v>
      </c>
      <c r="K356" s="7">
        <f t="shared" si="61"/>
        <v>2132.1336237516707</v>
      </c>
      <c r="L356" s="7">
        <f t="shared" si="62"/>
        <v>402061.85615697654</v>
      </c>
      <c r="M356" s="7">
        <f t="shared" si="63"/>
        <v>1400.0732338471196</v>
      </c>
      <c r="N356" s="7">
        <f t="shared" si="64"/>
        <v>2123.9647764219635</v>
      </c>
      <c r="O356" s="7">
        <f t="shared" si="65"/>
        <v>400526.79995829961</v>
      </c>
    </row>
    <row r="357" spans="1:15" x14ac:dyDescent="0.2">
      <c r="A357" s="4">
        <v>335</v>
      </c>
      <c r="B357" s="7" t="str">
        <f t="shared" si="55"/>
        <v/>
      </c>
      <c r="C357" s="6" t="str">
        <f t="shared" si="56"/>
        <v/>
      </c>
      <c r="D357" s="6" t="str">
        <f>IF($A357&gt;$D$13,"",SUM(C$23:C357))</f>
        <v/>
      </c>
      <c r="E357" s="6" t="str">
        <f t="shared" si="57"/>
        <v/>
      </c>
      <c r="F357" s="6" t="str">
        <f>IF($A357&gt;$D$13,"",SUM(E$23:E357))</f>
        <v/>
      </c>
      <c r="G357" s="6" t="str">
        <f t="shared" si="58"/>
        <v/>
      </c>
      <c r="H357" s="6" t="str">
        <f t="shared" si="59"/>
        <v/>
      </c>
      <c r="I357" s="6"/>
      <c r="J357" s="7">
        <f t="shared" si="60"/>
        <v>1400.0732338471196</v>
      </c>
      <c r="K357" s="7">
        <f t="shared" si="61"/>
        <v>2151.0309304398243</v>
      </c>
      <c r="L357" s="7">
        <f t="shared" si="62"/>
        <v>405612.96032126347</v>
      </c>
      <c r="M357" s="7">
        <f t="shared" si="63"/>
        <v>1400.0732338471196</v>
      </c>
      <c r="N357" s="7">
        <f t="shared" si="64"/>
        <v>2142.8183797769029</v>
      </c>
      <c r="O357" s="7">
        <f t="shared" si="65"/>
        <v>404069.69157192361</v>
      </c>
    </row>
    <row r="358" spans="1:15" x14ac:dyDescent="0.2">
      <c r="A358" s="4">
        <v>336</v>
      </c>
      <c r="B358" s="7" t="str">
        <f t="shared" si="55"/>
        <v/>
      </c>
      <c r="C358" s="6" t="str">
        <f t="shared" si="56"/>
        <v/>
      </c>
      <c r="D358" s="6" t="str">
        <f>IF($A358&gt;$D$13,"",SUM(C$23:C358))</f>
        <v/>
      </c>
      <c r="E358" s="6" t="str">
        <f t="shared" si="57"/>
        <v/>
      </c>
      <c r="F358" s="6" t="str">
        <f>IF($A358&gt;$D$13,"",SUM(E$23:E358))</f>
        <v/>
      </c>
      <c r="G358" s="6" t="str">
        <f t="shared" si="58"/>
        <v/>
      </c>
      <c r="H358" s="6" t="str">
        <f t="shared" si="59"/>
        <v/>
      </c>
      <c r="I358" s="6"/>
      <c r="J358" s="7">
        <f t="shared" si="60"/>
        <v>1400.0732338471196</v>
      </c>
      <c r="K358" s="7">
        <f t="shared" si="61"/>
        <v>2170.0293377187595</v>
      </c>
      <c r="L358" s="7">
        <f t="shared" si="62"/>
        <v>409183.06289282936</v>
      </c>
      <c r="M358" s="7">
        <f t="shared" si="63"/>
        <v>1400.0732338471196</v>
      </c>
      <c r="N358" s="7">
        <f t="shared" si="64"/>
        <v>2161.7728499097911</v>
      </c>
      <c r="O358" s="7">
        <f t="shared" si="65"/>
        <v>407631.5376556805</v>
      </c>
    </row>
    <row r="359" spans="1:15" x14ac:dyDescent="0.2">
      <c r="A359" s="4">
        <v>337</v>
      </c>
      <c r="B359" s="7" t="str">
        <f t="shared" si="55"/>
        <v/>
      </c>
      <c r="C359" s="6" t="str">
        <f t="shared" si="56"/>
        <v/>
      </c>
      <c r="D359" s="6" t="str">
        <f>IF($A359&gt;$D$13,"",SUM(C$23:C359))</f>
        <v/>
      </c>
      <c r="E359" s="6" t="str">
        <f t="shared" si="57"/>
        <v/>
      </c>
      <c r="F359" s="6" t="str">
        <f>IF($A359&gt;$D$13,"",SUM(E$23:E359))</f>
        <v/>
      </c>
      <c r="G359" s="6" t="str">
        <f t="shared" si="58"/>
        <v/>
      </c>
      <c r="H359" s="6" t="str">
        <f t="shared" si="59"/>
        <v/>
      </c>
      <c r="I359" s="6"/>
      <c r="J359" s="7">
        <f t="shared" si="60"/>
        <v>1400.0732338471196</v>
      </c>
      <c r="K359" s="7">
        <f t="shared" si="61"/>
        <v>2189.1293864766371</v>
      </c>
      <c r="L359" s="7">
        <f t="shared" si="62"/>
        <v>412772.26551315311</v>
      </c>
      <c r="M359" s="7">
        <f t="shared" si="63"/>
        <v>1400.0732338471196</v>
      </c>
      <c r="N359" s="7">
        <f t="shared" si="64"/>
        <v>2180.8287264578908</v>
      </c>
      <c r="O359" s="7">
        <f t="shared" si="65"/>
        <v>411212.4396159855</v>
      </c>
    </row>
    <row r="360" spans="1:15" x14ac:dyDescent="0.2">
      <c r="A360" s="4">
        <v>338</v>
      </c>
      <c r="B360" s="7" t="str">
        <f t="shared" si="55"/>
        <v/>
      </c>
      <c r="C360" s="6" t="str">
        <f t="shared" si="56"/>
        <v/>
      </c>
      <c r="D360" s="6" t="str">
        <f>IF($A360&gt;$D$13,"",SUM(C$23:C360))</f>
        <v/>
      </c>
      <c r="E360" s="6" t="str">
        <f t="shared" si="57"/>
        <v/>
      </c>
      <c r="F360" s="6" t="str">
        <f>IF($A360&gt;$D$13,"",SUM(E$23:E360))</f>
        <v/>
      </c>
      <c r="G360" s="6" t="str">
        <f t="shared" si="58"/>
        <v/>
      </c>
      <c r="H360" s="6" t="str">
        <f t="shared" si="59"/>
        <v/>
      </c>
      <c r="I360" s="6"/>
      <c r="J360" s="7">
        <f t="shared" si="60"/>
        <v>1400.0732338471196</v>
      </c>
      <c r="K360" s="7">
        <f t="shared" si="61"/>
        <v>2208.331620495369</v>
      </c>
      <c r="L360" s="7">
        <f t="shared" si="62"/>
        <v>416380.67036749562</v>
      </c>
      <c r="M360" s="7">
        <f t="shared" si="63"/>
        <v>1400.0732338471196</v>
      </c>
      <c r="N360" s="7">
        <f t="shared" si="64"/>
        <v>2199.9865519455225</v>
      </c>
      <c r="O360" s="7">
        <f t="shared" si="65"/>
        <v>414812.49940177816</v>
      </c>
    </row>
    <row r="361" spans="1:15" x14ac:dyDescent="0.2">
      <c r="A361" s="4">
        <v>339</v>
      </c>
      <c r="B361" s="7" t="str">
        <f t="shared" si="55"/>
        <v/>
      </c>
      <c r="C361" s="6" t="str">
        <f t="shared" si="56"/>
        <v/>
      </c>
      <c r="D361" s="6" t="str">
        <f>IF($A361&gt;$D$13,"",SUM(C$23:C361))</f>
        <v/>
      </c>
      <c r="E361" s="6" t="str">
        <f t="shared" si="57"/>
        <v/>
      </c>
      <c r="F361" s="6" t="str">
        <f>IF($A361&gt;$D$13,"",SUM(E$23:E361))</f>
        <v/>
      </c>
      <c r="G361" s="6" t="str">
        <f t="shared" si="58"/>
        <v/>
      </c>
      <c r="H361" s="6" t="str">
        <f t="shared" si="59"/>
        <v/>
      </c>
      <c r="I361" s="6"/>
      <c r="J361" s="7">
        <f t="shared" si="60"/>
        <v>1400.0732338471196</v>
      </c>
      <c r="K361" s="7">
        <f t="shared" si="61"/>
        <v>2227.6365864661016</v>
      </c>
      <c r="L361" s="7">
        <f t="shared" si="62"/>
        <v>420008.38018780883</v>
      </c>
      <c r="M361" s="7">
        <f t="shared" si="63"/>
        <v>1400.0732338471196</v>
      </c>
      <c r="N361" s="7">
        <f t="shared" si="64"/>
        <v>2219.246871799513</v>
      </c>
      <c r="O361" s="7">
        <f t="shared" si="65"/>
        <v>418431.81950742478</v>
      </c>
    </row>
    <row r="362" spans="1:15" x14ac:dyDescent="0.2">
      <c r="A362" s="4">
        <v>340</v>
      </c>
      <c r="B362" s="7" t="str">
        <f t="shared" si="55"/>
        <v/>
      </c>
      <c r="C362" s="6" t="str">
        <f t="shared" si="56"/>
        <v/>
      </c>
      <c r="D362" s="6" t="str">
        <f>IF($A362&gt;$D$13,"",SUM(C$23:C362))</f>
        <v/>
      </c>
      <c r="E362" s="6" t="str">
        <f t="shared" si="57"/>
        <v/>
      </c>
      <c r="F362" s="6" t="str">
        <f>IF($A362&gt;$D$13,"",SUM(E$23:E362))</f>
        <v/>
      </c>
      <c r="G362" s="6" t="str">
        <f t="shared" si="58"/>
        <v/>
      </c>
      <c r="H362" s="6" t="str">
        <f t="shared" si="59"/>
        <v/>
      </c>
      <c r="I362" s="6"/>
      <c r="J362" s="7">
        <f t="shared" si="60"/>
        <v>1400.0732338471196</v>
      </c>
      <c r="K362" s="7">
        <f t="shared" si="61"/>
        <v>2247.0448340047769</v>
      </c>
      <c r="L362" s="7">
        <f t="shared" si="62"/>
        <v>423655.4982556607</v>
      </c>
      <c r="M362" s="7">
        <f t="shared" si="63"/>
        <v>1400.0732338471196</v>
      </c>
      <c r="N362" s="7">
        <f t="shared" si="64"/>
        <v>2238.6102343647226</v>
      </c>
      <c r="O362" s="7">
        <f t="shared" si="65"/>
        <v>422070.50297563663</v>
      </c>
    </row>
    <row r="363" spans="1:15" x14ac:dyDescent="0.2">
      <c r="A363" s="4">
        <v>341</v>
      </c>
      <c r="B363" s="7" t="str">
        <f t="shared" si="55"/>
        <v/>
      </c>
      <c r="C363" s="6" t="str">
        <f t="shared" si="56"/>
        <v/>
      </c>
      <c r="D363" s="6" t="str">
        <f>IF($A363&gt;$D$13,"",SUM(C$23:C363))</f>
        <v/>
      </c>
      <c r="E363" s="6" t="str">
        <f t="shared" si="57"/>
        <v/>
      </c>
      <c r="F363" s="6" t="str">
        <f>IF($A363&gt;$D$13,"",SUM(E$23:E363))</f>
        <v/>
      </c>
      <c r="G363" s="6" t="str">
        <f t="shared" si="58"/>
        <v/>
      </c>
      <c r="H363" s="6" t="str">
        <f t="shared" si="59"/>
        <v/>
      </c>
      <c r="I363" s="6"/>
      <c r="J363" s="7">
        <f t="shared" si="60"/>
        <v>1400.0732338471196</v>
      </c>
      <c r="K363" s="7">
        <f t="shared" si="61"/>
        <v>2266.5569156677848</v>
      </c>
      <c r="L363" s="7">
        <f t="shared" si="62"/>
        <v>427322.12840517558</v>
      </c>
      <c r="M363" s="7">
        <f t="shared" si="63"/>
        <v>1400.0732338471196</v>
      </c>
      <c r="N363" s="7">
        <f t="shared" si="64"/>
        <v>2258.077190919656</v>
      </c>
      <c r="O363" s="7">
        <f t="shared" si="65"/>
        <v>425728.65340040339</v>
      </c>
    </row>
    <row r="364" spans="1:15" x14ac:dyDescent="0.2">
      <c r="A364" s="4">
        <v>342</v>
      </c>
      <c r="B364" s="7" t="str">
        <f t="shared" si="55"/>
        <v/>
      </c>
      <c r="C364" s="6" t="str">
        <f t="shared" si="56"/>
        <v/>
      </c>
      <c r="D364" s="6" t="str">
        <f>IF($A364&gt;$D$13,"",SUM(C$23:C364))</f>
        <v/>
      </c>
      <c r="E364" s="6" t="str">
        <f t="shared" si="57"/>
        <v/>
      </c>
      <c r="F364" s="6" t="str">
        <f>IF($A364&gt;$D$13,"",SUM(E$23:E364))</f>
        <v/>
      </c>
      <c r="G364" s="6" t="str">
        <f t="shared" si="58"/>
        <v/>
      </c>
      <c r="H364" s="6" t="str">
        <f t="shared" si="59"/>
        <v/>
      </c>
      <c r="I364" s="6"/>
      <c r="J364" s="7">
        <f t="shared" si="60"/>
        <v>1400.0732338471196</v>
      </c>
      <c r="K364" s="7">
        <f t="shared" si="61"/>
        <v>2286.1733869676891</v>
      </c>
      <c r="L364" s="7">
        <f t="shared" si="62"/>
        <v>431008.37502599036</v>
      </c>
      <c r="M364" s="7">
        <f t="shared" si="63"/>
        <v>1400.0732338471196</v>
      </c>
      <c r="N364" s="7">
        <f t="shared" si="64"/>
        <v>2277.6482956921582</v>
      </c>
      <c r="O364" s="7">
        <f t="shared" si="65"/>
        <v>429406.37492994266</v>
      </c>
    </row>
    <row r="365" spans="1:15" x14ac:dyDescent="0.2">
      <c r="A365" s="4">
        <v>343</v>
      </c>
      <c r="B365" s="7" t="str">
        <f t="shared" si="55"/>
        <v/>
      </c>
      <c r="C365" s="6" t="str">
        <f t="shared" si="56"/>
        <v/>
      </c>
      <c r="D365" s="6" t="str">
        <f>IF($A365&gt;$D$13,"",SUM(C$23:C365))</f>
        <v/>
      </c>
      <c r="E365" s="6" t="str">
        <f t="shared" si="57"/>
        <v/>
      </c>
      <c r="F365" s="6" t="str">
        <f>IF($A365&gt;$D$13,"",SUM(E$23:E365))</f>
        <v/>
      </c>
      <c r="G365" s="6" t="str">
        <f t="shared" si="58"/>
        <v/>
      </c>
      <c r="H365" s="6" t="str">
        <f t="shared" si="59"/>
        <v/>
      </c>
      <c r="I365" s="6"/>
      <c r="J365" s="7">
        <f t="shared" si="60"/>
        <v>1400.0732338471196</v>
      </c>
      <c r="K365" s="7">
        <f t="shared" si="61"/>
        <v>2305.8948063890484</v>
      </c>
      <c r="L365" s="7">
        <f t="shared" si="62"/>
        <v>434714.34306622652</v>
      </c>
      <c r="M365" s="7">
        <f t="shared" si="63"/>
        <v>1400.0732338471196</v>
      </c>
      <c r="N365" s="7">
        <f t="shared" si="64"/>
        <v>2297.3241058751933</v>
      </c>
      <c r="O365" s="7">
        <f t="shared" si="65"/>
        <v>433103.77226966497</v>
      </c>
    </row>
    <row r="366" spans="1:15" x14ac:dyDescent="0.2">
      <c r="A366" s="4">
        <v>344</v>
      </c>
      <c r="B366" s="7" t="str">
        <f t="shared" si="55"/>
        <v/>
      </c>
      <c r="C366" s="6" t="str">
        <f t="shared" si="56"/>
        <v/>
      </c>
      <c r="D366" s="6" t="str">
        <f>IF($A366&gt;$D$13,"",SUM(C$23:C366))</f>
        <v/>
      </c>
      <c r="E366" s="6" t="str">
        <f t="shared" si="57"/>
        <v/>
      </c>
      <c r="F366" s="6" t="str">
        <f>IF($A366&gt;$D$13,"",SUM(E$23:E366))</f>
        <v/>
      </c>
      <c r="G366" s="6" t="str">
        <f t="shared" si="58"/>
        <v/>
      </c>
      <c r="H366" s="6" t="str">
        <f t="shared" si="59"/>
        <v/>
      </c>
      <c r="I366" s="6"/>
      <c r="J366" s="7">
        <f t="shared" si="60"/>
        <v>1400.0732338471196</v>
      </c>
      <c r="K366" s="7">
        <f t="shared" si="61"/>
        <v>2325.7217354043119</v>
      </c>
      <c r="L366" s="7">
        <f t="shared" si="62"/>
        <v>438440.13803547795</v>
      </c>
      <c r="M366" s="7">
        <f t="shared" si="63"/>
        <v>1400.0732338471196</v>
      </c>
      <c r="N366" s="7">
        <f t="shared" si="64"/>
        <v>2317.1051816427075</v>
      </c>
      <c r="O366" s="7">
        <f t="shared" si="65"/>
        <v>436820.95068515482</v>
      </c>
    </row>
    <row r="367" spans="1:15" x14ac:dyDescent="0.2">
      <c r="A367" s="4">
        <v>345</v>
      </c>
      <c r="B367" s="7" t="str">
        <f t="shared" si="55"/>
        <v/>
      </c>
      <c r="C367" s="6" t="str">
        <f t="shared" si="56"/>
        <v/>
      </c>
      <c r="D367" s="6" t="str">
        <f>IF($A367&gt;$D$13,"",SUM(C$23:C367))</f>
        <v/>
      </c>
      <c r="E367" s="6" t="str">
        <f t="shared" si="57"/>
        <v/>
      </c>
      <c r="F367" s="6" t="str">
        <f>IF($A367&gt;$D$13,"",SUM(E$23:E367))</f>
        <v/>
      </c>
      <c r="G367" s="6" t="str">
        <f t="shared" si="58"/>
        <v/>
      </c>
      <c r="H367" s="6" t="str">
        <f t="shared" si="59"/>
        <v/>
      </c>
      <c r="I367" s="6"/>
      <c r="J367" s="7">
        <f t="shared" si="60"/>
        <v>1400.0732338471196</v>
      </c>
      <c r="K367" s="7">
        <f t="shared" si="61"/>
        <v>2345.6547384898067</v>
      </c>
      <c r="L367" s="7">
        <f t="shared" si="62"/>
        <v>442185.86600781488</v>
      </c>
      <c r="M367" s="7">
        <f t="shared" si="63"/>
        <v>1400.0732338471196</v>
      </c>
      <c r="N367" s="7">
        <f t="shared" si="64"/>
        <v>2336.9920861655783</v>
      </c>
      <c r="O367" s="7">
        <f t="shared" si="65"/>
        <v>440558.0160051675</v>
      </c>
    </row>
    <row r="368" spans="1:15" x14ac:dyDescent="0.2">
      <c r="A368" s="4">
        <v>346</v>
      </c>
      <c r="B368" s="7" t="str">
        <f t="shared" si="55"/>
        <v/>
      </c>
      <c r="C368" s="6" t="str">
        <f t="shared" si="56"/>
        <v/>
      </c>
      <c r="D368" s="6" t="str">
        <f>IF($A368&gt;$D$13,"",SUM(C$23:C368))</f>
        <v/>
      </c>
      <c r="E368" s="6" t="str">
        <f t="shared" si="57"/>
        <v/>
      </c>
      <c r="F368" s="6" t="str">
        <f>IF($A368&gt;$D$13,"",SUM(E$23:E368))</f>
        <v/>
      </c>
      <c r="G368" s="6" t="str">
        <f t="shared" si="58"/>
        <v/>
      </c>
      <c r="H368" s="6" t="str">
        <f t="shared" si="59"/>
        <v/>
      </c>
      <c r="I368" s="6"/>
      <c r="J368" s="7">
        <f t="shared" si="60"/>
        <v>1400.0732338471196</v>
      </c>
      <c r="K368" s="7">
        <f t="shared" si="61"/>
        <v>2365.6943831418093</v>
      </c>
      <c r="L368" s="7">
        <f t="shared" si="62"/>
        <v>445951.6336248038</v>
      </c>
      <c r="M368" s="7">
        <f t="shared" si="63"/>
        <v>1400.0732338471196</v>
      </c>
      <c r="N368" s="7">
        <f t="shared" si="64"/>
        <v>2356.9853856276459</v>
      </c>
      <c r="O368" s="7">
        <f t="shared" si="65"/>
        <v>444315.07462464226</v>
      </c>
    </row>
    <row r="369" spans="1:15" x14ac:dyDescent="0.2">
      <c r="A369" s="4">
        <v>347</v>
      </c>
      <c r="B369" s="7" t="str">
        <f t="shared" si="55"/>
        <v/>
      </c>
      <c r="C369" s="6" t="str">
        <f t="shared" si="56"/>
        <v/>
      </c>
      <c r="D369" s="6" t="str">
        <f>IF($A369&gt;$D$13,"",SUM(C$23:C369))</f>
        <v/>
      </c>
      <c r="E369" s="6" t="str">
        <f t="shared" si="57"/>
        <v/>
      </c>
      <c r="F369" s="6" t="str">
        <f>IF($A369&gt;$D$13,"",SUM(E$23:E369))</f>
        <v/>
      </c>
      <c r="G369" s="6" t="str">
        <f t="shared" si="58"/>
        <v/>
      </c>
      <c r="H369" s="6" t="str">
        <f t="shared" si="59"/>
        <v/>
      </c>
      <c r="I369" s="6"/>
      <c r="J369" s="7">
        <f t="shared" si="60"/>
        <v>1400.0732338471196</v>
      </c>
      <c r="K369" s="7">
        <f t="shared" si="61"/>
        <v>2385.8412398927003</v>
      </c>
      <c r="L369" s="7">
        <f t="shared" si="62"/>
        <v>449737.5480985436</v>
      </c>
      <c r="M369" s="7">
        <f t="shared" si="63"/>
        <v>1400.0732338471196</v>
      </c>
      <c r="N369" s="7">
        <f t="shared" si="64"/>
        <v>2377.0856492418361</v>
      </c>
      <c r="O369" s="7">
        <f t="shared" si="65"/>
        <v>448092.23350773123</v>
      </c>
    </row>
    <row r="370" spans="1:15" x14ac:dyDescent="0.2">
      <c r="A370" s="4">
        <v>348</v>
      </c>
      <c r="B370" s="7" t="str">
        <f t="shared" si="55"/>
        <v/>
      </c>
      <c r="C370" s="6" t="str">
        <f t="shared" si="56"/>
        <v/>
      </c>
      <c r="D370" s="6" t="str">
        <f>IF($A370&gt;$D$13,"",SUM(C$23:C370))</f>
        <v/>
      </c>
      <c r="E370" s="6" t="str">
        <f t="shared" si="57"/>
        <v/>
      </c>
      <c r="F370" s="6" t="str">
        <f>IF($A370&gt;$D$13,"",SUM(E$23:E370))</f>
        <v/>
      </c>
      <c r="G370" s="6" t="str">
        <f t="shared" si="58"/>
        <v/>
      </c>
      <c r="H370" s="6" t="str">
        <f t="shared" si="59"/>
        <v/>
      </c>
      <c r="I370" s="6"/>
      <c r="J370" s="7">
        <f t="shared" si="60"/>
        <v>1400.0732338471196</v>
      </c>
      <c r="K370" s="7">
        <f t="shared" si="61"/>
        <v>2406.0958823272081</v>
      </c>
      <c r="L370" s="7">
        <f t="shared" si="62"/>
        <v>453543.71721471794</v>
      </c>
      <c r="M370" s="7">
        <f t="shared" si="63"/>
        <v>1400.0732338471196</v>
      </c>
      <c r="N370" s="7">
        <f t="shared" si="64"/>
        <v>2397.2934492663621</v>
      </c>
      <c r="O370" s="7">
        <f t="shared" si="65"/>
        <v>451889.60019084474</v>
      </c>
    </row>
    <row r="371" spans="1:15" x14ac:dyDescent="0.2">
      <c r="A371" s="4">
        <v>349</v>
      </c>
      <c r="B371" s="7" t="str">
        <f t="shared" si="55"/>
        <v/>
      </c>
      <c r="C371" s="6" t="str">
        <f t="shared" si="56"/>
        <v/>
      </c>
      <c r="D371" s="6" t="str">
        <f>IF($A371&gt;$D$13,"",SUM(C$23:C371))</f>
        <v/>
      </c>
      <c r="E371" s="6" t="str">
        <f t="shared" si="57"/>
        <v/>
      </c>
      <c r="F371" s="6" t="str">
        <f>IF($A371&gt;$D$13,"",SUM(E$23:E371))</f>
        <v/>
      </c>
      <c r="G371" s="6" t="str">
        <f t="shared" si="58"/>
        <v/>
      </c>
      <c r="H371" s="6" t="str">
        <f t="shared" si="59"/>
        <v/>
      </c>
      <c r="I371" s="6"/>
      <c r="J371" s="7">
        <f t="shared" si="60"/>
        <v>1400.0732338471196</v>
      </c>
      <c r="K371" s="7">
        <f t="shared" si="61"/>
        <v>2426.4588870987409</v>
      </c>
      <c r="L371" s="7">
        <f t="shared" si="62"/>
        <v>457370.2493356638</v>
      </c>
      <c r="M371" s="7">
        <f t="shared" si="63"/>
        <v>1400.0732338471196</v>
      </c>
      <c r="N371" s="7">
        <f t="shared" si="64"/>
        <v>2417.6093610210191</v>
      </c>
      <c r="O371" s="7">
        <f t="shared" si="65"/>
        <v>455707.28278571286</v>
      </c>
    </row>
    <row r="372" spans="1:15" x14ac:dyDescent="0.2">
      <c r="A372" s="4">
        <v>350</v>
      </c>
      <c r="B372" s="7" t="str">
        <f t="shared" si="55"/>
        <v/>
      </c>
      <c r="C372" s="6" t="str">
        <f t="shared" si="56"/>
        <v/>
      </c>
      <c r="D372" s="6" t="str">
        <f>IF($A372&gt;$D$13,"",SUM(C$23:C372))</f>
        <v/>
      </c>
      <c r="E372" s="6" t="str">
        <f t="shared" si="57"/>
        <v/>
      </c>
      <c r="F372" s="6" t="str">
        <f>IF($A372&gt;$D$13,"",SUM(E$23:E372))</f>
        <v/>
      </c>
      <c r="G372" s="6" t="str">
        <f t="shared" si="58"/>
        <v/>
      </c>
      <c r="H372" s="6" t="str">
        <f t="shared" si="59"/>
        <v/>
      </c>
      <c r="I372" s="6"/>
      <c r="J372" s="7">
        <f t="shared" si="60"/>
        <v>1400.0732338471196</v>
      </c>
      <c r="K372" s="7">
        <f t="shared" si="61"/>
        <v>2446.9308339458012</v>
      </c>
      <c r="L372" s="7">
        <f t="shared" si="62"/>
        <v>461217.25340345671</v>
      </c>
      <c r="M372" s="7">
        <f t="shared" si="63"/>
        <v>1400.0732338471196</v>
      </c>
      <c r="N372" s="7">
        <f t="shared" si="64"/>
        <v>2438.0339629035639</v>
      </c>
      <c r="O372" s="7">
        <f t="shared" si="65"/>
        <v>459545.38998246356</v>
      </c>
    </row>
    <row r="373" spans="1:15" x14ac:dyDescent="0.2">
      <c r="A373" s="4">
        <v>351</v>
      </c>
      <c r="B373" s="7" t="str">
        <f t="shared" si="55"/>
        <v/>
      </c>
      <c r="C373" s="6" t="str">
        <f t="shared" si="56"/>
        <v/>
      </c>
      <c r="D373" s="6" t="str">
        <f>IF($A373&gt;$D$13,"",SUM(C$23:C373))</f>
        <v/>
      </c>
      <c r="E373" s="6" t="str">
        <f t="shared" si="57"/>
        <v/>
      </c>
      <c r="F373" s="6" t="str">
        <f>IF($A373&gt;$D$13,"",SUM(E$23:E373))</f>
        <v/>
      </c>
      <c r="G373" s="6" t="str">
        <f t="shared" si="58"/>
        <v/>
      </c>
      <c r="H373" s="6" t="str">
        <f t="shared" si="59"/>
        <v/>
      </c>
      <c r="I373" s="6"/>
      <c r="J373" s="7">
        <f t="shared" si="60"/>
        <v>1400.0732338471196</v>
      </c>
      <c r="K373" s="7">
        <f t="shared" si="61"/>
        <v>2467.5123057084934</v>
      </c>
      <c r="L373" s="7">
        <f t="shared" si="62"/>
        <v>465084.83894301229</v>
      </c>
      <c r="M373" s="7">
        <f t="shared" si="63"/>
        <v>1400.0732338471196</v>
      </c>
      <c r="N373" s="7">
        <f t="shared" si="64"/>
        <v>2458.56783640618</v>
      </c>
      <c r="O373" s="7">
        <f t="shared" si="65"/>
        <v>463404.03105271683</v>
      </c>
    </row>
    <row r="374" spans="1:15" x14ac:dyDescent="0.2">
      <c r="A374" s="4">
        <v>352</v>
      </c>
      <c r="B374" s="7" t="str">
        <f t="shared" si="55"/>
        <v/>
      </c>
      <c r="C374" s="6" t="str">
        <f t="shared" si="56"/>
        <v/>
      </c>
      <c r="D374" s="6" t="str">
        <f>IF($A374&gt;$D$13,"",SUM(C$23:C374))</f>
        <v/>
      </c>
      <c r="E374" s="6" t="str">
        <f t="shared" si="57"/>
        <v/>
      </c>
      <c r="F374" s="6" t="str">
        <f>IF($A374&gt;$D$13,"",SUM(E$23:E374))</f>
        <v/>
      </c>
      <c r="G374" s="6" t="str">
        <f t="shared" si="58"/>
        <v/>
      </c>
      <c r="H374" s="6" t="str">
        <f t="shared" si="59"/>
        <v/>
      </c>
      <c r="I374" s="6"/>
      <c r="J374" s="7">
        <f t="shared" si="60"/>
        <v>1400.0732338471196</v>
      </c>
      <c r="K374" s="7">
        <f t="shared" si="61"/>
        <v>2488.2038883451155</v>
      </c>
      <c r="L374" s="7">
        <f t="shared" si="62"/>
        <v>468973.11606520455</v>
      </c>
      <c r="M374" s="7">
        <f t="shared" si="63"/>
        <v>1400.0732338471196</v>
      </c>
      <c r="N374" s="7">
        <f t="shared" si="64"/>
        <v>2479.2115661320349</v>
      </c>
      <c r="O374" s="7">
        <f t="shared" si="65"/>
        <v>467283.31585269596</v>
      </c>
    </row>
    <row r="375" spans="1:15" x14ac:dyDescent="0.2">
      <c r="A375" s="4">
        <v>353</v>
      </c>
      <c r="B375" s="7" t="str">
        <f t="shared" si="55"/>
        <v/>
      </c>
      <c r="C375" s="6" t="str">
        <f t="shared" si="56"/>
        <v/>
      </c>
      <c r="D375" s="6" t="str">
        <f>IF($A375&gt;$D$13,"",SUM(C$23:C375))</f>
        <v/>
      </c>
      <c r="E375" s="6" t="str">
        <f t="shared" si="57"/>
        <v/>
      </c>
      <c r="F375" s="6" t="str">
        <f>IF($A375&gt;$D$13,"",SUM(E$23:E375))</f>
        <v/>
      </c>
      <c r="G375" s="6" t="str">
        <f t="shared" si="58"/>
        <v/>
      </c>
      <c r="H375" s="6" t="str">
        <f t="shared" si="59"/>
        <v/>
      </c>
      <c r="I375" s="6"/>
      <c r="J375" s="7">
        <f t="shared" si="60"/>
        <v>1400.0732338471196</v>
      </c>
      <c r="K375" s="7">
        <f t="shared" si="61"/>
        <v>2509.0061709488441</v>
      </c>
      <c r="L375" s="7">
        <f t="shared" si="62"/>
        <v>472882.1954700005</v>
      </c>
      <c r="M375" s="7">
        <f t="shared" si="63"/>
        <v>1400.0732338471196</v>
      </c>
      <c r="N375" s="7">
        <f t="shared" si="64"/>
        <v>2499.9657398119234</v>
      </c>
      <c r="O375" s="7">
        <f t="shared" si="65"/>
        <v>471183.354826355</v>
      </c>
    </row>
    <row r="376" spans="1:15" x14ac:dyDescent="0.2">
      <c r="A376" s="4">
        <v>354</v>
      </c>
      <c r="B376" s="7" t="str">
        <f t="shared" si="55"/>
        <v/>
      </c>
      <c r="C376" s="6" t="str">
        <f t="shared" si="56"/>
        <v/>
      </c>
      <c r="D376" s="6" t="str">
        <f>IF($A376&gt;$D$13,"",SUM(C$23:C376))</f>
        <v/>
      </c>
      <c r="E376" s="6" t="str">
        <f t="shared" si="57"/>
        <v/>
      </c>
      <c r="F376" s="6" t="str">
        <f>IF($A376&gt;$D$13,"",SUM(E$23:E376))</f>
        <v/>
      </c>
      <c r="G376" s="6" t="str">
        <f t="shared" si="58"/>
        <v/>
      </c>
      <c r="H376" s="6" t="str">
        <f t="shared" si="59"/>
        <v/>
      </c>
      <c r="I376" s="6"/>
      <c r="J376" s="7">
        <f t="shared" si="60"/>
        <v>1400.0732338471196</v>
      </c>
      <c r="K376" s="7">
        <f t="shared" si="61"/>
        <v>2529.9197457645027</v>
      </c>
      <c r="L376" s="7">
        <f t="shared" si="62"/>
        <v>476812.18844961212</v>
      </c>
      <c r="M376" s="7">
        <f t="shared" si="63"/>
        <v>1400.0732338471196</v>
      </c>
      <c r="N376" s="7">
        <f t="shared" si="64"/>
        <v>2520.8309483209991</v>
      </c>
      <c r="O376" s="7">
        <f t="shared" si="65"/>
        <v>475104.25900852313</v>
      </c>
    </row>
    <row r="377" spans="1:15" x14ac:dyDescent="0.2">
      <c r="A377" s="4">
        <v>355</v>
      </c>
      <c r="B377" s="7" t="str">
        <f t="shared" si="55"/>
        <v/>
      </c>
      <c r="C377" s="6" t="str">
        <f t="shared" si="56"/>
        <v/>
      </c>
      <c r="D377" s="6" t="str">
        <f>IF($A377&gt;$D$13,"",SUM(C$23:C377))</f>
        <v/>
      </c>
      <c r="E377" s="6" t="str">
        <f t="shared" si="57"/>
        <v/>
      </c>
      <c r="F377" s="6" t="str">
        <f>IF($A377&gt;$D$13,"",SUM(E$23:E377))</f>
        <v/>
      </c>
      <c r="G377" s="6" t="str">
        <f t="shared" si="58"/>
        <v/>
      </c>
      <c r="H377" s="6" t="str">
        <f t="shared" si="59"/>
        <v/>
      </c>
      <c r="I377" s="6"/>
      <c r="J377" s="7">
        <f t="shared" si="60"/>
        <v>1400.0732338471196</v>
      </c>
      <c r="K377" s="7">
        <f t="shared" si="61"/>
        <v>2550.9452082054249</v>
      </c>
      <c r="L377" s="7">
        <f t="shared" si="62"/>
        <v>480763.20689166465</v>
      </c>
      <c r="M377" s="7">
        <f t="shared" si="63"/>
        <v>1400.0732338471196</v>
      </c>
      <c r="N377" s="7">
        <f t="shared" si="64"/>
        <v>2541.8077856955988</v>
      </c>
      <c r="O377" s="7">
        <f t="shared" si="65"/>
        <v>479046.14002806583</v>
      </c>
    </row>
    <row r="378" spans="1:15" x14ac:dyDescent="0.2">
      <c r="A378" s="4">
        <v>356</v>
      </c>
      <c r="B378" s="7" t="str">
        <f t="shared" si="55"/>
        <v/>
      </c>
      <c r="C378" s="6" t="str">
        <f t="shared" si="56"/>
        <v/>
      </c>
      <c r="D378" s="6" t="str">
        <f>IF($A378&gt;$D$13,"",SUM(C$23:C378))</f>
        <v/>
      </c>
      <c r="E378" s="6" t="str">
        <f t="shared" si="57"/>
        <v/>
      </c>
      <c r="F378" s="6" t="str">
        <f>IF($A378&gt;$D$13,"",SUM(E$23:E378))</f>
        <v/>
      </c>
      <c r="G378" s="6" t="str">
        <f t="shared" si="58"/>
        <v/>
      </c>
      <c r="H378" s="6" t="str">
        <f t="shared" si="59"/>
        <v/>
      </c>
      <c r="I378" s="6"/>
      <c r="J378" s="7">
        <f t="shared" si="60"/>
        <v>1400.0732338471196</v>
      </c>
      <c r="K378" s="7">
        <f t="shared" si="61"/>
        <v>2572.0831568704057</v>
      </c>
      <c r="L378" s="7">
        <f t="shared" si="62"/>
        <v>484735.3632823822</v>
      </c>
      <c r="M378" s="7">
        <f t="shared" si="63"/>
        <v>1400.0732338471196</v>
      </c>
      <c r="N378" s="7">
        <f t="shared" si="64"/>
        <v>2562.8968491501519</v>
      </c>
      <c r="O378" s="7">
        <f t="shared" si="65"/>
        <v>483009.11011106311</v>
      </c>
    </row>
    <row r="379" spans="1:15" x14ac:dyDescent="0.2">
      <c r="A379" s="4">
        <v>357</v>
      </c>
      <c r="B379" s="7" t="str">
        <f t="shared" si="55"/>
        <v/>
      </c>
      <c r="C379" s="6" t="str">
        <f t="shared" si="56"/>
        <v/>
      </c>
      <c r="D379" s="6" t="str">
        <f>IF($A379&gt;$D$13,"",SUM(C$23:C379))</f>
        <v/>
      </c>
      <c r="E379" s="6" t="str">
        <f t="shared" si="57"/>
        <v/>
      </c>
      <c r="F379" s="6" t="str">
        <f>IF($A379&gt;$D$13,"",SUM(E$23:E379))</f>
        <v/>
      </c>
      <c r="G379" s="6" t="str">
        <f t="shared" si="58"/>
        <v/>
      </c>
      <c r="H379" s="6" t="str">
        <f t="shared" si="59"/>
        <v/>
      </c>
      <c r="I379" s="6"/>
      <c r="J379" s="7">
        <f t="shared" si="60"/>
        <v>1400.0732338471196</v>
      </c>
      <c r="K379" s="7">
        <f t="shared" si="61"/>
        <v>2593.3341935607446</v>
      </c>
      <c r="L379" s="7">
        <f t="shared" si="62"/>
        <v>488728.77070979006</v>
      </c>
      <c r="M379" s="7">
        <f t="shared" si="63"/>
        <v>1400.0732338471196</v>
      </c>
      <c r="N379" s="7">
        <f t="shared" si="64"/>
        <v>2584.0987390941877</v>
      </c>
      <c r="O379" s="7">
        <f t="shared" si="65"/>
        <v>486993.28208400443</v>
      </c>
    </row>
    <row r="380" spans="1:15" x14ac:dyDescent="0.2">
      <c r="A380" s="4">
        <v>358</v>
      </c>
      <c r="B380" s="7" t="str">
        <f t="shared" si="55"/>
        <v/>
      </c>
      <c r="C380" s="6" t="str">
        <f t="shared" si="56"/>
        <v/>
      </c>
      <c r="D380" s="6" t="str">
        <f>IF($A380&gt;$D$13,"",SUM(C$23:C380))</f>
        <v/>
      </c>
      <c r="E380" s="6" t="str">
        <f t="shared" si="57"/>
        <v/>
      </c>
      <c r="F380" s="6" t="str">
        <f>IF($A380&gt;$D$13,"",SUM(E$23:E380))</f>
        <v/>
      </c>
      <c r="G380" s="6" t="str">
        <f t="shared" si="58"/>
        <v/>
      </c>
      <c r="H380" s="6" t="str">
        <f t="shared" si="59"/>
        <v/>
      </c>
      <c r="I380" s="6"/>
      <c r="J380" s="7">
        <f t="shared" si="60"/>
        <v>1400.0732338471196</v>
      </c>
      <c r="K380" s="7">
        <f t="shared" si="61"/>
        <v>2614.6989232973765</v>
      </c>
      <c r="L380" s="7">
        <f t="shared" si="62"/>
        <v>492743.54286693456</v>
      </c>
      <c r="M380" s="7">
        <f t="shared" si="63"/>
        <v>1400.0732338471196</v>
      </c>
      <c r="N380" s="7">
        <f t="shared" si="64"/>
        <v>2605.4140591494233</v>
      </c>
      <c r="O380" s="7">
        <f t="shared" si="65"/>
        <v>490998.76937700098</v>
      </c>
    </row>
    <row r="381" spans="1:15" x14ac:dyDescent="0.2">
      <c r="A381" s="4">
        <v>359</v>
      </c>
      <c r="B381" s="7" t="str">
        <f t="shared" si="55"/>
        <v/>
      </c>
      <c r="C381" s="6" t="str">
        <f t="shared" si="56"/>
        <v/>
      </c>
      <c r="D381" s="6" t="str">
        <f>IF($A381&gt;$D$13,"",SUM(C$23:C381))</f>
        <v/>
      </c>
      <c r="E381" s="6" t="str">
        <f t="shared" si="57"/>
        <v/>
      </c>
      <c r="F381" s="6" t="str">
        <f>IF($A381&gt;$D$13,"",SUM(E$23:E381))</f>
        <v/>
      </c>
      <c r="G381" s="6" t="str">
        <f t="shared" si="58"/>
        <v/>
      </c>
      <c r="H381" s="6" t="str">
        <f t="shared" si="59"/>
        <v/>
      </c>
      <c r="I381" s="6"/>
      <c r="J381" s="7">
        <f t="shared" si="60"/>
        <v>1400.0732338471196</v>
      </c>
      <c r="K381" s="7">
        <f t="shared" si="61"/>
        <v>2636.1779543380999</v>
      </c>
      <c r="L381" s="7">
        <f t="shared" si="62"/>
        <v>496779.7940551198</v>
      </c>
      <c r="M381" s="7">
        <f t="shared" si="63"/>
        <v>1400.0732338471196</v>
      </c>
      <c r="N381" s="7">
        <f t="shared" si="64"/>
        <v>2626.8434161669552</v>
      </c>
      <c r="O381" s="7">
        <f t="shared" si="65"/>
        <v>495025.68602701504</v>
      </c>
    </row>
    <row r="382" spans="1:15" x14ac:dyDescent="0.2">
      <c r="A382" s="4">
        <v>360</v>
      </c>
      <c r="B382" s="7" t="str">
        <f t="shared" si="55"/>
        <v/>
      </c>
      <c r="C382" s="6" t="str">
        <f t="shared" si="56"/>
        <v/>
      </c>
      <c r="D382" s="6" t="str">
        <f>IF($A382&gt;$D$13,"",SUM(C$23:C382))</f>
        <v/>
      </c>
      <c r="E382" s="6" t="str">
        <f t="shared" si="57"/>
        <v/>
      </c>
      <c r="F382" s="6" t="str">
        <f>IF($A382&gt;$D$13,"",SUM(E$23:E382))</f>
        <v/>
      </c>
      <c r="G382" s="6" t="str">
        <f t="shared" si="58"/>
        <v/>
      </c>
      <c r="H382" s="6" t="str">
        <f t="shared" si="59"/>
        <v/>
      </c>
      <c r="I382" s="6"/>
      <c r="J382" s="7">
        <f t="shared" si="60"/>
        <v>1400.0732338471196</v>
      </c>
      <c r="K382" s="7">
        <f t="shared" si="61"/>
        <v>2657.7718981948906</v>
      </c>
      <c r="L382" s="7">
        <f t="shared" si="62"/>
        <v>500837.63918716181</v>
      </c>
      <c r="M382" s="7">
        <f t="shared" si="63"/>
        <v>1400.0732338471196</v>
      </c>
      <c r="N382" s="7">
        <f t="shared" si="64"/>
        <v>2648.3874202445304</v>
      </c>
      <c r="O382" s="7">
        <f t="shared" si="65"/>
        <v>499074.14668110671</v>
      </c>
    </row>
    <row r="383" spans="1:15" x14ac:dyDescent="0.2">
      <c r="A383" s="1"/>
      <c r="B383" s="1"/>
      <c r="C383" s="1"/>
      <c r="D383" s="1"/>
      <c r="E383" s="1"/>
      <c r="F383" s="1"/>
      <c r="G383" s="1"/>
      <c r="H383" s="1"/>
      <c r="I383" s="1"/>
      <c r="J383" s="1"/>
      <c r="K383" s="1"/>
      <c r="L383" s="1"/>
      <c r="M383" s="1"/>
      <c r="N383" s="1"/>
      <c r="O383" s="1"/>
    </row>
  </sheetData>
  <phoneticPr fontId="2" type="noConversion"/>
  <dataValidations count="1">
    <dataValidation type="whole" allowBlank="1" showInputMessage="1" showErrorMessage="1" errorTitle="Input Error" error="The term of the loan should be a whole number between 1 and 30" sqref="D7">
      <formula1>1</formula1>
      <formula2>30</formula2>
    </dataValidation>
  </dataValidations>
  <printOptions horizontalCentered="1"/>
  <pageMargins left="0.5" right="0.5" top="0.5" bottom="0.5" header="0.25" footer="0.25"/>
  <pageSetup scale="86" fitToHeight="0" orientation="landscape" r:id="rId1"/>
  <headerFooter differentFirst="1" scaleWithDoc="0">
    <oddFooter>&amp;L&amp;"Arial,Regular"&amp;8© 2005 Vertex42 LLC&amp;C&amp;"Arial,Regular"&amp;8https://www.vertex42.com/ExcelTemplates/extra-payments.html&amp;R&amp;"Arial,Regular"&amp;8&amp;P of &amp;N</oddFooter>
    <firstFooter>&amp;R&amp;"Arial,Regular"&amp;8&amp;P of &amp;N</firstFooter>
  </headerFooter>
  <ignoredErrors>
    <ignoredError sqref="E23:E382"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election activeCell="A9" sqref="A9"/>
    </sheetView>
  </sheetViews>
  <sheetFormatPr defaultColWidth="9.140625" defaultRowHeight="12.75" x14ac:dyDescent="0.2"/>
  <cols>
    <col min="1" max="1" width="10.28515625" style="39" customWidth="1"/>
    <col min="2" max="2" width="78.5703125" style="39" customWidth="1"/>
    <col min="3" max="3" width="5.28515625" style="39" customWidth="1"/>
    <col min="4" max="4" width="10.28515625" style="39" customWidth="1"/>
    <col min="5" max="16384" width="9.140625" style="39"/>
  </cols>
  <sheetData>
    <row r="1" spans="1:5" ht="30" customHeight="1" x14ac:dyDescent="0.2">
      <c r="A1" s="35" t="s">
        <v>35</v>
      </c>
      <c r="B1" s="36"/>
      <c r="C1" s="37"/>
      <c r="D1" s="38"/>
    </row>
    <row r="2" spans="1:5" s="42" customFormat="1" x14ac:dyDescent="0.2">
      <c r="A2" s="70"/>
      <c r="B2" s="40"/>
      <c r="C2" s="41"/>
    </row>
    <row r="3" spans="1:5" x14ac:dyDescent="0.2">
      <c r="B3" s="43"/>
    </row>
    <row r="4" spans="1:5" ht="15" x14ac:dyDescent="0.25">
      <c r="A4" s="44" t="s">
        <v>36</v>
      </c>
      <c r="B4" s="45"/>
      <c r="C4" s="46"/>
    </row>
    <row r="5" spans="1:5" ht="43.5" x14ac:dyDescent="0.2">
      <c r="B5" s="53" t="s">
        <v>37</v>
      </c>
    </row>
    <row r="6" spans="1:5" ht="15.75" x14ac:dyDescent="0.25">
      <c r="B6" s="52"/>
      <c r="E6" s="47"/>
    </row>
    <row r="7" spans="1:5" ht="43.5" x14ac:dyDescent="0.25">
      <c r="B7" s="53" t="s">
        <v>38</v>
      </c>
      <c r="E7" s="47"/>
    </row>
    <row r="8" spans="1:5" ht="14.25" x14ac:dyDescent="0.2">
      <c r="A8" s="48"/>
      <c r="B8" s="49"/>
    </row>
    <row r="9" spans="1:5" x14ac:dyDescent="0.2">
      <c r="E9" s="51"/>
    </row>
    <row r="10" spans="1:5" x14ac:dyDescent="0.2">
      <c r="E10" s="5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ExtraPayments</vt:lpstr>
      <vt:lpstr>Help</vt:lpstr>
      <vt:lpstr>ExtraPayments!Print_Area</vt:lpstr>
      <vt:lpstr>ExtraPayments!Print_Titles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Extra Payment Mortgage Calculator</dc:title>
  <dc:creator>Vertex42.com</dc:creator>
  <dc:description>(c) 2005-2018 Vertex42 LLC. All Rights Reserved.</dc:description>
  <cp:lastModifiedBy>Ghasli @ Ghazali, Mohamad Amir</cp:lastModifiedBy>
  <cp:lastPrinted>2015-02-17T18:44:26Z</cp:lastPrinted>
  <dcterms:created xsi:type="dcterms:W3CDTF">2005-04-02T20:59:36Z</dcterms:created>
  <dcterms:modified xsi:type="dcterms:W3CDTF">2022-11-14T16:53:46Z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1.3.2</vt:lpwstr>
  </property>
  <property fmtid="{D5CDD505-2E9C-101B-9397-08002B2CF9AE}" pid="4" name="Source">
    <vt:lpwstr>https://www.vertex42.com/ExcelTemplates/extra-payments.html</vt:lpwstr>
  </property>
</Properties>
</file>