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FINANCIAL CALCULATOR\"/>
    </mc:Choice>
  </mc:AlternateContent>
  <bookViews>
    <workbookView xWindow="0" yWindow="0" windowWidth="28800" windowHeight="12210"/>
  </bookViews>
  <sheets>
    <sheet name="LineOfCredit" sheetId="4" r:id="rId1"/>
    <sheet name="Help" sheetId="5" r:id="rId2"/>
  </sheets>
  <definedNames>
    <definedName name="_xlnm.Print_Area" localSheetId="0">LineOfCredit!$A$1:$K$60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LineOfCredit!#REF!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1</definedName>
    <definedName name="solver_rhs1" localSheetId="0" hidden="1">30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valuevx">42.314159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4" l="1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H55" i="4" l="1"/>
  <c r="I55" i="4"/>
  <c r="J55" i="4"/>
  <c r="K55" i="4"/>
  <c r="H56" i="4"/>
  <c r="I56" i="4"/>
  <c r="J56" i="4"/>
  <c r="K56" i="4"/>
  <c r="H57" i="4"/>
  <c r="I57" i="4"/>
  <c r="J57" i="4"/>
  <c r="K57" i="4"/>
  <c r="H58" i="4"/>
  <c r="I58" i="4"/>
  <c r="J58" i="4"/>
  <c r="K58" i="4"/>
  <c r="H59" i="4"/>
  <c r="I59" i="4"/>
  <c r="J59" i="4"/>
  <c r="K59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I38" i="4" l="1"/>
  <c r="I39" i="4"/>
  <c r="I40" i="4"/>
  <c r="I41" i="4"/>
  <c r="I42" i="4"/>
  <c r="I43" i="4"/>
  <c r="I44" i="4"/>
  <c r="I45" i="4"/>
  <c r="I46" i="4"/>
  <c r="I47" i="4"/>
  <c r="A23" i="4" l="1"/>
  <c r="E15" i="4"/>
  <c r="E14" i="4"/>
  <c r="F24" i="4" l="1"/>
  <c r="G24" i="4"/>
  <c r="I24" i="4" s="1"/>
  <c r="J24" i="4" s="1"/>
  <c r="K38" i="4"/>
  <c r="K39" i="4"/>
  <c r="K40" i="4"/>
  <c r="K41" i="4"/>
  <c r="K42" i="4"/>
  <c r="K43" i="4"/>
  <c r="K44" i="4"/>
  <c r="K45" i="4"/>
  <c r="K46" i="4"/>
  <c r="K47" i="4"/>
  <c r="J38" i="4"/>
  <c r="J39" i="4"/>
  <c r="J40" i="4"/>
  <c r="J41" i="4"/>
  <c r="J42" i="4"/>
  <c r="J43" i="4"/>
  <c r="J44" i="4"/>
  <c r="J45" i="4"/>
  <c r="J46" i="4"/>
  <c r="J47" i="4"/>
  <c r="H38" i="4"/>
  <c r="H39" i="4"/>
  <c r="H40" i="4"/>
  <c r="H41" i="4"/>
  <c r="H42" i="4"/>
  <c r="H43" i="4"/>
  <c r="H44" i="4"/>
  <c r="H45" i="4"/>
  <c r="H46" i="4"/>
  <c r="H47" i="4"/>
  <c r="H24" i="4" l="1"/>
  <c r="K24" i="4" l="1"/>
  <c r="G25" i="4" l="1"/>
  <c r="I25" i="4" s="1"/>
  <c r="J25" i="4" s="1"/>
  <c r="F25" i="4" l="1"/>
  <c r="H25" i="4" s="1"/>
  <c r="G26" i="4" s="1"/>
  <c r="K25" i="4" l="1"/>
  <c r="F26" i="4"/>
  <c r="H26" i="4" s="1"/>
  <c r="I26" i="4"/>
  <c r="J26" i="4" s="1"/>
  <c r="F27" i="4" l="1"/>
  <c r="G27" i="4"/>
  <c r="K26" i="4"/>
  <c r="I27" i="4" l="1"/>
  <c r="J27" i="4" s="1"/>
  <c r="H27" i="4"/>
  <c r="F28" i="4" l="1"/>
  <c r="G28" i="4"/>
  <c r="K27" i="4"/>
  <c r="I28" i="4" l="1"/>
  <c r="J28" i="4" s="1"/>
  <c r="H28" i="4"/>
  <c r="G29" i="4" l="1"/>
  <c r="F29" i="4"/>
  <c r="K28" i="4"/>
  <c r="I29" i="4" l="1"/>
  <c r="J29" i="4" s="1"/>
  <c r="H29" i="4"/>
  <c r="G30" i="4" l="1"/>
  <c r="F30" i="4"/>
  <c r="K29" i="4"/>
  <c r="I30" i="4" l="1"/>
  <c r="J30" i="4" s="1"/>
  <c r="H30" i="4"/>
  <c r="G31" i="4" l="1"/>
  <c r="I31" i="4" s="1"/>
  <c r="J31" i="4" s="1"/>
  <c r="F31" i="4"/>
  <c r="K30" i="4"/>
  <c r="H31" i="4" l="1"/>
  <c r="K31" i="4" s="1"/>
  <c r="G32" i="4" l="1"/>
  <c r="F32" i="4"/>
  <c r="I32" i="4" l="1"/>
  <c r="J32" i="4" s="1"/>
  <c r="H32" i="4"/>
  <c r="G33" i="4" s="1"/>
  <c r="F33" i="4" l="1"/>
  <c r="K32" i="4"/>
  <c r="H33" i="4" l="1"/>
  <c r="G34" i="4" s="1"/>
  <c r="I33" i="4"/>
  <c r="J33" i="4" s="1"/>
  <c r="F34" i="4" s="1"/>
  <c r="K33" i="4" l="1"/>
  <c r="I34" i="4" l="1"/>
  <c r="J34" i="4" s="1"/>
  <c r="H34" i="4"/>
  <c r="G35" i="4" s="1"/>
  <c r="F35" i="4" l="1"/>
  <c r="K34" i="4"/>
  <c r="I35" i="4" l="1"/>
  <c r="J35" i="4" s="1"/>
  <c r="F36" i="4" s="1"/>
  <c r="H35" i="4"/>
  <c r="G36" i="4" l="1"/>
  <c r="K35" i="4"/>
  <c r="I36" i="4" l="1"/>
  <c r="J36" i="4" s="1"/>
  <c r="F37" i="4" s="1"/>
  <c r="H36" i="4"/>
  <c r="G37" i="4" s="1"/>
  <c r="E16" i="4" l="1"/>
  <c r="K36" i="4"/>
  <c r="I37" i="4" l="1"/>
  <c r="J37" i="4" s="1"/>
  <c r="E17" i="4"/>
  <c r="H37" i="4"/>
  <c r="K37" i="4" l="1"/>
  <c r="E18" i="4" s="1"/>
</calcChain>
</file>

<file path=xl/comments1.xml><?xml version="1.0" encoding="utf-8"?>
<comments xmlns="http://schemas.openxmlformats.org/spreadsheetml/2006/main">
  <authors>
    <author>Vertex42</author>
  </authors>
  <commentList>
    <comment ref="D9" authorId="0" shapeId="0">
      <text>
        <r>
          <rPr>
            <sz val="8"/>
            <color indexed="81"/>
            <rFont val="Tahoma"/>
            <family val="2"/>
          </rPr>
          <t>The Credit Limit is just for reference. It is not used in other calculations in this spreadsheet.</t>
        </r>
      </text>
    </comment>
    <comment ref="D10" authorId="0" shapeId="0">
      <text>
        <r>
          <rPr>
            <sz val="8"/>
            <color indexed="81"/>
            <rFont val="Tahoma"/>
            <family val="2"/>
          </rPr>
          <t>This will be either 365 or 360 depending on how the lender calculates the "per diem" interest rate.</t>
        </r>
      </text>
    </comment>
  </commentList>
</comments>
</file>

<file path=xl/sharedStrings.xml><?xml version="1.0" encoding="utf-8"?>
<sst xmlns="http://schemas.openxmlformats.org/spreadsheetml/2006/main" count="57" uniqueCount="56">
  <si>
    <t>Total Payments</t>
  </si>
  <si>
    <t>Payment</t>
  </si>
  <si>
    <t>HELP</t>
  </si>
  <si>
    <t>Date</t>
  </si>
  <si>
    <t>Interest
Accrued</t>
  </si>
  <si>
    <t>Interest
Balance</t>
  </si>
  <si>
    <t>Summary To Date</t>
  </si>
  <si>
    <t>Borrower:</t>
  </si>
  <si>
    <t>[Address, City, ST ZIP]</t>
  </si>
  <si>
    <t>[Address, City, ST  ZIP]</t>
  </si>
  <si>
    <t>Phone: [Phone]</t>
  </si>
  <si>
    <t>Interest Rate</t>
  </si>
  <si>
    <t>Draw</t>
  </si>
  <si>
    <t>Interest Paid</t>
  </si>
  <si>
    <t>Principal Paid</t>
  </si>
  <si>
    <t>Credit Limit (reference)</t>
  </si>
  <si>
    <t>Total Interest Accrued</t>
  </si>
  <si>
    <t>Total Currently Owed</t>
  </si>
  <si>
    <t>Total Interest Paid</t>
  </si>
  <si>
    <t>Total Draws/Disbursements</t>
  </si>
  <si>
    <t>Instructions</t>
  </si>
  <si>
    <t>This spreadsheet can be used to track payments and draws for a line of credit that accrues interest daily based on the current principal balance.</t>
  </si>
  <si>
    <t>Getting Started</t>
  </si>
  <si>
    <t>• Enter the Credit Limit (this will be for your reference only)</t>
  </si>
  <si>
    <t>Payment and Draw History</t>
  </si>
  <si>
    <t>Estimating an Interest Reserve</t>
  </si>
  <si>
    <t>• Enter the planned or actual disbursements by including the dates and the draw amounts.</t>
  </si>
  <si>
    <t>• If your line of credit transitions to a loan at some date, enter the date the loan will be converted to a standard loan.</t>
  </si>
  <si>
    <r>
      <t xml:space="preserve">• The </t>
    </r>
    <r>
      <rPr>
        <i/>
        <sz val="11"/>
        <color rgb="FF000000"/>
        <rFont val="Arial"/>
        <family val="2"/>
      </rPr>
      <t>Total Interest Accrued</t>
    </r>
    <r>
      <rPr>
        <sz val="11"/>
        <color rgb="FF000000"/>
        <rFont val="Arial"/>
        <family val="2"/>
      </rPr>
      <t xml:space="preserve"> amount would then be an estimate of what you'd need in an Interest Reserve account.</t>
    </r>
  </si>
  <si>
    <r>
      <t xml:space="preserve">• In the first line of the </t>
    </r>
    <r>
      <rPr>
        <i/>
        <sz val="11"/>
        <rFont val="Arial"/>
        <family val="2"/>
      </rPr>
      <t>Payment and Draw History</t>
    </r>
    <r>
      <rPr>
        <sz val="11"/>
        <rFont val="Arial"/>
        <family val="2"/>
      </rPr>
      <t xml:space="preserve"> table, enter the </t>
    </r>
    <r>
      <rPr>
        <i/>
        <sz val="11"/>
        <rFont val="Arial"/>
        <family val="2"/>
      </rPr>
      <t>Date</t>
    </r>
    <r>
      <rPr>
        <sz val="11"/>
        <rFont val="Arial"/>
        <family val="2"/>
      </rPr>
      <t xml:space="preserve"> of the first draw, and the </t>
    </r>
    <r>
      <rPr>
        <i/>
        <sz val="11"/>
        <rFont val="Arial"/>
        <family val="2"/>
      </rPr>
      <t>Draw</t>
    </r>
    <r>
      <rPr>
        <sz val="11"/>
        <rFont val="Arial"/>
        <family val="2"/>
      </rPr>
      <t xml:space="preserve"> amount.</t>
    </r>
  </si>
  <si>
    <r>
      <t xml:space="preserve">• Enter the </t>
    </r>
    <r>
      <rPr>
        <i/>
        <sz val="11"/>
        <rFont val="Arial"/>
        <family val="2"/>
      </rPr>
      <t>Days in Year</t>
    </r>
    <r>
      <rPr>
        <sz val="11"/>
        <rFont val="Arial"/>
        <family val="2"/>
      </rPr>
      <t xml:space="preserve"> (see the cell comment)</t>
    </r>
  </si>
  <si>
    <t>This Calculator Assumes the Following</t>
  </si>
  <si>
    <r>
      <t xml:space="preserve">• Interest accrues on a daily basis, like most lines of credit. The </t>
    </r>
    <r>
      <rPr>
        <i/>
        <sz val="11"/>
        <color rgb="FF000000"/>
        <rFont val="Arial"/>
        <family val="2"/>
      </rPr>
      <t>Days in Year</t>
    </r>
    <r>
      <rPr>
        <sz val="11"/>
        <color rgb="FF000000"/>
        <rFont val="Arial"/>
        <family val="2"/>
      </rPr>
      <t xml:space="preserve"> value should be 365 or 360 depending on how the lender calculates "per diem" interest.</t>
    </r>
  </si>
  <si>
    <t>• Any time the interest rate changes, you should enter the date and a 0 payment. This will update the accrued interest and subsequent calculations will use the new rate.</t>
  </si>
  <si>
    <t>• The Interest Accrued amount is rounded to the nearest cent (1/100).</t>
  </si>
  <si>
    <t>Days in Year (for per diem rate)</t>
  </si>
  <si>
    <t>◄ Add new rows above this line (do not forget to copy formulas down)</t>
  </si>
  <si>
    <t>◄ Enter the Credit Limit</t>
  </si>
  <si>
    <t>◄ Update the header information</t>
  </si>
  <si>
    <t>◄ Enter 365 or 360 for calculating the Per Diem rate</t>
  </si>
  <si>
    <t xml:space="preserve"> Line of Credit</t>
  </si>
  <si>
    <t>◄ Enter the Date, Interest Rate, Payment, and Draw</t>
  </si>
  <si>
    <t>[Lender Name]</t>
  </si>
  <si>
    <t>• Interest accrued is NOT added to the principal balance.</t>
  </si>
  <si>
    <t>Important: This spreadsheet may not track perfectly with your actual line of credit. See the list of assumptions below. We do not guarantee this spreadsheet to be free of errors, either.</t>
  </si>
  <si>
    <t>What To Do When the Interest Rate Changes</t>
  </si>
  <si>
    <t>Principal Balance</t>
  </si>
  <si>
    <t>Total Owed</t>
  </si>
  <si>
    <t>Rounding of Interest Accrued is:</t>
  </si>
  <si>
    <t>On</t>
  </si>
  <si>
    <t>Memo</t>
  </si>
  <si>
    <t>5.5% as of 3/16/15</t>
  </si>
  <si>
    <t>6.5% as of 9/19/14</t>
  </si>
  <si>
    <r>
      <t xml:space="preserve">• If a Payment is made, the payment is applied as of the END of the PREVIOUS DAY, first to the </t>
    </r>
    <r>
      <rPr>
        <i/>
        <sz val="11"/>
        <rFont val="Arial"/>
        <family val="2"/>
      </rPr>
      <t>Interest Balance plus Interest Accrued</t>
    </r>
    <r>
      <rPr>
        <sz val="11"/>
        <rFont val="Arial"/>
        <family val="2"/>
      </rPr>
      <t xml:space="preserve">, and </t>
    </r>
    <r>
      <rPr>
        <sz val="11"/>
        <color rgb="FF000000"/>
        <rFont val="Arial"/>
        <family val="2"/>
      </rPr>
      <t xml:space="preserve">then to the </t>
    </r>
    <r>
      <rPr>
        <i/>
        <sz val="11"/>
        <color rgb="FF000000"/>
        <rFont val="Arial"/>
        <family val="2"/>
      </rPr>
      <t>Principal</t>
    </r>
    <r>
      <rPr>
        <sz val="11"/>
        <color rgb="FF000000"/>
        <rFont val="Arial"/>
        <family val="2"/>
      </rPr>
      <t xml:space="preserve"> (if anything is left over).</t>
    </r>
  </si>
  <si>
    <t>• A Principal-Only payment may be applied by entering a negative Draw amount.</t>
  </si>
  <si>
    <t>• A Draw is assumed to be made at the beginning of the day, so interest is charged on the day a Draw is made.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</si>
</sst>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%"/>
    <numFmt numFmtId="165" formatCode="m/d/yy;@"/>
    <numFmt numFmtId="166" formatCode="m/d/yy"/>
  </numFmts>
  <fonts count="28" x14ac:knownFonts="1">
    <font>
      <sz val="10"/>
      <name val="Arial"/>
      <family val="2"/>
    </font>
    <font>
      <sz val="10"/>
      <name val="Arial"/>
      <family val="2"/>
    </font>
    <font>
      <u/>
      <sz val="10"/>
      <color indexed="36"/>
      <name val="Arial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sz val="18"/>
      <color theme="4"/>
      <name val="Arial"/>
      <family val="2"/>
    </font>
    <font>
      <sz val="9"/>
      <color theme="0" tint="-0.499984740745262"/>
      <name val="Arial"/>
      <family val="2"/>
    </font>
    <font>
      <i/>
      <sz val="11"/>
      <name val="Arial"/>
      <family val="2"/>
    </font>
    <font>
      <b/>
      <sz val="11"/>
      <color theme="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color theme="4" tint="-0.249977111117893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"/>
      <color theme="1" tint="0.499984740745262"/>
      <name val="Arial"/>
      <family val="2"/>
    </font>
    <font>
      <sz val="9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4" tint="-0.2499465926084170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ont="1" applyProtection="1"/>
    <xf numFmtId="0" fontId="0" fillId="0" borderId="0" xfId="0" applyProtection="1"/>
    <xf numFmtId="4" fontId="0" fillId="0" borderId="0" xfId="0" applyNumberFormat="1" applyFont="1" applyProtection="1"/>
    <xf numFmtId="0" fontId="8" fillId="0" borderId="0" xfId="0" applyFont="1" applyProtection="1"/>
    <xf numFmtId="0" fontId="11" fillId="0" borderId="0" xfId="0" applyFont="1" applyAlignment="1" applyProtection="1"/>
    <xf numFmtId="0" fontId="10" fillId="0" borderId="1" xfId="0" applyFont="1" applyFill="1" applyBorder="1" applyProtection="1">
      <protection locked="0"/>
    </xf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11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left"/>
    </xf>
    <xf numFmtId="0" fontId="15" fillId="0" borderId="0" xfId="0" applyFont="1" applyFill="1" applyAlignment="1">
      <alignment vertical="center"/>
    </xf>
    <xf numFmtId="0" fontId="8" fillId="0" borderId="0" xfId="0" applyFont="1" applyFill="1" applyAlignment="1">
      <alignment horizontal="right" vertical="center"/>
    </xf>
    <xf numFmtId="0" fontId="0" fillId="0" borderId="0" xfId="0" applyFill="1"/>
    <xf numFmtId="0" fontId="16" fillId="0" borderId="0" xfId="0" applyNumberFormat="1" applyFont="1" applyAlignment="1">
      <alignment horizontal="right" vertical="center"/>
    </xf>
    <xf numFmtId="0" fontId="0" fillId="0" borderId="0" xfId="0" applyFont="1" applyAlignment="1">
      <alignment vertical="top"/>
    </xf>
    <xf numFmtId="0" fontId="0" fillId="0" borderId="3" xfId="0" applyBorder="1"/>
    <xf numFmtId="0" fontId="0" fillId="0" borderId="4" xfId="0" applyFont="1" applyBorder="1" applyAlignment="1">
      <alignment vertical="top"/>
    </xf>
    <xf numFmtId="0" fontId="10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0" fillId="0" borderId="0" xfId="0" applyFont="1"/>
    <xf numFmtId="0" fontId="10" fillId="0" borderId="0" xfId="0" applyFont="1"/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top"/>
    </xf>
    <xf numFmtId="0" fontId="10" fillId="0" borderId="3" xfId="0" applyFont="1" applyBorder="1" applyAlignment="1">
      <alignment vertical="top"/>
    </xf>
    <xf numFmtId="0" fontId="18" fillId="0" borderId="3" xfId="0" applyFont="1" applyBorder="1"/>
    <xf numFmtId="0" fontId="13" fillId="0" borderId="0" xfId="0" applyFont="1"/>
    <xf numFmtId="0" fontId="3" fillId="0" borderId="0" xfId="3" applyAlignment="1" applyProtection="1">
      <alignment horizontal="left" vertical="top"/>
    </xf>
    <xf numFmtId="0" fontId="10" fillId="4" borderId="5" xfId="0" applyFont="1" applyFill="1" applyBorder="1" applyAlignment="1" applyProtection="1">
      <alignment horizontal="left" vertical="center" indent="1"/>
    </xf>
    <xf numFmtId="0" fontId="9" fillId="4" borderId="5" xfId="0" applyFont="1" applyFill="1" applyBorder="1" applyAlignment="1" applyProtection="1">
      <alignment horizontal="center" wrapText="1"/>
    </xf>
    <xf numFmtId="0" fontId="21" fillId="0" borderId="0" xfId="0" applyFont="1" applyProtection="1"/>
    <xf numFmtId="0" fontId="21" fillId="0" borderId="0" xfId="0" applyFont="1" applyAlignment="1" applyProtection="1">
      <alignment horizontal="right"/>
    </xf>
    <xf numFmtId="0" fontId="22" fillId="5" borderId="0" xfId="0" applyFont="1" applyFill="1" applyBorder="1" applyAlignment="1" applyProtection="1">
      <alignment vertical="center"/>
    </xf>
    <xf numFmtId="0" fontId="23" fillId="5" borderId="0" xfId="0" applyFont="1" applyFill="1" applyBorder="1" applyProtection="1"/>
    <xf numFmtId="0" fontId="24" fillId="5" borderId="0" xfId="0" applyFont="1" applyFill="1" applyBorder="1" applyProtection="1"/>
    <xf numFmtId="166" fontId="6" fillId="2" borderId="0" xfId="0" applyNumberFormat="1" applyFont="1" applyFill="1" applyBorder="1" applyAlignment="1" applyProtection="1">
      <alignment horizontal="right"/>
    </xf>
    <xf numFmtId="2" fontId="6" fillId="2" borderId="0" xfId="0" applyNumberFormat="1" applyFont="1" applyFill="1" applyBorder="1" applyAlignment="1" applyProtection="1">
      <alignment horizontal="right"/>
    </xf>
    <xf numFmtId="2" fontId="6" fillId="2" borderId="7" xfId="0" applyNumberFormat="1" applyFont="1" applyFill="1" applyBorder="1" applyAlignment="1" applyProtection="1">
      <alignment horizontal="right"/>
    </xf>
    <xf numFmtId="4" fontId="6" fillId="2" borderId="7" xfId="0" applyNumberFormat="1" applyFont="1" applyFill="1" applyBorder="1" applyProtection="1"/>
    <xf numFmtId="165" fontId="25" fillId="0" borderId="6" xfId="0" applyNumberFormat="1" applyFont="1" applyFill="1" applyBorder="1" applyAlignment="1" applyProtection="1">
      <alignment horizontal="right" vertical="center"/>
    </xf>
    <xf numFmtId="164" fontId="25" fillId="0" borderId="6" xfId="4" applyNumberFormat="1" applyFont="1" applyFill="1" applyBorder="1" applyAlignment="1" applyProtection="1">
      <alignment horizontal="right" vertical="center"/>
    </xf>
    <xf numFmtId="4" fontId="25" fillId="0" borderId="6" xfId="0" applyNumberFormat="1" applyFont="1" applyFill="1" applyBorder="1" applyAlignment="1" applyProtection="1">
      <alignment horizontal="right" vertical="center"/>
    </xf>
    <xf numFmtId="4" fontId="25" fillId="0" borderId="0" xfId="0" applyNumberFormat="1" applyFont="1" applyAlignment="1" applyProtection="1">
      <alignment horizontal="right" vertical="center"/>
    </xf>
    <xf numFmtId="0" fontId="14" fillId="6" borderId="0" xfId="0" applyFont="1" applyFill="1" applyAlignment="1" applyProtection="1">
      <alignment vertical="center"/>
    </xf>
    <xf numFmtId="0" fontId="12" fillId="6" borderId="0" xfId="0" applyFont="1" applyFill="1" applyAlignment="1" applyProtection="1">
      <alignment vertical="center"/>
    </xf>
    <xf numFmtId="0" fontId="0" fillId="6" borderId="0" xfId="0" applyFont="1" applyFill="1" applyAlignment="1" applyProtection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3" applyAlignment="1" applyProtection="1">
      <alignment horizontal="left"/>
    </xf>
    <xf numFmtId="0" fontId="26" fillId="0" borderId="0" xfId="0" applyFont="1" applyAlignment="1" applyProtection="1">
      <alignment horizontal="right"/>
    </xf>
    <xf numFmtId="0" fontId="8" fillId="3" borderId="0" xfId="0" applyFont="1" applyFill="1" applyProtection="1"/>
    <xf numFmtId="0" fontId="10" fillId="3" borderId="0" xfId="0" applyFont="1" applyFill="1" applyAlignment="1" applyProtection="1">
      <alignment horizontal="right" indent="1"/>
    </xf>
    <xf numFmtId="44" fontId="10" fillId="3" borderId="0" xfId="0" applyNumberFormat="1" applyFont="1" applyFill="1" applyProtection="1"/>
    <xf numFmtId="0" fontId="0" fillId="3" borderId="0" xfId="0" applyFont="1" applyFill="1" applyProtection="1"/>
    <xf numFmtId="0" fontId="9" fillId="3" borderId="0" xfId="0" applyFont="1" applyFill="1" applyProtection="1"/>
    <xf numFmtId="0" fontId="13" fillId="3" borderId="0" xfId="0" applyFont="1" applyFill="1" applyAlignment="1" applyProtection="1">
      <alignment horizontal="right" indent="1"/>
    </xf>
    <xf numFmtId="44" fontId="13" fillId="3" borderId="0" xfId="0" applyNumberFormat="1" applyFont="1" applyFill="1" applyProtection="1"/>
    <xf numFmtId="0" fontId="10" fillId="4" borderId="5" xfId="0" applyNumberFormat="1" applyFont="1" applyFill="1" applyBorder="1" applyAlignment="1" applyProtection="1">
      <alignment horizontal="right" vertical="center" wrapText="1"/>
    </xf>
    <xf numFmtId="0" fontId="8" fillId="0" borderId="0" xfId="0" applyFont="1" applyFill="1" applyProtection="1"/>
    <xf numFmtId="0" fontId="10" fillId="0" borderId="0" xfId="0" applyFont="1" applyFill="1" applyAlignment="1" applyProtection="1">
      <alignment horizontal="right" indent="1"/>
    </xf>
    <xf numFmtId="0" fontId="0" fillId="0" borderId="0" xfId="0" applyFont="1" applyFill="1" applyProtection="1"/>
    <xf numFmtId="44" fontId="10" fillId="0" borderId="1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Fill="1" applyAlignment="1" applyProtection="1">
      <alignment horizontal="right" vertical="center" indent="1"/>
    </xf>
    <xf numFmtId="0" fontId="26" fillId="0" borderId="0" xfId="0" applyFont="1" applyAlignment="1" applyProtection="1">
      <alignment horizontal="left"/>
    </xf>
    <xf numFmtId="0" fontId="10" fillId="4" borderId="5" xfId="0" applyNumberFormat="1" applyFont="1" applyFill="1" applyBorder="1" applyAlignment="1" applyProtection="1">
      <alignment horizontal="center" vertical="center" wrapText="1"/>
    </xf>
    <xf numFmtId="2" fontId="4" fillId="2" borderId="0" xfId="0" applyNumberFormat="1" applyFont="1" applyFill="1" applyBorder="1" applyAlignment="1" applyProtection="1">
      <alignment horizontal="right"/>
    </xf>
    <xf numFmtId="4" fontId="25" fillId="0" borderId="6" xfId="0" applyNumberFormat="1" applyFont="1" applyFill="1" applyBorder="1" applyAlignment="1" applyProtection="1">
      <alignment horizontal="left" vertical="center"/>
    </xf>
    <xf numFmtId="4" fontId="27" fillId="0" borderId="0" xfId="0" applyNumberFormat="1" applyFont="1" applyProtection="1"/>
    <xf numFmtId="0" fontId="13" fillId="0" borderId="2" xfId="0" applyFont="1" applyBorder="1" applyAlignment="1" applyProtection="1">
      <alignment horizontal="left" vertical="center"/>
    </xf>
  </cellXfs>
  <cellStyles count="5">
    <cellStyle name="Currency" xfId="1" builtinId="4"/>
    <cellStyle name="Followed Hyperlink" xfId="2" builtinId="9" hidden="1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5513339958719"/>
          <c:y val="0.18987306770600162"/>
          <c:w val="0.84219988278164259"/>
          <c:h val="0.701192350956130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LineOfCredit!$D$22</c:f>
              <c:strCache>
                <c:ptCount val="1"/>
                <c:pt idx="0">
                  <c:v>Draw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invertIfNegative val="0"/>
          <c:cat>
            <c:numRef>
              <c:f>LineOfCredit!$A$24:$A$60</c:f>
              <c:numCache>
                <c:formatCode>m/d/yy;@</c:formatCode>
                <c:ptCount val="37"/>
                <c:pt idx="0">
                  <c:v>41774</c:v>
                </c:pt>
                <c:pt idx="1">
                  <c:v>41808</c:v>
                </c:pt>
                <c:pt idx="2">
                  <c:v>41900</c:v>
                </c:pt>
                <c:pt idx="3">
                  <c:v>41930</c:v>
                </c:pt>
                <c:pt idx="4">
                  <c:v>41953</c:v>
                </c:pt>
                <c:pt idx="5">
                  <c:v>42078</c:v>
                </c:pt>
                <c:pt idx="6">
                  <c:v>42156</c:v>
                </c:pt>
                <c:pt idx="7">
                  <c:v>42369</c:v>
                </c:pt>
                <c:pt idx="8">
                  <c:v>42370</c:v>
                </c:pt>
              </c:numCache>
            </c:numRef>
          </c:cat>
          <c:val>
            <c:numRef>
              <c:f>LineOfCredit!$D$23:$D$60</c:f>
              <c:numCache>
                <c:formatCode>#,##0.00</c:formatCode>
                <c:ptCount val="38"/>
                <c:pt idx="1">
                  <c:v>7000</c:v>
                </c:pt>
                <c:pt idx="2">
                  <c:v>15000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1-481F-BCEA-AF042473B712}"/>
            </c:ext>
          </c:extLst>
        </c:ser>
        <c:ser>
          <c:idx val="2"/>
          <c:order val="2"/>
          <c:tx>
            <c:strRef>
              <c:f>LineOfCredit!$C$22</c:f>
              <c:strCache>
                <c:ptCount val="1"/>
                <c:pt idx="0">
                  <c:v>Payment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invertIfNegative val="0"/>
          <c:cat>
            <c:numRef>
              <c:f>LineOfCredit!$A$24:$A$60</c:f>
              <c:numCache>
                <c:formatCode>m/d/yy;@</c:formatCode>
                <c:ptCount val="37"/>
                <c:pt idx="0">
                  <c:v>41774</c:v>
                </c:pt>
                <c:pt idx="1">
                  <c:v>41808</c:v>
                </c:pt>
                <c:pt idx="2">
                  <c:v>41900</c:v>
                </c:pt>
                <c:pt idx="3">
                  <c:v>41930</c:v>
                </c:pt>
                <c:pt idx="4">
                  <c:v>41953</c:v>
                </c:pt>
                <c:pt idx="5">
                  <c:v>42078</c:v>
                </c:pt>
                <c:pt idx="6">
                  <c:v>42156</c:v>
                </c:pt>
                <c:pt idx="7">
                  <c:v>42369</c:v>
                </c:pt>
                <c:pt idx="8">
                  <c:v>42370</c:v>
                </c:pt>
              </c:numCache>
            </c:numRef>
          </c:cat>
          <c:val>
            <c:numRef>
              <c:f>LineOfCredit!$C$23:$C$60</c:f>
              <c:numCache>
                <c:formatCode>#,##0.00</c:formatCode>
                <c:ptCount val="38"/>
                <c:pt idx="5">
                  <c:v>5000</c:v>
                </c:pt>
                <c:pt idx="7">
                  <c:v>8000</c:v>
                </c:pt>
                <c:pt idx="9">
                  <c:v>26582.15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1-481F-BCEA-AF042473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2863360"/>
        <c:axId val="202864896"/>
      </c:barChart>
      <c:lineChart>
        <c:grouping val="standard"/>
        <c:varyColors val="0"/>
        <c:ser>
          <c:idx val="0"/>
          <c:order val="0"/>
          <c:tx>
            <c:strRef>
              <c:f>LineOfCredit!$K$22</c:f>
              <c:strCache>
                <c:ptCount val="1"/>
                <c:pt idx="0">
                  <c:v>Total Owed</c:v>
                </c:pt>
              </c:strCache>
            </c:strRef>
          </c:tx>
          <c:marker>
            <c:symbol val="none"/>
          </c:marker>
          <c:cat>
            <c:numRef>
              <c:f>LineOfCredit!$A$23:$A$60</c:f>
              <c:numCache>
                <c:formatCode>m/d/yy;@</c:formatCode>
                <c:ptCount val="38"/>
                <c:pt idx="0" formatCode="m/d/yy">
                  <c:v>41760</c:v>
                </c:pt>
                <c:pt idx="1">
                  <c:v>41774</c:v>
                </c:pt>
                <c:pt idx="2">
                  <c:v>41808</c:v>
                </c:pt>
                <c:pt idx="3">
                  <c:v>41900</c:v>
                </c:pt>
                <c:pt idx="4">
                  <c:v>41930</c:v>
                </c:pt>
                <c:pt idx="5">
                  <c:v>41953</c:v>
                </c:pt>
                <c:pt idx="6">
                  <c:v>42078</c:v>
                </c:pt>
                <c:pt idx="7">
                  <c:v>42156</c:v>
                </c:pt>
                <c:pt idx="8">
                  <c:v>42369</c:v>
                </c:pt>
                <c:pt idx="9">
                  <c:v>42370</c:v>
                </c:pt>
              </c:numCache>
            </c:numRef>
          </c:cat>
          <c:val>
            <c:numRef>
              <c:f>LineOfCredit!$K$23:$K$60</c:f>
              <c:numCache>
                <c:formatCode>#,##0.00</c:formatCode>
                <c:ptCount val="38"/>
                <c:pt idx="1">
                  <c:v>7001.15</c:v>
                </c:pt>
                <c:pt idx="2">
                  <c:v>22042.74</c:v>
                </c:pt>
                <c:pt idx="3">
                  <c:v>22375.45</c:v>
                </c:pt>
                <c:pt idx="4">
                  <c:v>37495.660000000003</c:v>
                </c:pt>
                <c:pt idx="5">
                  <c:v>32646.43</c:v>
                </c:pt>
                <c:pt idx="6">
                  <c:v>33373.020000000004</c:v>
                </c:pt>
                <c:pt idx="7">
                  <c:v>25755.62</c:v>
                </c:pt>
                <c:pt idx="8">
                  <c:v>26582.149999999998</c:v>
                </c:pt>
                <c:pt idx="9">
                  <c:v>-3.637978807091713E-12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1-481F-BCEA-AF042473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63360"/>
        <c:axId val="202864896"/>
      </c:lineChart>
      <c:dateAx>
        <c:axId val="2028633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m/d/yy&quot;   &quot;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202864896"/>
        <c:crosses val="autoZero"/>
        <c:auto val="0"/>
        <c:lblOffset val="100"/>
        <c:baseTimeUnit val="days"/>
      </c:dateAx>
      <c:valAx>
        <c:axId val="202864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2863360"/>
        <c:crossesAt val="41760"/>
        <c:crossBetween val="between"/>
      </c:valAx>
    </c:plotArea>
    <c:legend>
      <c:legendPos val="t"/>
      <c:layout>
        <c:manualLayout>
          <c:xMode val="edge"/>
          <c:yMode val="edge"/>
          <c:x val="9.3224555263925354E-2"/>
          <c:y val="2.7777777777777776E-2"/>
          <c:w val="0.86355088947214931"/>
          <c:h val="0.13965660542432196"/>
        </c:manualLayout>
      </c:layout>
      <c:overlay val="0"/>
    </c:legend>
    <c:plotVisOnly val="0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7</xdr:row>
      <xdr:rowOff>76200</xdr:rowOff>
    </xdr:from>
    <xdr:to>
      <xdr:col>10</xdr:col>
      <xdr:colOff>883920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M60"/>
  <sheetViews>
    <sheetView showGridLines="0" tabSelected="1" workbookViewId="0">
      <selection activeCell="N1" sqref="M1:N4"/>
    </sheetView>
  </sheetViews>
  <sheetFormatPr defaultColWidth="9.140625" defaultRowHeight="12.75" x14ac:dyDescent="0.2"/>
  <cols>
    <col min="1" max="1" width="8.140625" style="1" customWidth="1"/>
    <col min="2" max="2" width="8.28515625" style="1" customWidth="1"/>
    <col min="3" max="4" width="9.7109375" style="1" customWidth="1"/>
    <col min="5" max="5" width="15.85546875" style="1" customWidth="1"/>
    <col min="6" max="8" width="9.42578125" style="1" customWidth="1"/>
    <col min="9" max="9" width="10.28515625" style="1" customWidth="1"/>
    <col min="10" max="10" width="11.7109375" style="1" customWidth="1"/>
    <col min="11" max="11" width="13.42578125" style="1" customWidth="1"/>
    <col min="12" max="12" width="4.28515625" style="1" customWidth="1"/>
    <col min="13" max="13" width="20" style="1" customWidth="1"/>
    <col min="14" max="14" width="10.85546875" style="1" customWidth="1"/>
    <col min="15" max="16" width="11.85546875" style="1" customWidth="1"/>
    <col min="17" max="16384" width="9.140625" style="1"/>
  </cols>
  <sheetData>
    <row r="1" spans="1:13" ht="31.9" customHeight="1" x14ac:dyDescent="0.35">
      <c r="A1" s="32" t="s">
        <v>40</v>
      </c>
      <c r="B1" s="33"/>
      <c r="C1" s="33"/>
      <c r="D1" s="33"/>
      <c r="E1" s="33"/>
      <c r="F1" s="33"/>
      <c r="G1" s="33"/>
      <c r="H1" s="33"/>
      <c r="I1" s="33"/>
      <c r="J1" s="34"/>
      <c r="K1" s="34"/>
    </row>
    <row r="2" spans="1:13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M2" s="46"/>
    </row>
    <row r="3" spans="1:13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M3" s="47"/>
    </row>
    <row r="4" spans="1:13" ht="15.75" x14ac:dyDescent="0.25">
      <c r="B4" s="9" t="s">
        <v>7</v>
      </c>
      <c r="C4" s="67"/>
      <c r="D4" s="67"/>
      <c r="E4" s="67"/>
      <c r="F4" s="67"/>
      <c r="G4" s="4"/>
      <c r="H4" s="4"/>
      <c r="I4" s="4"/>
      <c r="J4" s="4"/>
      <c r="K4" s="7" t="s">
        <v>42</v>
      </c>
    </row>
    <row r="5" spans="1:13" x14ac:dyDescent="0.2">
      <c r="B5" s="2"/>
      <c r="C5" s="2" t="s">
        <v>8</v>
      </c>
      <c r="D5" s="2"/>
      <c r="E5" s="2"/>
      <c r="G5" s="4"/>
      <c r="H5" s="4"/>
      <c r="I5" s="4"/>
      <c r="J5" s="4"/>
      <c r="K5" s="8" t="s">
        <v>9</v>
      </c>
      <c r="M5" s="30" t="s">
        <v>38</v>
      </c>
    </row>
    <row r="6" spans="1:13" x14ac:dyDescent="0.2">
      <c r="A6" s="4"/>
      <c r="B6" s="10"/>
      <c r="C6" s="10" t="s">
        <v>10</v>
      </c>
      <c r="D6" s="10"/>
      <c r="E6" s="10"/>
      <c r="F6" s="4"/>
      <c r="G6" s="4"/>
      <c r="H6" s="4"/>
      <c r="I6" s="4"/>
      <c r="J6" s="4"/>
      <c r="K6" s="8" t="s">
        <v>10</v>
      </c>
      <c r="M6" s="30"/>
    </row>
    <row r="7" spans="1:13" x14ac:dyDescent="0.2">
      <c r="A7" s="4"/>
      <c r="B7" s="4"/>
      <c r="C7" s="4"/>
      <c r="D7" s="4"/>
      <c r="E7" s="4"/>
      <c r="G7" s="4"/>
      <c r="H7" s="4"/>
      <c r="I7" s="4"/>
      <c r="J7" s="4"/>
      <c r="K7" s="4"/>
      <c r="M7" s="30"/>
    </row>
    <row r="8" spans="1:13" x14ac:dyDescent="0.2">
      <c r="A8" s="4"/>
      <c r="B8" s="4"/>
      <c r="C8" s="4"/>
      <c r="D8" s="4"/>
      <c r="E8" s="4"/>
      <c r="G8" s="4"/>
      <c r="M8" s="30"/>
    </row>
    <row r="9" spans="1:13" ht="17.45" customHeight="1" x14ac:dyDescent="0.2">
      <c r="A9" s="57"/>
      <c r="B9" s="58"/>
      <c r="C9" s="58"/>
      <c r="D9" s="61" t="s">
        <v>15</v>
      </c>
      <c r="E9" s="60">
        <v>75000</v>
      </c>
      <c r="G9" s="4"/>
      <c r="M9" s="30" t="s">
        <v>37</v>
      </c>
    </row>
    <row r="10" spans="1:13" ht="15" customHeight="1" x14ac:dyDescent="0.2">
      <c r="A10" s="57"/>
      <c r="B10" s="58"/>
      <c r="C10" s="58"/>
      <c r="D10" s="58" t="s">
        <v>35</v>
      </c>
      <c r="E10" s="6">
        <v>365</v>
      </c>
      <c r="G10" s="4"/>
      <c r="M10" s="30" t="s">
        <v>39</v>
      </c>
    </row>
    <row r="11" spans="1:13" ht="15" customHeight="1" x14ac:dyDescent="0.2">
      <c r="G11" s="4"/>
    </row>
    <row r="12" spans="1:13" ht="15" customHeight="1" x14ac:dyDescent="0.2">
      <c r="A12" s="59"/>
      <c r="B12" s="59"/>
      <c r="C12" s="59"/>
      <c r="D12" s="59"/>
      <c r="E12" s="59"/>
      <c r="G12" s="4"/>
      <c r="M12" s="30"/>
    </row>
    <row r="13" spans="1:13" ht="15" customHeight="1" x14ac:dyDescent="0.2">
      <c r="A13" s="28" t="s">
        <v>6</v>
      </c>
      <c r="B13" s="28"/>
      <c r="C13" s="29"/>
      <c r="D13" s="29"/>
      <c r="E13" s="29"/>
      <c r="G13" s="4"/>
      <c r="M13" s="30"/>
    </row>
    <row r="14" spans="1:13" ht="14.25" x14ac:dyDescent="0.2">
      <c r="A14" s="49"/>
      <c r="B14" s="49"/>
      <c r="C14" s="49"/>
      <c r="D14" s="50" t="s">
        <v>0</v>
      </c>
      <c r="E14" s="51">
        <f>-SUM(C23:C60)</f>
        <v>-39582.15</v>
      </c>
      <c r="G14" s="4"/>
      <c r="M14" s="30"/>
    </row>
    <row r="15" spans="1:13" ht="14.25" x14ac:dyDescent="0.2">
      <c r="A15" s="49"/>
      <c r="B15" s="49"/>
      <c r="C15" s="49"/>
      <c r="D15" s="50" t="s">
        <v>19</v>
      </c>
      <c r="E15" s="51">
        <f>SUM(D23:D60)</f>
        <v>37000</v>
      </c>
      <c r="G15" s="4"/>
      <c r="H15" s="4"/>
      <c r="I15" s="4"/>
      <c r="J15" s="4"/>
      <c r="K15" s="4"/>
      <c r="M15" s="30"/>
    </row>
    <row r="16" spans="1:13" ht="14.25" x14ac:dyDescent="0.2">
      <c r="A16" s="52"/>
      <c r="B16" s="52"/>
      <c r="C16" s="49"/>
      <c r="D16" s="50" t="s">
        <v>16</v>
      </c>
      <c r="E16" s="51">
        <f ca="1">SUM(F23:F60)</f>
        <v>2582.1499999999996</v>
      </c>
      <c r="G16" s="4"/>
      <c r="H16" s="4"/>
      <c r="I16" s="4"/>
      <c r="J16" s="4"/>
      <c r="K16" s="4"/>
    </row>
    <row r="17" spans="1:13" ht="14.25" x14ac:dyDescent="0.2">
      <c r="A17" s="52"/>
      <c r="B17" s="52"/>
      <c r="C17" s="52"/>
      <c r="D17" s="50" t="s">
        <v>18</v>
      </c>
      <c r="E17" s="51">
        <f ca="1">SUM(G23:G60)</f>
        <v>2582.15</v>
      </c>
      <c r="G17" s="4"/>
      <c r="H17" s="4"/>
      <c r="I17" s="4"/>
      <c r="J17" s="4"/>
      <c r="K17" s="4"/>
      <c r="M17" s="30"/>
    </row>
    <row r="18" spans="1:13" ht="15" x14ac:dyDescent="0.25">
      <c r="A18" s="53"/>
      <c r="B18" s="53"/>
      <c r="C18" s="53"/>
      <c r="D18" s="54" t="s">
        <v>17</v>
      </c>
      <c r="E18" s="55">
        <f ca="1">VLOOKUP(9.9E+100,K22:K60,1)</f>
        <v>-3.637978807091713E-12</v>
      </c>
      <c r="G18" s="4"/>
      <c r="H18" s="4"/>
      <c r="I18" s="4"/>
      <c r="J18" s="4"/>
      <c r="K18" s="4"/>
      <c r="M18" s="30"/>
    </row>
    <row r="19" spans="1:13" x14ac:dyDescent="0.2">
      <c r="G19" s="4"/>
      <c r="H19" s="4"/>
      <c r="I19" s="4"/>
      <c r="J19" s="4"/>
      <c r="K19" s="4"/>
      <c r="M19" s="3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30"/>
    </row>
    <row r="21" spans="1:13" ht="15" x14ac:dyDescent="0.2">
      <c r="A21" s="5" t="s">
        <v>24</v>
      </c>
      <c r="B21" s="5"/>
      <c r="C21" s="5"/>
      <c r="D21" s="5"/>
      <c r="E21" s="5"/>
      <c r="F21" s="5"/>
      <c r="G21" s="5"/>
      <c r="H21" s="5"/>
      <c r="I21" s="5"/>
      <c r="J21" s="48" t="s">
        <v>48</v>
      </c>
      <c r="K21" s="62" t="s">
        <v>49</v>
      </c>
      <c r="M21" s="31"/>
    </row>
    <row r="22" spans="1:13" ht="30" customHeight="1" x14ac:dyDescent="0.2">
      <c r="A22" s="56" t="s">
        <v>3</v>
      </c>
      <c r="B22" s="56" t="s">
        <v>11</v>
      </c>
      <c r="C22" s="56" t="s">
        <v>1</v>
      </c>
      <c r="D22" s="56" t="s">
        <v>12</v>
      </c>
      <c r="E22" s="63" t="s">
        <v>50</v>
      </c>
      <c r="F22" s="56" t="s">
        <v>4</v>
      </c>
      <c r="G22" s="56" t="s">
        <v>13</v>
      </c>
      <c r="H22" s="56" t="s">
        <v>5</v>
      </c>
      <c r="I22" s="56" t="s">
        <v>14</v>
      </c>
      <c r="J22" s="56" t="s">
        <v>46</v>
      </c>
      <c r="K22" s="56" t="s">
        <v>47</v>
      </c>
      <c r="M22" s="30"/>
    </row>
    <row r="23" spans="1:13" hidden="1" x14ac:dyDescent="0.2">
      <c r="A23" s="35">
        <f>DATE(YEAR(A24),MONTH(A24),1)</f>
        <v>41760</v>
      </c>
      <c r="B23" s="36"/>
      <c r="C23" s="36"/>
      <c r="D23" s="36"/>
      <c r="E23" s="64"/>
      <c r="F23" s="37"/>
      <c r="G23" s="37"/>
      <c r="H23" s="38"/>
      <c r="I23" s="37"/>
      <c r="J23" s="38"/>
      <c r="K23" s="38"/>
      <c r="L23" s="3"/>
      <c r="M23" s="30"/>
    </row>
    <row r="24" spans="1:13" ht="15.75" customHeight="1" x14ac:dyDescent="0.2">
      <c r="A24" s="39">
        <v>41774</v>
      </c>
      <c r="B24" s="40">
        <v>0.06</v>
      </c>
      <c r="C24" s="41"/>
      <c r="D24" s="41">
        <v>7000</v>
      </c>
      <c r="E24" s="65"/>
      <c r="F24" s="42">
        <f ca="1">IF(A24=""," - ",ROUND(IF(OFFSET(J24,-1,0,1,1)&lt;0,MAX(0,(D24+OFFSET(J24,-1,0,1,1)))*B24/$E$10,((A24-OFFSET(A24,-1,0,1,1)-1)*(B24/$E$10)*OFFSET(J24,-1,0,1,1))+(OFFSET(J24,-1,0,1,1)-MAX(0,(C24-OFFSET(H24,-1,0,1,1)-((A24-OFFSET(A24,-1,0,1,1)-1)*(B24/$E$10)*OFFSET(J24,-1,0,1,1))))+D24)*B24/$E$10),IF($K$21="On",2,10)))</f>
        <v>1.1499999999999999</v>
      </c>
      <c r="G24" s="42">
        <f ca="1">IF(A24=""," - ",MIN(1*C24,OFFSET(H24,-1,0,1,1)+MAX(0,((A24-OFFSET(A24,-1,0,1,1)-1)*(B24/$E$10)*OFFSET(J24,-1,0,1,1)))))</f>
        <v>0</v>
      </c>
      <c r="H24" s="42">
        <f t="shared" ref="H24:H59" ca="1" si="0">IF(A24=""," - ",OFFSET(H24,-1,0,1,1)-G24+F24)</f>
        <v>1.1499999999999999</v>
      </c>
      <c r="I24" s="42">
        <f t="shared" ref="I24:I59" ca="1" si="1">IF(A24=""," - ",C24-G24)</f>
        <v>0</v>
      </c>
      <c r="J24" s="42">
        <f t="shared" ref="J24:J59" ca="1" si="2">IF(A24=""," - ",OFFSET(J24,-1,0,1,1)-I24+D24)</f>
        <v>7000</v>
      </c>
      <c r="K24" s="42">
        <f t="shared" ref="K24:K59" ca="1" si="3">IF(A24=""," - ",J24+H24)</f>
        <v>7001.15</v>
      </c>
      <c r="M24" s="30" t="s">
        <v>41</v>
      </c>
    </row>
    <row r="25" spans="1:13" ht="15.75" customHeight="1" x14ac:dyDescent="0.2">
      <c r="A25" s="39">
        <v>41808</v>
      </c>
      <c r="B25" s="40">
        <v>0.06</v>
      </c>
      <c r="C25" s="41"/>
      <c r="D25" s="41">
        <v>15000</v>
      </c>
      <c r="E25" s="65"/>
      <c r="F25" s="42">
        <f t="shared" ref="F25:F59" ca="1" si="4">IF(A25=""," - ",ROUND(IF(OFFSET(J25,-1,0,1,1)&lt;0,MAX(0,(D25+OFFSET(J25,-1,0,1,1)))*B25/$E$10,((A25-OFFSET(A25,-1,0,1,1)-1)*(B25/$E$10)*OFFSET(J25,-1,0,1,1))+(OFFSET(J25,-1,0,1,1)-MAX(0,(C25-OFFSET(H25,-1,0,1,1)-((A25-OFFSET(A25,-1,0,1,1)-1)*(B25/$E$10)*OFFSET(J25,-1,0,1,1))))+D25)*B25/$E$10),IF($K$21="On",2,10)))</f>
        <v>41.59</v>
      </c>
      <c r="G25" s="42">
        <f t="shared" ref="G25:G59" ca="1" si="5">IF(A25=""," - ",MIN(1*C25,OFFSET(H25,-1,0,1,1)+MAX(0,((A25-OFFSET(A25,-1,0,1,1)-1)*(B25/$E$10)*OFFSET(J25,-1,0,1,1)))))</f>
        <v>0</v>
      </c>
      <c r="H25" s="42">
        <f t="shared" ca="1" si="0"/>
        <v>42.74</v>
      </c>
      <c r="I25" s="42">
        <f t="shared" ca="1" si="1"/>
        <v>0</v>
      </c>
      <c r="J25" s="42">
        <f t="shared" ca="1" si="2"/>
        <v>22000</v>
      </c>
      <c r="K25" s="42">
        <f t="shared" ca="1" si="3"/>
        <v>22042.74</v>
      </c>
      <c r="M25" s="66"/>
    </row>
    <row r="26" spans="1:13" ht="15.75" customHeight="1" x14ac:dyDescent="0.2">
      <c r="A26" s="39">
        <v>41900</v>
      </c>
      <c r="B26" s="40">
        <v>0.06</v>
      </c>
      <c r="C26" s="41"/>
      <c r="D26" s="41"/>
      <c r="E26" s="65" t="s">
        <v>52</v>
      </c>
      <c r="F26" s="42">
        <f t="shared" ca="1" si="4"/>
        <v>332.71</v>
      </c>
      <c r="G26" s="42">
        <f t="shared" ca="1" si="5"/>
        <v>0</v>
      </c>
      <c r="H26" s="42">
        <f t="shared" ca="1" si="0"/>
        <v>375.45</v>
      </c>
      <c r="I26" s="42">
        <f t="shared" ca="1" si="1"/>
        <v>0</v>
      </c>
      <c r="J26" s="42">
        <f t="shared" ca="1" si="2"/>
        <v>22000</v>
      </c>
      <c r="K26" s="42">
        <f t="shared" ca="1" si="3"/>
        <v>22375.45</v>
      </c>
      <c r="M26" s="66"/>
    </row>
    <row r="27" spans="1:13" ht="15.75" customHeight="1" x14ac:dyDescent="0.2">
      <c r="A27" s="39">
        <v>41930</v>
      </c>
      <c r="B27" s="40">
        <v>6.5000000000000002E-2</v>
      </c>
      <c r="C27" s="41"/>
      <c r="D27" s="41">
        <v>15000</v>
      </c>
      <c r="E27" s="65"/>
      <c r="F27" s="42">
        <f t="shared" ca="1" si="4"/>
        <v>120.21</v>
      </c>
      <c r="G27" s="42">
        <f t="shared" ca="1" si="5"/>
        <v>0</v>
      </c>
      <c r="H27" s="42">
        <f t="shared" ca="1" si="0"/>
        <v>495.65999999999997</v>
      </c>
      <c r="I27" s="42">
        <f t="shared" ca="1" si="1"/>
        <v>0</v>
      </c>
      <c r="J27" s="42">
        <f t="shared" ca="1" si="2"/>
        <v>37000</v>
      </c>
      <c r="K27" s="42">
        <f t="shared" ca="1" si="3"/>
        <v>37495.660000000003</v>
      </c>
      <c r="M27" s="66"/>
    </row>
    <row r="28" spans="1:13" ht="15.75" customHeight="1" x14ac:dyDescent="0.2">
      <c r="A28" s="39">
        <v>41953</v>
      </c>
      <c r="B28" s="40">
        <v>6.5000000000000002E-2</v>
      </c>
      <c r="C28" s="41">
        <v>5000</v>
      </c>
      <c r="D28" s="41"/>
      <c r="E28" s="65"/>
      <c r="F28" s="42">
        <f t="shared" ca="1" si="4"/>
        <v>150.77000000000001</v>
      </c>
      <c r="G28" s="42">
        <f t="shared" ca="1" si="5"/>
        <v>640.61890410958904</v>
      </c>
      <c r="H28" s="42">
        <f t="shared" ca="1" si="0"/>
        <v>5.8110958904109395</v>
      </c>
      <c r="I28" s="42">
        <f t="shared" ca="1" si="1"/>
        <v>4359.3810958904105</v>
      </c>
      <c r="J28" s="42">
        <f t="shared" ca="1" si="2"/>
        <v>32640.618904109589</v>
      </c>
      <c r="K28" s="42">
        <f t="shared" ca="1" si="3"/>
        <v>32646.43</v>
      </c>
      <c r="M28" s="66"/>
    </row>
    <row r="29" spans="1:13" ht="15.75" customHeight="1" x14ac:dyDescent="0.2">
      <c r="A29" s="39">
        <v>42078</v>
      </c>
      <c r="B29" s="40">
        <v>6.5000000000000002E-2</v>
      </c>
      <c r="C29" s="41"/>
      <c r="D29" s="41"/>
      <c r="E29" s="65" t="s">
        <v>51</v>
      </c>
      <c r="F29" s="42">
        <f t="shared" ca="1" si="4"/>
        <v>726.59</v>
      </c>
      <c r="G29" s="42">
        <f t="shared" ca="1" si="5"/>
        <v>0</v>
      </c>
      <c r="H29" s="42">
        <f t="shared" ca="1" si="0"/>
        <v>732.40109589041094</v>
      </c>
      <c r="I29" s="42">
        <f t="shared" ca="1" si="1"/>
        <v>0</v>
      </c>
      <c r="J29" s="42">
        <f t="shared" ca="1" si="2"/>
        <v>32640.618904109589</v>
      </c>
      <c r="K29" s="42">
        <f t="shared" ca="1" si="3"/>
        <v>33373.020000000004</v>
      </c>
      <c r="L29" s="2"/>
      <c r="M29" s="66"/>
    </row>
    <row r="30" spans="1:13" ht="15.75" customHeight="1" x14ac:dyDescent="0.2">
      <c r="A30" s="39">
        <v>42156</v>
      </c>
      <c r="B30" s="40">
        <v>5.5E-2</v>
      </c>
      <c r="C30" s="41">
        <v>8000</v>
      </c>
      <c r="D30" s="41"/>
      <c r="E30" s="65"/>
      <c r="F30" s="42">
        <f t="shared" ca="1" si="4"/>
        <v>382.6</v>
      </c>
      <c r="G30" s="42">
        <f t="shared" ca="1" si="5"/>
        <v>1111.1217015312441</v>
      </c>
      <c r="H30" s="42">
        <f t="shared" ca="1" si="0"/>
        <v>3.8793943591668949</v>
      </c>
      <c r="I30" s="42">
        <f t="shared" ca="1" si="1"/>
        <v>6888.8782984687559</v>
      </c>
      <c r="J30" s="42">
        <f t="shared" ca="1" si="2"/>
        <v>25751.740605640833</v>
      </c>
      <c r="K30" s="42">
        <f t="shared" ca="1" si="3"/>
        <v>25755.62</v>
      </c>
      <c r="L30" s="2"/>
      <c r="M30" s="66"/>
    </row>
    <row r="31" spans="1:13" ht="15.75" customHeight="1" x14ac:dyDescent="0.2">
      <c r="A31" s="39">
        <v>42369</v>
      </c>
      <c r="B31" s="40">
        <v>5.5E-2</v>
      </c>
      <c r="C31" s="41"/>
      <c r="D31" s="41"/>
      <c r="E31" s="65"/>
      <c r="F31" s="42">
        <f t="shared" ca="1" si="4"/>
        <v>826.53</v>
      </c>
      <c r="G31" s="42">
        <f t="shared" ca="1" si="5"/>
        <v>0</v>
      </c>
      <c r="H31" s="42">
        <f t="shared" ca="1" si="0"/>
        <v>830.40939435916687</v>
      </c>
      <c r="I31" s="42">
        <f t="shared" ca="1" si="1"/>
        <v>0</v>
      </c>
      <c r="J31" s="42">
        <f t="shared" ca="1" si="2"/>
        <v>25751.740605640833</v>
      </c>
      <c r="K31" s="42">
        <f t="shared" ca="1" si="3"/>
        <v>26582.149999999998</v>
      </c>
      <c r="L31" s="2"/>
      <c r="M31" s="66"/>
    </row>
    <row r="32" spans="1:13" ht="15.75" customHeight="1" x14ac:dyDescent="0.2">
      <c r="A32" s="39">
        <v>42370</v>
      </c>
      <c r="B32" s="40">
        <v>5.5E-2</v>
      </c>
      <c r="C32" s="41">
        <v>26582.15</v>
      </c>
      <c r="D32" s="41"/>
      <c r="E32" s="65"/>
      <c r="F32" s="42">
        <f t="shared" ca="1" si="4"/>
        <v>0</v>
      </c>
      <c r="G32" s="42">
        <f t="shared" ca="1" si="5"/>
        <v>830.40939435916687</v>
      </c>
      <c r="H32" s="42">
        <f t="shared" ca="1" si="0"/>
        <v>0</v>
      </c>
      <c r="I32" s="42">
        <f t="shared" ca="1" si="1"/>
        <v>25751.740605640836</v>
      </c>
      <c r="J32" s="42">
        <f t="shared" ca="1" si="2"/>
        <v>-3.637978807091713E-12</v>
      </c>
      <c r="K32" s="42">
        <f t="shared" ca="1" si="3"/>
        <v>-3.637978807091713E-12</v>
      </c>
      <c r="M32" s="66"/>
    </row>
    <row r="33" spans="1:13" ht="15.75" customHeight="1" x14ac:dyDescent="0.2">
      <c r="A33" s="39"/>
      <c r="B33" s="40"/>
      <c r="C33" s="41"/>
      <c r="D33" s="41"/>
      <c r="E33" s="65"/>
      <c r="F33" s="42" t="str">
        <f t="shared" ca="1" si="4"/>
        <v xml:space="preserve"> - </v>
      </c>
      <c r="G33" s="42" t="str">
        <f t="shared" ca="1" si="5"/>
        <v xml:space="preserve"> - </v>
      </c>
      <c r="H33" s="42" t="str">
        <f t="shared" ca="1" si="0"/>
        <v xml:space="preserve"> - </v>
      </c>
      <c r="I33" s="42" t="str">
        <f t="shared" si="1"/>
        <v xml:space="preserve"> - </v>
      </c>
      <c r="J33" s="42" t="str">
        <f t="shared" ca="1" si="2"/>
        <v xml:space="preserve"> - </v>
      </c>
      <c r="K33" s="42" t="str">
        <f t="shared" si="3"/>
        <v xml:space="preserve"> - </v>
      </c>
      <c r="M33" s="66"/>
    </row>
    <row r="34" spans="1:13" ht="15.75" customHeight="1" x14ac:dyDescent="0.2">
      <c r="A34" s="39"/>
      <c r="B34" s="40"/>
      <c r="C34" s="41"/>
      <c r="D34" s="41"/>
      <c r="E34" s="65"/>
      <c r="F34" s="42" t="str">
        <f t="shared" ca="1" si="4"/>
        <v xml:space="preserve"> - </v>
      </c>
      <c r="G34" s="42" t="str">
        <f t="shared" ca="1" si="5"/>
        <v xml:space="preserve"> - </v>
      </c>
      <c r="H34" s="42" t="str">
        <f t="shared" ca="1" si="0"/>
        <v xml:space="preserve"> - </v>
      </c>
      <c r="I34" s="42" t="str">
        <f t="shared" si="1"/>
        <v xml:space="preserve"> - </v>
      </c>
      <c r="J34" s="42" t="str">
        <f t="shared" ca="1" si="2"/>
        <v xml:space="preserve"> - </v>
      </c>
      <c r="K34" s="42" t="str">
        <f t="shared" si="3"/>
        <v xml:space="preserve"> - </v>
      </c>
      <c r="M34" s="66"/>
    </row>
    <row r="35" spans="1:13" ht="15.75" customHeight="1" x14ac:dyDescent="0.2">
      <c r="A35" s="39"/>
      <c r="B35" s="40"/>
      <c r="C35" s="41"/>
      <c r="D35" s="41"/>
      <c r="E35" s="65"/>
      <c r="F35" s="42" t="str">
        <f t="shared" ca="1" si="4"/>
        <v xml:space="preserve"> - </v>
      </c>
      <c r="G35" s="42" t="str">
        <f t="shared" ca="1" si="5"/>
        <v xml:space="preserve"> - </v>
      </c>
      <c r="H35" s="42" t="str">
        <f t="shared" ca="1" si="0"/>
        <v xml:space="preserve"> - </v>
      </c>
      <c r="I35" s="42" t="str">
        <f t="shared" si="1"/>
        <v xml:space="preserve"> - </v>
      </c>
      <c r="J35" s="42" t="str">
        <f t="shared" ca="1" si="2"/>
        <v xml:space="preserve"> - </v>
      </c>
      <c r="K35" s="42" t="str">
        <f t="shared" si="3"/>
        <v xml:space="preserve"> - </v>
      </c>
      <c r="M35" s="66"/>
    </row>
    <row r="36" spans="1:13" ht="15.75" customHeight="1" x14ac:dyDescent="0.2">
      <c r="A36" s="39"/>
      <c r="B36" s="40"/>
      <c r="C36" s="41"/>
      <c r="D36" s="41"/>
      <c r="E36" s="65"/>
      <c r="F36" s="42" t="str">
        <f t="shared" ca="1" si="4"/>
        <v xml:space="preserve"> - </v>
      </c>
      <c r="G36" s="42" t="str">
        <f t="shared" ca="1" si="5"/>
        <v xml:space="preserve"> - </v>
      </c>
      <c r="H36" s="42" t="str">
        <f t="shared" ca="1" si="0"/>
        <v xml:space="preserve"> - </v>
      </c>
      <c r="I36" s="42" t="str">
        <f t="shared" si="1"/>
        <v xml:space="preserve"> - </v>
      </c>
      <c r="J36" s="42" t="str">
        <f t="shared" ca="1" si="2"/>
        <v xml:space="preserve"> - </v>
      </c>
      <c r="K36" s="42" t="str">
        <f t="shared" si="3"/>
        <v xml:space="preserve"> - </v>
      </c>
      <c r="M36" s="66"/>
    </row>
    <row r="37" spans="1:13" ht="15.75" customHeight="1" x14ac:dyDescent="0.2">
      <c r="A37" s="39"/>
      <c r="B37" s="40"/>
      <c r="C37" s="41"/>
      <c r="D37" s="41"/>
      <c r="E37" s="65"/>
      <c r="F37" s="42" t="str">
        <f t="shared" ca="1" si="4"/>
        <v xml:space="preserve"> - </v>
      </c>
      <c r="G37" s="42" t="str">
        <f t="shared" ca="1" si="5"/>
        <v xml:space="preserve"> - </v>
      </c>
      <c r="H37" s="42" t="str">
        <f t="shared" ca="1" si="0"/>
        <v xml:space="preserve"> - </v>
      </c>
      <c r="I37" s="42" t="str">
        <f t="shared" si="1"/>
        <v xml:space="preserve"> - </v>
      </c>
      <c r="J37" s="42" t="str">
        <f t="shared" ca="1" si="2"/>
        <v xml:space="preserve"> - </v>
      </c>
      <c r="K37" s="42" t="str">
        <f t="shared" si="3"/>
        <v xml:space="preserve"> - </v>
      </c>
      <c r="M37" s="66"/>
    </row>
    <row r="38" spans="1:13" ht="15.75" customHeight="1" x14ac:dyDescent="0.2">
      <c r="A38" s="39"/>
      <c r="B38" s="40"/>
      <c r="C38" s="41"/>
      <c r="D38" s="41"/>
      <c r="E38" s="65"/>
      <c r="F38" s="42" t="str">
        <f t="shared" ca="1" si="4"/>
        <v xml:space="preserve"> - </v>
      </c>
      <c r="G38" s="42" t="str">
        <f t="shared" ca="1" si="5"/>
        <v xml:space="preserve"> - </v>
      </c>
      <c r="H38" s="42" t="str">
        <f t="shared" ca="1" si="0"/>
        <v xml:space="preserve"> - </v>
      </c>
      <c r="I38" s="42" t="str">
        <f t="shared" si="1"/>
        <v xml:space="preserve"> - </v>
      </c>
      <c r="J38" s="42" t="str">
        <f t="shared" ca="1" si="2"/>
        <v xml:space="preserve"> - </v>
      </c>
      <c r="K38" s="42" t="str">
        <f t="shared" si="3"/>
        <v xml:space="preserve"> - </v>
      </c>
      <c r="M38" s="30"/>
    </row>
    <row r="39" spans="1:13" ht="15.75" customHeight="1" x14ac:dyDescent="0.2">
      <c r="A39" s="39"/>
      <c r="B39" s="40"/>
      <c r="C39" s="41"/>
      <c r="D39" s="41"/>
      <c r="E39" s="65"/>
      <c r="F39" s="42" t="str">
        <f t="shared" ca="1" si="4"/>
        <v xml:space="preserve"> - </v>
      </c>
      <c r="G39" s="42" t="str">
        <f t="shared" ca="1" si="5"/>
        <v xml:space="preserve"> - </v>
      </c>
      <c r="H39" s="42" t="str">
        <f t="shared" ca="1" si="0"/>
        <v xml:space="preserve"> - </v>
      </c>
      <c r="I39" s="42" t="str">
        <f t="shared" si="1"/>
        <v xml:space="preserve"> - </v>
      </c>
      <c r="J39" s="42" t="str">
        <f t="shared" ca="1" si="2"/>
        <v xml:space="preserve"> - </v>
      </c>
      <c r="K39" s="42" t="str">
        <f t="shared" si="3"/>
        <v xml:space="preserve"> - </v>
      </c>
      <c r="M39" s="30"/>
    </row>
    <row r="40" spans="1:13" ht="15.75" customHeight="1" x14ac:dyDescent="0.2">
      <c r="A40" s="39"/>
      <c r="B40" s="40"/>
      <c r="C40" s="41"/>
      <c r="D40" s="41"/>
      <c r="E40" s="65"/>
      <c r="F40" s="42" t="str">
        <f t="shared" ca="1" si="4"/>
        <v xml:space="preserve"> - </v>
      </c>
      <c r="G40" s="42" t="str">
        <f t="shared" ca="1" si="5"/>
        <v xml:space="preserve"> - </v>
      </c>
      <c r="H40" s="42" t="str">
        <f t="shared" ca="1" si="0"/>
        <v xml:space="preserve"> - </v>
      </c>
      <c r="I40" s="42" t="str">
        <f t="shared" si="1"/>
        <v xml:space="preserve"> - </v>
      </c>
      <c r="J40" s="42" t="str">
        <f t="shared" ca="1" si="2"/>
        <v xml:space="preserve"> - </v>
      </c>
      <c r="K40" s="42" t="str">
        <f t="shared" si="3"/>
        <v xml:space="preserve"> - </v>
      </c>
      <c r="M40" s="30"/>
    </row>
    <row r="41" spans="1:13" ht="15.75" customHeight="1" x14ac:dyDescent="0.2">
      <c r="A41" s="39"/>
      <c r="B41" s="40"/>
      <c r="C41" s="41"/>
      <c r="D41" s="41"/>
      <c r="E41" s="65"/>
      <c r="F41" s="42" t="str">
        <f t="shared" ca="1" si="4"/>
        <v xml:space="preserve"> - </v>
      </c>
      <c r="G41" s="42" t="str">
        <f t="shared" ca="1" si="5"/>
        <v xml:space="preserve"> - </v>
      </c>
      <c r="H41" s="42" t="str">
        <f t="shared" ca="1" si="0"/>
        <v xml:space="preserve"> - </v>
      </c>
      <c r="I41" s="42" t="str">
        <f t="shared" si="1"/>
        <v xml:space="preserve"> - </v>
      </c>
      <c r="J41" s="42" t="str">
        <f t="shared" ca="1" si="2"/>
        <v xml:space="preserve"> - </v>
      </c>
      <c r="K41" s="42" t="str">
        <f t="shared" si="3"/>
        <v xml:space="preserve"> - </v>
      </c>
      <c r="M41" s="30"/>
    </row>
    <row r="42" spans="1:13" ht="15.75" customHeight="1" x14ac:dyDescent="0.2">
      <c r="A42" s="39"/>
      <c r="B42" s="40"/>
      <c r="C42" s="41"/>
      <c r="D42" s="41"/>
      <c r="E42" s="65"/>
      <c r="F42" s="42" t="str">
        <f t="shared" ca="1" si="4"/>
        <v xml:space="preserve"> - </v>
      </c>
      <c r="G42" s="42" t="str">
        <f t="shared" ca="1" si="5"/>
        <v xml:space="preserve"> - </v>
      </c>
      <c r="H42" s="42" t="str">
        <f t="shared" ca="1" si="0"/>
        <v xml:space="preserve"> - </v>
      </c>
      <c r="I42" s="42" t="str">
        <f t="shared" si="1"/>
        <v xml:space="preserve"> - </v>
      </c>
      <c r="J42" s="42" t="str">
        <f t="shared" ca="1" si="2"/>
        <v xml:space="preserve"> - </v>
      </c>
      <c r="K42" s="42" t="str">
        <f t="shared" si="3"/>
        <v xml:space="preserve"> - </v>
      </c>
      <c r="M42" s="30"/>
    </row>
    <row r="43" spans="1:13" ht="15.75" customHeight="1" x14ac:dyDescent="0.2">
      <c r="A43" s="39"/>
      <c r="B43" s="40"/>
      <c r="C43" s="41"/>
      <c r="D43" s="41"/>
      <c r="E43" s="65"/>
      <c r="F43" s="42" t="str">
        <f t="shared" ca="1" si="4"/>
        <v xml:space="preserve"> - </v>
      </c>
      <c r="G43" s="42" t="str">
        <f t="shared" ca="1" si="5"/>
        <v xml:space="preserve"> - </v>
      </c>
      <c r="H43" s="42" t="str">
        <f t="shared" ca="1" si="0"/>
        <v xml:space="preserve"> - </v>
      </c>
      <c r="I43" s="42" t="str">
        <f t="shared" si="1"/>
        <v xml:space="preserve"> - </v>
      </c>
      <c r="J43" s="42" t="str">
        <f t="shared" ca="1" si="2"/>
        <v xml:space="preserve"> - </v>
      </c>
      <c r="K43" s="42" t="str">
        <f t="shared" si="3"/>
        <v xml:space="preserve"> - </v>
      </c>
      <c r="M43" s="30"/>
    </row>
    <row r="44" spans="1:13" ht="15.75" customHeight="1" x14ac:dyDescent="0.2">
      <c r="A44" s="39"/>
      <c r="B44" s="40"/>
      <c r="C44" s="41"/>
      <c r="D44" s="41"/>
      <c r="E44" s="65"/>
      <c r="F44" s="42" t="str">
        <f t="shared" ca="1" si="4"/>
        <v xml:space="preserve"> - </v>
      </c>
      <c r="G44" s="42" t="str">
        <f t="shared" ca="1" si="5"/>
        <v xml:space="preserve"> - </v>
      </c>
      <c r="H44" s="42" t="str">
        <f t="shared" ca="1" si="0"/>
        <v xml:space="preserve"> - </v>
      </c>
      <c r="I44" s="42" t="str">
        <f t="shared" si="1"/>
        <v xml:space="preserve"> - </v>
      </c>
      <c r="J44" s="42" t="str">
        <f t="shared" ca="1" si="2"/>
        <v xml:space="preserve"> - </v>
      </c>
      <c r="K44" s="42" t="str">
        <f t="shared" si="3"/>
        <v xml:space="preserve"> - </v>
      </c>
      <c r="M44" s="30"/>
    </row>
    <row r="45" spans="1:13" ht="15.75" customHeight="1" x14ac:dyDescent="0.2">
      <c r="A45" s="39"/>
      <c r="B45" s="40"/>
      <c r="C45" s="41"/>
      <c r="D45" s="41"/>
      <c r="E45" s="65"/>
      <c r="F45" s="42" t="str">
        <f t="shared" ca="1" si="4"/>
        <v xml:space="preserve"> - </v>
      </c>
      <c r="G45" s="42" t="str">
        <f t="shared" ca="1" si="5"/>
        <v xml:space="preserve"> - </v>
      </c>
      <c r="H45" s="42" t="str">
        <f t="shared" ca="1" si="0"/>
        <v xml:space="preserve"> - </v>
      </c>
      <c r="I45" s="42" t="str">
        <f t="shared" si="1"/>
        <v xml:space="preserve"> - </v>
      </c>
      <c r="J45" s="42" t="str">
        <f t="shared" ca="1" si="2"/>
        <v xml:space="preserve"> - </v>
      </c>
      <c r="K45" s="42" t="str">
        <f t="shared" si="3"/>
        <v xml:space="preserve"> - </v>
      </c>
      <c r="M45" s="30"/>
    </row>
    <row r="46" spans="1:13" ht="15.75" customHeight="1" x14ac:dyDescent="0.2">
      <c r="A46" s="39"/>
      <c r="B46" s="40"/>
      <c r="C46" s="41"/>
      <c r="D46" s="41"/>
      <c r="E46" s="65"/>
      <c r="F46" s="42" t="str">
        <f t="shared" ca="1" si="4"/>
        <v xml:space="preserve"> - </v>
      </c>
      <c r="G46" s="42" t="str">
        <f t="shared" ca="1" si="5"/>
        <v xml:space="preserve"> - </v>
      </c>
      <c r="H46" s="42" t="str">
        <f t="shared" ca="1" si="0"/>
        <v xml:space="preserve"> - </v>
      </c>
      <c r="I46" s="42" t="str">
        <f t="shared" si="1"/>
        <v xml:space="preserve"> - </v>
      </c>
      <c r="J46" s="42" t="str">
        <f t="shared" ca="1" si="2"/>
        <v xml:space="preserve"> - </v>
      </c>
      <c r="K46" s="42" t="str">
        <f t="shared" si="3"/>
        <v xml:space="preserve"> - </v>
      </c>
      <c r="M46" s="30"/>
    </row>
    <row r="47" spans="1:13" ht="15.75" customHeight="1" x14ac:dyDescent="0.2">
      <c r="A47" s="39"/>
      <c r="B47" s="40"/>
      <c r="C47" s="41"/>
      <c r="D47" s="41"/>
      <c r="E47" s="65"/>
      <c r="F47" s="42" t="str">
        <f t="shared" ca="1" si="4"/>
        <v xml:space="preserve"> - </v>
      </c>
      <c r="G47" s="42" t="str">
        <f t="shared" ca="1" si="5"/>
        <v xml:space="preserve"> - </v>
      </c>
      <c r="H47" s="42" t="str">
        <f t="shared" ca="1" si="0"/>
        <v xml:space="preserve"> - </v>
      </c>
      <c r="I47" s="42" t="str">
        <f t="shared" si="1"/>
        <v xml:space="preserve"> - </v>
      </c>
      <c r="J47" s="42" t="str">
        <f t="shared" ca="1" si="2"/>
        <v xml:space="preserve"> - </v>
      </c>
      <c r="K47" s="42" t="str">
        <f t="shared" si="3"/>
        <v xml:space="preserve"> - </v>
      </c>
      <c r="M47" s="30"/>
    </row>
    <row r="48" spans="1:13" ht="15.75" customHeight="1" x14ac:dyDescent="0.2">
      <c r="A48" s="39"/>
      <c r="B48" s="40"/>
      <c r="C48" s="41"/>
      <c r="D48" s="41"/>
      <c r="E48" s="65"/>
      <c r="F48" s="42" t="str">
        <f t="shared" ca="1" si="4"/>
        <v xml:space="preserve"> - </v>
      </c>
      <c r="G48" s="42" t="str">
        <f t="shared" ca="1" si="5"/>
        <v xml:space="preserve"> - </v>
      </c>
      <c r="H48" s="42" t="str">
        <f t="shared" ca="1" si="0"/>
        <v xml:space="preserve"> - </v>
      </c>
      <c r="I48" s="42" t="str">
        <f t="shared" si="1"/>
        <v xml:space="preserve"> - </v>
      </c>
      <c r="J48" s="42" t="str">
        <f t="shared" ca="1" si="2"/>
        <v xml:space="preserve"> - </v>
      </c>
      <c r="K48" s="42" t="str">
        <f t="shared" si="3"/>
        <v xml:space="preserve"> - </v>
      </c>
      <c r="M48" s="30"/>
    </row>
    <row r="49" spans="1:13" ht="15.75" customHeight="1" x14ac:dyDescent="0.2">
      <c r="A49" s="39"/>
      <c r="B49" s="40"/>
      <c r="C49" s="41"/>
      <c r="D49" s="41"/>
      <c r="E49" s="65"/>
      <c r="F49" s="42" t="str">
        <f t="shared" ca="1" si="4"/>
        <v xml:space="preserve"> - </v>
      </c>
      <c r="G49" s="42" t="str">
        <f t="shared" ca="1" si="5"/>
        <v xml:space="preserve"> - </v>
      </c>
      <c r="H49" s="42" t="str">
        <f t="shared" ca="1" si="0"/>
        <v xml:space="preserve"> - </v>
      </c>
      <c r="I49" s="42" t="str">
        <f t="shared" si="1"/>
        <v xml:space="preserve"> - </v>
      </c>
      <c r="J49" s="42" t="str">
        <f t="shared" ca="1" si="2"/>
        <v xml:space="preserve"> - </v>
      </c>
      <c r="K49" s="42" t="str">
        <f t="shared" si="3"/>
        <v xml:space="preserve"> - </v>
      </c>
      <c r="M49" s="30"/>
    </row>
    <row r="50" spans="1:13" ht="15.75" customHeight="1" x14ac:dyDescent="0.2">
      <c r="A50" s="39"/>
      <c r="B50" s="40"/>
      <c r="C50" s="41"/>
      <c r="D50" s="41"/>
      <c r="E50" s="65"/>
      <c r="F50" s="42" t="str">
        <f t="shared" ca="1" si="4"/>
        <v xml:space="preserve"> - </v>
      </c>
      <c r="G50" s="42" t="str">
        <f t="shared" ca="1" si="5"/>
        <v xml:space="preserve"> - </v>
      </c>
      <c r="H50" s="42" t="str">
        <f t="shared" ca="1" si="0"/>
        <v xml:space="preserve"> - </v>
      </c>
      <c r="I50" s="42" t="str">
        <f t="shared" si="1"/>
        <v xml:space="preserve"> - </v>
      </c>
      <c r="J50" s="42" t="str">
        <f t="shared" ca="1" si="2"/>
        <v xml:space="preserve"> - </v>
      </c>
      <c r="K50" s="42" t="str">
        <f t="shared" si="3"/>
        <v xml:space="preserve"> - </v>
      </c>
      <c r="M50" s="30"/>
    </row>
    <row r="51" spans="1:13" ht="15.75" customHeight="1" x14ac:dyDescent="0.2">
      <c r="A51" s="39"/>
      <c r="B51" s="40"/>
      <c r="C51" s="41"/>
      <c r="D51" s="41"/>
      <c r="E51" s="65"/>
      <c r="F51" s="42" t="str">
        <f t="shared" ca="1" si="4"/>
        <v xml:space="preserve"> - </v>
      </c>
      <c r="G51" s="42" t="str">
        <f t="shared" ca="1" si="5"/>
        <v xml:space="preserve"> - </v>
      </c>
      <c r="H51" s="42" t="str">
        <f t="shared" ca="1" si="0"/>
        <v xml:space="preserve"> - </v>
      </c>
      <c r="I51" s="42" t="str">
        <f t="shared" si="1"/>
        <v xml:space="preserve"> - </v>
      </c>
      <c r="J51" s="42" t="str">
        <f t="shared" ca="1" si="2"/>
        <v xml:space="preserve"> - </v>
      </c>
      <c r="K51" s="42" t="str">
        <f t="shared" si="3"/>
        <v xml:space="preserve"> - </v>
      </c>
      <c r="M51" s="30"/>
    </row>
    <row r="52" spans="1:13" ht="15.75" customHeight="1" x14ac:dyDescent="0.2">
      <c r="A52" s="39"/>
      <c r="B52" s="40"/>
      <c r="C52" s="41"/>
      <c r="D52" s="41"/>
      <c r="E52" s="65"/>
      <c r="F52" s="42" t="str">
        <f t="shared" ca="1" si="4"/>
        <v xml:space="preserve"> - </v>
      </c>
      <c r="G52" s="42" t="str">
        <f t="shared" ca="1" si="5"/>
        <v xml:space="preserve"> - </v>
      </c>
      <c r="H52" s="42" t="str">
        <f t="shared" ca="1" si="0"/>
        <v xml:space="preserve"> - </v>
      </c>
      <c r="I52" s="42" t="str">
        <f t="shared" si="1"/>
        <v xml:space="preserve"> - </v>
      </c>
      <c r="J52" s="42" t="str">
        <f t="shared" ca="1" si="2"/>
        <v xml:space="preserve"> - </v>
      </c>
      <c r="K52" s="42" t="str">
        <f t="shared" si="3"/>
        <v xml:space="preserve"> - </v>
      </c>
      <c r="M52" s="30"/>
    </row>
    <row r="53" spans="1:13" ht="15.75" customHeight="1" x14ac:dyDescent="0.2">
      <c r="A53" s="39"/>
      <c r="B53" s="40"/>
      <c r="C53" s="41"/>
      <c r="D53" s="41"/>
      <c r="E53" s="65"/>
      <c r="F53" s="42" t="str">
        <f t="shared" ca="1" si="4"/>
        <v xml:space="preserve"> - </v>
      </c>
      <c r="G53" s="42" t="str">
        <f t="shared" ca="1" si="5"/>
        <v xml:space="preserve"> - </v>
      </c>
      <c r="H53" s="42" t="str">
        <f t="shared" ca="1" si="0"/>
        <v xml:space="preserve"> - </v>
      </c>
      <c r="I53" s="42" t="str">
        <f t="shared" si="1"/>
        <v xml:space="preserve"> - </v>
      </c>
      <c r="J53" s="42" t="str">
        <f t="shared" ca="1" si="2"/>
        <v xml:space="preserve"> - </v>
      </c>
      <c r="K53" s="42" t="str">
        <f t="shared" si="3"/>
        <v xml:space="preserve"> - </v>
      </c>
      <c r="M53" s="30"/>
    </row>
    <row r="54" spans="1:13" ht="15.75" customHeight="1" x14ac:dyDescent="0.2">
      <c r="A54" s="39"/>
      <c r="B54" s="40"/>
      <c r="C54" s="41"/>
      <c r="D54" s="41"/>
      <c r="E54" s="65"/>
      <c r="F54" s="42" t="str">
        <f t="shared" ca="1" si="4"/>
        <v xml:space="preserve"> - </v>
      </c>
      <c r="G54" s="42" t="str">
        <f t="shared" ca="1" si="5"/>
        <v xml:space="preserve"> - </v>
      </c>
      <c r="H54" s="42" t="str">
        <f t="shared" ca="1" si="0"/>
        <v xml:space="preserve"> - </v>
      </c>
      <c r="I54" s="42" t="str">
        <f t="shared" si="1"/>
        <v xml:space="preserve"> - </v>
      </c>
      <c r="J54" s="42" t="str">
        <f t="shared" ca="1" si="2"/>
        <v xml:space="preserve"> - </v>
      </c>
      <c r="K54" s="42" t="str">
        <f t="shared" si="3"/>
        <v xml:space="preserve"> - </v>
      </c>
      <c r="M54" s="30"/>
    </row>
    <row r="55" spans="1:13" ht="15.75" customHeight="1" x14ac:dyDescent="0.2">
      <c r="A55" s="39"/>
      <c r="B55" s="40"/>
      <c r="C55" s="41"/>
      <c r="D55" s="41"/>
      <c r="E55" s="65"/>
      <c r="F55" s="42" t="str">
        <f t="shared" ca="1" si="4"/>
        <v xml:space="preserve"> - </v>
      </c>
      <c r="G55" s="42" t="str">
        <f t="shared" ca="1" si="5"/>
        <v xml:space="preserve"> - </v>
      </c>
      <c r="H55" s="42" t="str">
        <f t="shared" ca="1" si="0"/>
        <v xml:space="preserve"> - </v>
      </c>
      <c r="I55" s="42" t="str">
        <f t="shared" si="1"/>
        <v xml:space="preserve"> - </v>
      </c>
      <c r="J55" s="42" t="str">
        <f t="shared" ca="1" si="2"/>
        <v xml:space="preserve"> - </v>
      </c>
      <c r="K55" s="42" t="str">
        <f t="shared" si="3"/>
        <v xml:space="preserve"> - </v>
      </c>
      <c r="M55" s="30"/>
    </row>
    <row r="56" spans="1:13" ht="15.75" customHeight="1" x14ac:dyDescent="0.2">
      <c r="A56" s="39"/>
      <c r="B56" s="40"/>
      <c r="C56" s="41"/>
      <c r="D56" s="41"/>
      <c r="E56" s="65"/>
      <c r="F56" s="42" t="str">
        <f t="shared" ca="1" si="4"/>
        <v xml:space="preserve"> - </v>
      </c>
      <c r="G56" s="42" t="str">
        <f t="shared" ca="1" si="5"/>
        <v xml:space="preserve"> - </v>
      </c>
      <c r="H56" s="42" t="str">
        <f t="shared" ca="1" si="0"/>
        <v xml:space="preserve"> - </v>
      </c>
      <c r="I56" s="42" t="str">
        <f t="shared" si="1"/>
        <v xml:space="preserve"> - </v>
      </c>
      <c r="J56" s="42" t="str">
        <f t="shared" ca="1" si="2"/>
        <v xml:space="preserve"> - </v>
      </c>
      <c r="K56" s="42" t="str">
        <f t="shared" si="3"/>
        <v xml:space="preserve"> - </v>
      </c>
      <c r="M56" s="30"/>
    </row>
    <row r="57" spans="1:13" ht="15.75" customHeight="1" x14ac:dyDescent="0.2">
      <c r="A57" s="39"/>
      <c r="B57" s="40"/>
      <c r="C57" s="41"/>
      <c r="D57" s="41"/>
      <c r="E57" s="65"/>
      <c r="F57" s="42" t="str">
        <f t="shared" ca="1" si="4"/>
        <v xml:space="preserve"> - </v>
      </c>
      <c r="G57" s="42" t="str">
        <f t="shared" ca="1" si="5"/>
        <v xml:space="preserve"> - </v>
      </c>
      <c r="H57" s="42" t="str">
        <f t="shared" ca="1" si="0"/>
        <v xml:space="preserve"> - </v>
      </c>
      <c r="I57" s="42" t="str">
        <f t="shared" si="1"/>
        <v xml:space="preserve"> - </v>
      </c>
      <c r="J57" s="42" t="str">
        <f t="shared" ca="1" si="2"/>
        <v xml:space="preserve"> - </v>
      </c>
      <c r="K57" s="42" t="str">
        <f t="shared" si="3"/>
        <v xml:space="preserve"> - </v>
      </c>
      <c r="M57" s="30"/>
    </row>
    <row r="58" spans="1:13" ht="15.75" customHeight="1" x14ac:dyDescent="0.2">
      <c r="A58" s="39"/>
      <c r="B58" s="40"/>
      <c r="C58" s="41"/>
      <c r="D58" s="41"/>
      <c r="E58" s="65"/>
      <c r="F58" s="42" t="str">
        <f t="shared" ca="1" si="4"/>
        <v xml:space="preserve"> - </v>
      </c>
      <c r="G58" s="42" t="str">
        <f t="shared" ca="1" si="5"/>
        <v xml:space="preserve"> - </v>
      </c>
      <c r="H58" s="42" t="str">
        <f t="shared" ca="1" si="0"/>
        <v xml:space="preserve"> - </v>
      </c>
      <c r="I58" s="42" t="str">
        <f t="shared" si="1"/>
        <v xml:space="preserve"> - </v>
      </c>
      <c r="J58" s="42" t="str">
        <f t="shared" ca="1" si="2"/>
        <v xml:space="preserve"> - </v>
      </c>
      <c r="K58" s="42" t="str">
        <f t="shared" si="3"/>
        <v xml:space="preserve"> - </v>
      </c>
      <c r="M58" s="30"/>
    </row>
    <row r="59" spans="1:13" ht="15.75" customHeight="1" x14ac:dyDescent="0.2">
      <c r="A59" s="39"/>
      <c r="B59" s="40"/>
      <c r="C59" s="41"/>
      <c r="D59" s="41"/>
      <c r="E59" s="65"/>
      <c r="F59" s="42" t="str">
        <f t="shared" ca="1" si="4"/>
        <v xml:space="preserve"> - </v>
      </c>
      <c r="G59" s="42" t="str">
        <f t="shared" ca="1" si="5"/>
        <v xml:space="preserve"> - </v>
      </c>
      <c r="H59" s="42" t="str">
        <f t="shared" ca="1" si="0"/>
        <v xml:space="preserve"> - </v>
      </c>
      <c r="I59" s="42" t="str">
        <f t="shared" si="1"/>
        <v xml:space="preserve"> - </v>
      </c>
      <c r="J59" s="42" t="str">
        <f t="shared" ca="1" si="2"/>
        <v xml:space="preserve"> - </v>
      </c>
      <c r="K59" s="42" t="str">
        <f t="shared" si="3"/>
        <v xml:space="preserve"> - </v>
      </c>
      <c r="M59" s="30"/>
    </row>
    <row r="60" spans="1:13" ht="15.75" customHeight="1" x14ac:dyDescent="0.2">
      <c r="A60" s="43"/>
      <c r="B60" s="44"/>
      <c r="C60" s="44"/>
      <c r="D60" s="44"/>
      <c r="E60" s="44"/>
      <c r="F60" s="45"/>
      <c r="G60" s="45"/>
      <c r="H60" s="45"/>
      <c r="I60" s="45"/>
      <c r="J60" s="45"/>
      <c r="K60" s="45"/>
      <c r="M60" s="30" t="s">
        <v>36</v>
      </c>
    </row>
  </sheetData>
  <mergeCells count="1">
    <mergeCell ref="C4:F4"/>
  </mergeCells>
  <phoneticPr fontId="4" type="noConversion"/>
  <dataValidations disablePrompts="1" count="1">
    <dataValidation type="list" allowBlank="1" showInputMessage="1" showErrorMessage="1" sqref="K21">
      <formula1>"On,Off"</formula1>
    </dataValidation>
  </dataValidations>
  <pageMargins left="0.5" right="0.5" top="0.5" bottom="0.5" header="0.25" footer="0.25"/>
  <pageSetup scale="85" fitToHeight="0" orientation="portrait" r:id="rId1"/>
  <headerFooter>
    <oddHeader>&amp;RPage &amp;P of &amp;N</oddHeader>
    <oddFooter>&amp;L&amp;8&amp;K01+048http://www.vertex42.com/Calculators/line-of-credit-tracker.html&amp;R&amp;8&amp;K01+048Line of Credit Tracker © 2015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topLeftCell="A16" workbookViewId="0">
      <selection activeCell="A29" sqref="A29"/>
    </sheetView>
  </sheetViews>
  <sheetFormatPr defaultRowHeight="14.25" x14ac:dyDescent="0.2"/>
  <cols>
    <col min="1" max="1" width="10.28515625" style="20" customWidth="1"/>
    <col min="2" max="2" width="68.28515625" style="21" customWidth="1"/>
    <col min="3" max="3" width="5.28515625" customWidth="1"/>
    <col min="4" max="4" width="14" customWidth="1"/>
    <col min="5" max="5" width="10.28515625" customWidth="1"/>
  </cols>
  <sheetData>
    <row r="1" spans="1:5" ht="32.1" customHeight="1" x14ac:dyDescent="0.2">
      <c r="A1" s="11" t="s">
        <v>2</v>
      </c>
      <c r="B1" s="22"/>
      <c r="C1" s="12"/>
      <c r="D1" s="12"/>
      <c r="E1" s="13"/>
    </row>
    <row r="2" spans="1:5" x14ac:dyDescent="0.2">
      <c r="A2" s="27"/>
      <c r="D2" s="14"/>
    </row>
    <row r="3" spans="1:5" x14ac:dyDescent="0.2">
      <c r="B3" s="23"/>
      <c r="D3" s="15"/>
    </row>
    <row r="4" spans="1:5" ht="15" x14ac:dyDescent="0.25">
      <c r="A4" s="25" t="s">
        <v>20</v>
      </c>
      <c r="B4" s="24"/>
      <c r="C4" s="16"/>
      <c r="D4" s="17"/>
    </row>
    <row r="5" spans="1:5" ht="42.75" x14ac:dyDescent="0.2">
      <c r="B5" s="19" t="s">
        <v>21</v>
      </c>
      <c r="D5" s="15"/>
    </row>
    <row r="6" spans="1:5" x14ac:dyDescent="0.2">
      <c r="B6" s="18"/>
      <c r="D6" s="15"/>
    </row>
    <row r="7" spans="1:5" ht="42.75" x14ac:dyDescent="0.2">
      <c r="B7" s="19" t="s">
        <v>44</v>
      </c>
      <c r="D7" s="15"/>
    </row>
    <row r="8" spans="1:5" x14ac:dyDescent="0.2">
      <c r="B8" s="18"/>
      <c r="D8" s="15"/>
    </row>
    <row r="9" spans="1:5" ht="15" x14ac:dyDescent="0.25">
      <c r="A9" s="26" t="s">
        <v>22</v>
      </c>
      <c r="B9" s="18"/>
      <c r="D9" s="15"/>
    </row>
    <row r="10" spans="1:5" x14ac:dyDescent="0.2">
      <c r="B10" s="18" t="s">
        <v>23</v>
      </c>
      <c r="D10" s="15"/>
    </row>
    <row r="11" spans="1:5" x14ac:dyDescent="0.2">
      <c r="B11" s="18" t="s">
        <v>30</v>
      </c>
      <c r="D11" s="15"/>
    </row>
    <row r="12" spans="1:5" ht="28.5" x14ac:dyDescent="0.2">
      <c r="B12" s="18" t="s">
        <v>29</v>
      </c>
      <c r="D12" s="15"/>
    </row>
    <row r="13" spans="1:5" x14ac:dyDescent="0.2">
      <c r="B13" s="18"/>
      <c r="D13" s="15"/>
    </row>
    <row r="14" spans="1:5" ht="15" x14ac:dyDescent="0.25">
      <c r="A14" s="26" t="s">
        <v>25</v>
      </c>
      <c r="B14" s="18"/>
      <c r="D14" s="15"/>
    </row>
    <row r="15" spans="1:5" ht="28.5" x14ac:dyDescent="0.2">
      <c r="B15" s="18" t="s">
        <v>26</v>
      </c>
      <c r="D15" s="15"/>
    </row>
    <row r="16" spans="1:5" ht="28.5" x14ac:dyDescent="0.2">
      <c r="B16" s="18" t="s">
        <v>27</v>
      </c>
      <c r="D16" s="15"/>
    </row>
    <row r="17" spans="1:4" ht="28.5" x14ac:dyDescent="0.2">
      <c r="B17" s="18" t="s">
        <v>28</v>
      </c>
      <c r="D17" s="15"/>
    </row>
    <row r="18" spans="1:4" x14ac:dyDescent="0.2">
      <c r="B18" s="18"/>
      <c r="D18" s="15"/>
    </row>
    <row r="19" spans="1:4" ht="15" x14ac:dyDescent="0.25">
      <c r="A19" s="26" t="s">
        <v>45</v>
      </c>
      <c r="B19" s="18"/>
      <c r="D19" s="15"/>
    </row>
    <row r="20" spans="1:4" ht="42.75" x14ac:dyDescent="0.2">
      <c r="B20" s="18" t="s">
        <v>33</v>
      </c>
      <c r="D20" s="15"/>
    </row>
    <row r="21" spans="1:4" x14ac:dyDescent="0.2">
      <c r="B21" s="18"/>
      <c r="D21" s="15"/>
    </row>
    <row r="22" spans="1:4" ht="15" x14ac:dyDescent="0.25">
      <c r="A22" s="26" t="s">
        <v>31</v>
      </c>
      <c r="B22" s="18"/>
      <c r="D22" s="15"/>
    </row>
    <row r="23" spans="1:4" ht="42.75" x14ac:dyDescent="0.2">
      <c r="B23" s="18" t="s">
        <v>32</v>
      </c>
      <c r="D23" s="15"/>
    </row>
    <row r="24" spans="1:4" x14ac:dyDescent="0.2">
      <c r="B24" s="18" t="s">
        <v>43</v>
      </c>
      <c r="D24" s="15"/>
    </row>
    <row r="25" spans="1:4" ht="42.75" x14ac:dyDescent="0.2">
      <c r="B25" s="18" t="s">
        <v>53</v>
      </c>
      <c r="D25" s="15"/>
    </row>
    <row r="26" spans="1:4" x14ac:dyDescent="0.2">
      <c r="B26" s="18" t="s">
        <v>34</v>
      </c>
      <c r="D26" s="15"/>
    </row>
    <row r="27" spans="1:4" ht="28.5" x14ac:dyDescent="0.2">
      <c r="B27" s="18" t="s">
        <v>55</v>
      </c>
      <c r="D27" s="15"/>
    </row>
    <row r="28" spans="1:4" ht="28.5" x14ac:dyDescent="0.2">
      <c r="B28" s="18" t="s">
        <v>54</v>
      </c>
      <c r="D2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LineOfCredit</vt:lpstr>
      <vt:lpstr>Help</vt:lpstr>
      <vt:lpstr>LineOfCredit!Print_Area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Line of Credit Tracker</dc:title>
  <dc:creator>www.vertex42.com</dc:creator>
  <dc:description>(c) 2014-2016 Vertex42 LLC. All rights reserved.</dc:description>
  <cp:lastModifiedBy>Ghasli @ Ghazali, Mohamad Amir</cp:lastModifiedBy>
  <cp:lastPrinted>2015-11-03T22:49:59Z</cp:lastPrinted>
  <dcterms:created xsi:type="dcterms:W3CDTF">2005-04-07T23:28:21Z</dcterms:created>
  <dcterms:modified xsi:type="dcterms:W3CDTF">2022-11-14T16:56:29Z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1.3.2</vt:lpwstr>
  </property>
  <property fmtid="{D5CDD505-2E9C-101B-9397-08002B2CF9AE}" pid="3" name="Copyright">
    <vt:lpwstr>2014-2016 Vertex42 LLC</vt:lpwstr>
  </property>
</Properties>
</file>