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New Business Start Up Costs Template\New Business Start Up Costs Template_Excel\"/>
    </mc:Choice>
  </mc:AlternateContent>
  <xr:revisionPtr revIDLastSave="0" documentId="13_ncr:1_{39936785-B2D2-449C-AA7A-2DA296D9C58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6" i="1" l="1"/>
  <c r="B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96" i="1" s="1"/>
  <c r="C75" i="1"/>
  <c r="C98" i="1" s="1"/>
  <c r="C16" i="1" s="1"/>
  <c r="B75" i="1"/>
  <c r="B98" i="1" s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75" i="1" s="1"/>
  <c r="C38" i="1"/>
  <c r="B38" i="1"/>
  <c r="D37" i="1"/>
  <c r="D36" i="1"/>
  <c r="D38" i="1" s="1"/>
  <c r="C33" i="1"/>
  <c r="C41" i="1" s="1"/>
  <c r="C12" i="1" s="1"/>
  <c r="B33" i="1"/>
  <c r="B41" i="1" s="1"/>
  <c r="D32" i="1"/>
  <c r="D31" i="1"/>
  <c r="D30" i="1"/>
  <c r="D33" i="1" s="1"/>
  <c r="D41" i="1" s="1"/>
  <c r="D98" i="1" l="1"/>
</calcChain>
</file>

<file path=xl/sharedStrings.xml><?xml version="1.0" encoding="utf-8"?>
<sst xmlns="http://schemas.openxmlformats.org/spreadsheetml/2006/main" count="71" uniqueCount="65">
  <si>
    <t>[Startup Company Name]</t>
  </si>
  <si>
    <t>[Address], [Contact Number], [Email Address]</t>
  </si>
  <si>
    <t>Business Startup Costs</t>
  </si>
  <si>
    <t>Total Funding</t>
  </si>
  <si>
    <t>Total Cost</t>
  </si>
  <si>
    <t>FUNDING</t>
  </si>
  <si>
    <t>ESTIMATED</t>
  </si>
  <si>
    <t>ACTUAL</t>
  </si>
  <si>
    <t>OVER/(OVER)</t>
  </si>
  <si>
    <t>Investor Funding</t>
  </si>
  <si>
    <t>Owner 1</t>
  </si>
  <si>
    <t>Owner 2</t>
  </si>
  <si>
    <t>Other</t>
  </si>
  <si>
    <t>Total Investment</t>
  </si>
  <si>
    <t>Loans</t>
  </si>
  <si>
    <t>Bank Loan 1</t>
  </si>
  <si>
    <t>Bank Loan 2</t>
  </si>
  <si>
    <t>Total Loans</t>
  </si>
  <si>
    <t>Other Funding</t>
  </si>
  <si>
    <t>COSTS</t>
  </si>
  <si>
    <t>Fixed Costs</t>
  </si>
  <si>
    <t>Advertising for Opening</t>
  </si>
  <si>
    <t>Brand Development</t>
  </si>
  <si>
    <t>Building Down Payment</t>
  </si>
  <si>
    <t>Building Improvements/Remodeling</t>
  </si>
  <si>
    <t>Business Cards/Stationery</t>
  </si>
  <si>
    <t>Business Licenses/Permits</t>
  </si>
  <si>
    <t>Computer Hardware/Software</t>
  </si>
  <si>
    <t>Decorating</t>
  </si>
  <si>
    <t>Franchise Start Up Fees</t>
  </si>
  <si>
    <t>Internet Setup Deposit</t>
  </si>
  <si>
    <t>Lease Security Deposit</t>
  </si>
  <si>
    <t>Legal/Professional Fees</t>
  </si>
  <si>
    <t>Machines &amp; Equipment</t>
  </si>
  <si>
    <t>Office Furniture/Fixtures</t>
  </si>
  <si>
    <t>Operating Cash (Working Capital)</t>
  </si>
  <si>
    <t>Point of Sale Hardware/Software</t>
  </si>
  <si>
    <t>Prepaid Insurance</t>
  </si>
  <si>
    <t>Public Utilities Deposits</t>
  </si>
  <si>
    <t>Security System Installation</t>
  </si>
  <si>
    <t>Setup, installation and consulting fees</t>
  </si>
  <si>
    <t>Starting Inventory</t>
  </si>
  <si>
    <t>Telephone</t>
  </si>
  <si>
    <t>Tools &amp; Supplies</t>
  </si>
  <si>
    <t>Travel</t>
  </si>
  <si>
    <t>Total Fixed Costs</t>
  </si>
  <si>
    <t>Average Costs</t>
  </si>
  <si>
    <t>Advertising (print, broadcast and Internet)</t>
  </si>
  <si>
    <t>Business Insurance</t>
  </si>
  <si>
    <t>Business Vehicle Insurance</t>
  </si>
  <si>
    <t>Employee Salaries and Commissions</t>
  </si>
  <si>
    <t>Equipment Lease Payments</t>
  </si>
  <si>
    <t>Inventory, raw materials, parts</t>
  </si>
  <si>
    <t>Franchise Fee</t>
  </si>
  <si>
    <t>Health Insurance</t>
  </si>
  <si>
    <t>Internet Connection</t>
  </si>
  <si>
    <t>Loan and Credit Card Interest &amp; Principal</t>
  </si>
  <si>
    <t>Miscellaneous Expenses</t>
  </si>
  <si>
    <t>Mortgage Payments</t>
  </si>
  <si>
    <t>Payroll taxes or Self-employment tax</t>
  </si>
  <si>
    <t>Postage/Shipping Costs</t>
  </si>
  <si>
    <t>Supplies</t>
  </si>
  <si>
    <t>Public Utilities</t>
  </si>
  <si>
    <t>Total Average Costs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</si>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</sst>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rgb="FF000000"/>
      <name val="Calibri"/>
    </font>
    <font>
      <sz val="11"/>
      <color rgb="FF111111"/>
      <name val="Calibri"/>
    </font>
    <font>
      <b/>
      <sz val="11"/>
      <color rgb="FF111111"/>
      <name val="Calibri"/>
    </font>
    <font>
      <b/>
      <sz val="24"/>
      <color rgb="FF111111"/>
      <name val="Calibri"/>
    </font>
    <font>
      <b/>
      <sz val="10"/>
      <color rgb="FF111111"/>
      <name val="Calibri"/>
    </font>
    <font>
      <b/>
      <sz val="8"/>
      <color rgb="FF111111"/>
      <name val="Calibri"/>
    </font>
    <font>
      <sz val="8"/>
      <color rgb="FF111111"/>
      <name val="Calibri"/>
    </font>
    <font>
      <b/>
      <sz val="14"/>
      <color rgb="FF111111"/>
      <name val="Calibri"/>
    </font>
    <font>
      <b/>
      <sz val="12"/>
      <color rgb="FF111111"/>
      <name val="Calibri"/>
    </font>
    <font>
      <sz val="12"/>
      <color rgb="FF1111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7FCFF"/>
        <bgColor rgb="FFF7FC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66CCFF"/>
      </top>
      <bottom/>
      <diagonal/>
    </border>
    <border>
      <left/>
      <right/>
      <top style="medium">
        <color rgb="FF66CCFF"/>
      </top>
      <bottom style="medium">
        <color rgb="FF66CCFF"/>
      </bottom>
      <diagonal/>
    </border>
    <border>
      <left/>
      <right/>
      <top/>
      <bottom style="medium">
        <color rgb="FF66CCFF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164" fontId="7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/>
    <xf numFmtId="0" fontId="8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r>
              <a:rPr lang="en-IN" sz="1200" b="0" i="0">
                <a:solidFill>
                  <a:srgbClr val="595959"/>
                </a:solidFill>
                <a:latin typeface="Calibri"/>
              </a:rPr>
              <a:t>Total Funding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Sheet1!$A$38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B8-413B-9490-265570C71BA4}"/>
            </c:ext>
          </c:extLst>
        </c:ser>
        <c:ser>
          <c:idx val="1"/>
          <c:order val="1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Sheet1!$A$40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B8-413B-9490-265570C71BA4}"/>
            </c:ext>
          </c:extLst>
        </c:ser>
        <c:ser>
          <c:idx val="2"/>
          <c:order val="2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Sheet1!$C$33</c:f>
              <c:numCache>
                <c:formatCode>"$"#,##0</c:formatCode>
                <c:ptCount val="1"/>
                <c:pt idx="0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3B8-413B-9490-265570C71BA4}"/>
            </c:ext>
          </c:extLst>
        </c:ser>
        <c:ser>
          <c:idx val="3"/>
          <c:order val="3"/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Sheet1!$C$38</c:f>
              <c:numCache>
                <c:formatCode>"$"#,##0</c:formatCode>
                <c:ptCount val="1"/>
                <c:pt idx="0">
                  <c:v>293000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13B-9490-265570C71BA4}"/>
            </c:ext>
          </c:extLst>
        </c:ser>
        <c:ser>
          <c:idx val="4"/>
          <c:order val="4"/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Sheet1!$C$40</c:f>
              <c:numCache>
                <c:formatCode>"$"#,##0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13B-9490-265570C7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994985"/>
        <c:axId val="1963689037"/>
      </c:barChart>
      <c:catAx>
        <c:axId val="10599949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1963689037"/>
        <c:crosses val="autoZero"/>
        <c:auto val="1"/>
        <c:lblAlgn val="ctr"/>
        <c:lblOffset val="100"/>
        <c:noMultiLvlLbl val="1"/>
      </c:catAx>
      <c:valAx>
        <c:axId val="19636890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9994985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r>
              <a:rPr lang="en-IN" sz="1200" b="0" i="0">
                <a:solidFill>
                  <a:srgbClr val="595959"/>
                </a:solidFill>
                <a:latin typeface="Calibri"/>
              </a:rPr>
              <a:t>Total Costs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Sheet1!$A$75</c:f>
              <c:strCache>
                <c:ptCount val="1"/>
                <c:pt idx="0">
                  <c:v>Total Fixed Costs</c:v>
                </c:pt>
              </c:strCache>
            </c:strRef>
          </c:cat>
          <c:val>
            <c:numRef>
              <c:f>Sheet1!$A$96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A8-4403-B166-F5646F042A46}"/>
            </c:ext>
          </c:extLst>
        </c:ser>
        <c:ser>
          <c:idx val="1"/>
          <c:order val="1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Sheet1!$A$75</c:f>
              <c:strCache>
                <c:ptCount val="1"/>
                <c:pt idx="0">
                  <c:v>Total Fixed Costs</c:v>
                </c:pt>
              </c:strCache>
            </c:strRef>
          </c:cat>
          <c:val>
            <c:numRef>
              <c:f>Sheet1!$C$75</c:f>
              <c:numCache>
                <c:formatCode>"$"#,##0</c:formatCode>
                <c:ptCount val="1"/>
                <c:pt idx="0">
                  <c:v>259475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FA8-4403-B166-F5646F042A46}"/>
            </c:ext>
          </c:extLst>
        </c:ser>
        <c:ser>
          <c:idx val="2"/>
          <c:order val="2"/>
          <c:invertIfNegative val="1"/>
          <c:cat>
            <c:strRef>
              <c:f>Sheet1!$A$75</c:f>
              <c:strCache>
                <c:ptCount val="1"/>
                <c:pt idx="0">
                  <c:v>Total Fixed Costs</c:v>
                </c:pt>
              </c:strCache>
            </c:strRef>
          </c:cat>
          <c:val>
            <c:numRef>
              <c:f>Sheet1!$C$96</c:f>
              <c:numCache>
                <c:formatCode>"$"#,##0</c:formatCode>
                <c:ptCount val="1"/>
                <c:pt idx="0">
                  <c:v>116714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8-4403-B166-F5646F04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054114"/>
        <c:axId val="2065921582"/>
      </c:barChart>
      <c:catAx>
        <c:axId val="1413054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2065921582"/>
        <c:crosses val="autoZero"/>
        <c:auto val="1"/>
        <c:lblAlgn val="ctr"/>
        <c:lblOffset val="100"/>
        <c:noMultiLvlLbl val="1"/>
      </c:catAx>
      <c:valAx>
        <c:axId val="206592158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3054114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Total Business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1-1CCC-490E-9EF2-004221BB5323}"/>
              </c:ext>
            </c:extLst>
          </c:dPt>
          <c:dPt>
            <c:idx val="1"/>
            <c:bubble3D val="0"/>
            <c:spPr>
              <a:solidFill>
                <a:srgbClr val="CFE2F3"/>
              </a:solidFill>
            </c:spPr>
            <c:extLst>
              <c:ext xmlns:c16="http://schemas.microsoft.com/office/drawing/2014/chart" uri="{C3380CC4-5D6E-409C-BE32-E72D297353CC}">
                <c16:uniqueId val="{00000003-1CCC-490E-9EF2-004221BB53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1CCC-490E-9EF2-004221BB532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(Sheet1!$C$12,Sheet1!$C$14,Sheet1!$C$16)</c:f>
              <c:numCache>
                <c:formatCode>General</c:formatCode>
                <c:ptCount val="3"/>
                <c:pt idx="0" formatCode="&quot;$&quot;#,##0">
                  <c:v>442000</c:v>
                </c:pt>
                <c:pt idx="1">
                  <c:v>0</c:v>
                </c:pt>
                <c:pt idx="2" formatCode="&quot;$&quot;#,##0">
                  <c:v>376189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C-490E-9EF2-004221BB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7FC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133350</xdr:rowOff>
    </xdr:from>
    <xdr:ext cx="6096000" cy="1952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76200</xdr:rowOff>
    </xdr:from>
    <xdr:ext cx="6096000" cy="14382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371475</xdr:colOff>
      <xdr:row>9</xdr:row>
      <xdr:rowOff>0</xdr:rowOff>
    </xdr:from>
    <xdr:ext cx="2924175" cy="16859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3006725</xdr:colOff>
      <xdr:row>0</xdr:row>
      <xdr:rowOff>0</xdr:rowOff>
    </xdr:from>
    <xdr:ext cx="219075" cy="4953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006725" y="0"/>
          <a:ext cx="219075" cy="495300"/>
          <a:chOff x="5236463" y="3532350"/>
          <a:chExt cx="219075" cy="495300"/>
        </a:xfrm>
      </xdr:grpSpPr>
      <xdr:grpSp>
        <xdr:nvGrpSpPr>
          <xdr:cNvPr id="6" name="Shape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236463" y="3532350"/>
            <a:ext cx="219075" cy="495300"/>
            <a:chOff x="363" y="0"/>
            <a:chExt cx="590" cy="1035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363" y="0"/>
              <a:ext cx="575" cy="1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5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413" y="10"/>
              <a:ext cx="535" cy="812"/>
            </a:xfrm>
            <a:custGeom>
              <a:avLst/>
              <a:gdLst/>
              <a:ahLst/>
              <a:cxnLst/>
              <a:rect l="l" t="t" r="r" b="b"/>
              <a:pathLst>
                <a:path w="1361" h="2062" extrusionOk="0">
                  <a:moveTo>
                    <a:pt x="1089" y="2062"/>
                  </a:moveTo>
                  <a:cubicBezTo>
                    <a:pt x="1104" y="1905"/>
                    <a:pt x="1039" y="1733"/>
                    <a:pt x="907" y="1584"/>
                  </a:cubicBezTo>
                  <a:cubicBezTo>
                    <a:pt x="904" y="1580"/>
                    <a:pt x="901" y="1577"/>
                    <a:pt x="898" y="1574"/>
                  </a:cubicBezTo>
                  <a:cubicBezTo>
                    <a:pt x="845" y="1515"/>
                    <a:pt x="780" y="1458"/>
                    <a:pt x="695" y="1394"/>
                  </a:cubicBezTo>
                  <a:cubicBezTo>
                    <a:pt x="648" y="1359"/>
                    <a:pt x="599" y="1325"/>
                    <a:pt x="552" y="1291"/>
                  </a:cubicBezTo>
                  <a:cubicBezTo>
                    <a:pt x="518" y="1268"/>
                    <a:pt x="484" y="1244"/>
                    <a:pt x="451" y="1220"/>
                  </a:cubicBezTo>
                  <a:cubicBezTo>
                    <a:pt x="310" y="1118"/>
                    <a:pt x="154" y="989"/>
                    <a:pt x="74" y="812"/>
                  </a:cubicBezTo>
                  <a:cubicBezTo>
                    <a:pt x="8" y="665"/>
                    <a:pt x="0" y="494"/>
                    <a:pt x="54" y="342"/>
                  </a:cubicBezTo>
                  <a:cubicBezTo>
                    <a:pt x="104" y="198"/>
                    <a:pt x="207" y="75"/>
                    <a:pt x="339" y="0"/>
                  </a:cubicBezTo>
                  <a:cubicBezTo>
                    <a:pt x="336" y="22"/>
                    <a:pt x="336" y="43"/>
                    <a:pt x="338" y="65"/>
                  </a:cubicBezTo>
                  <a:cubicBezTo>
                    <a:pt x="335" y="64"/>
                    <a:pt x="335" y="64"/>
                    <a:pt x="335" y="64"/>
                  </a:cubicBezTo>
                  <a:cubicBezTo>
                    <a:pt x="342" y="91"/>
                    <a:pt x="342" y="91"/>
                    <a:pt x="342" y="91"/>
                  </a:cubicBezTo>
                  <a:cubicBezTo>
                    <a:pt x="345" y="108"/>
                    <a:pt x="351" y="126"/>
                    <a:pt x="357" y="143"/>
                  </a:cubicBezTo>
                  <a:cubicBezTo>
                    <a:pt x="384" y="212"/>
                    <a:pt x="437" y="285"/>
                    <a:pt x="515" y="359"/>
                  </a:cubicBezTo>
                  <a:cubicBezTo>
                    <a:pt x="599" y="438"/>
                    <a:pt x="716" y="528"/>
                    <a:pt x="819" y="606"/>
                  </a:cubicBezTo>
                  <a:cubicBezTo>
                    <a:pt x="848" y="628"/>
                    <a:pt x="876" y="649"/>
                    <a:pt x="901" y="669"/>
                  </a:cubicBezTo>
                  <a:cubicBezTo>
                    <a:pt x="1033" y="771"/>
                    <a:pt x="1133" y="851"/>
                    <a:pt x="1208" y="943"/>
                  </a:cubicBezTo>
                  <a:cubicBezTo>
                    <a:pt x="1290" y="1043"/>
                    <a:pt x="1335" y="1152"/>
                    <a:pt x="1350" y="1285"/>
                  </a:cubicBezTo>
                  <a:cubicBezTo>
                    <a:pt x="1350" y="1286"/>
                    <a:pt x="1351" y="1289"/>
                    <a:pt x="1351" y="1290"/>
                  </a:cubicBezTo>
                  <a:cubicBezTo>
                    <a:pt x="1361" y="1383"/>
                    <a:pt x="1357" y="1478"/>
                    <a:pt x="1339" y="1572"/>
                  </a:cubicBezTo>
                  <a:cubicBezTo>
                    <a:pt x="1303" y="1757"/>
                    <a:pt x="1215" y="1929"/>
                    <a:pt x="1089" y="2062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6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63" y="0"/>
              <a:ext cx="482" cy="637"/>
            </a:xfrm>
            <a:custGeom>
              <a:avLst/>
              <a:gdLst/>
              <a:ahLst/>
              <a:cxnLst/>
              <a:rect l="l" t="t" r="r" b="b"/>
              <a:pathLst>
                <a:path w="1223" h="1618" extrusionOk="0">
                  <a:moveTo>
                    <a:pt x="1223" y="1392"/>
                  </a:moveTo>
                  <a:cubicBezTo>
                    <a:pt x="764" y="949"/>
                    <a:pt x="550" y="342"/>
                    <a:pt x="495" y="163"/>
                  </a:cubicBezTo>
                  <a:cubicBezTo>
                    <a:pt x="488" y="147"/>
                    <a:pt x="483" y="130"/>
                    <a:pt x="480" y="113"/>
                  </a:cubicBezTo>
                  <a:cubicBezTo>
                    <a:pt x="480" y="112"/>
                    <a:pt x="480" y="112"/>
                    <a:pt x="480" y="112"/>
                  </a:cubicBezTo>
                  <a:cubicBezTo>
                    <a:pt x="480" y="112"/>
                    <a:pt x="480" y="112"/>
                    <a:pt x="480" y="112"/>
                  </a:cubicBezTo>
                  <a:cubicBezTo>
                    <a:pt x="472" y="76"/>
                    <a:pt x="473" y="38"/>
                    <a:pt x="483" y="0"/>
                  </a:cubicBezTo>
                  <a:cubicBezTo>
                    <a:pt x="483" y="0"/>
                    <a:pt x="0" y="523"/>
                    <a:pt x="812" y="1430"/>
                  </a:cubicBezTo>
                  <a:cubicBezTo>
                    <a:pt x="812" y="1430"/>
                    <a:pt x="812" y="1430"/>
                    <a:pt x="812" y="1430"/>
                  </a:cubicBezTo>
                  <a:cubicBezTo>
                    <a:pt x="884" y="1484"/>
                    <a:pt x="953" y="1541"/>
                    <a:pt x="1013" y="1607"/>
                  </a:cubicBezTo>
                  <a:cubicBezTo>
                    <a:pt x="1016" y="1611"/>
                    <a:pt x="1019" y="1614"/>
                    <a:pt x="1022" y="1618"/>
                  </a:cubicBezTo>
                  <a:cubicBezTo>
                    <a:pt x="1056" y="1514"/>
                    <a:pt x="1130" y="1442"/>
                    <a:pt x="1223" y="1392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7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558" y="64"/>
              <a:ext cx="391" cy="484"/>
            </a:xfrm>
            <a:custGeom>
              <a:avLst/>
              <a:gdLst/>
              <a:ahLst/>
              <a:cxnLst/>
              <a:rect l="l" t="t" r="r" b="b"/>
              <a:pathLst>
                <a:path w="993" h="1229" extrusionOk="0">
                  <a:moveTo>
                    <a:pt x="539" y="520"/>
                  </a:moveTo>
                  <a:cubicBezTo>
                    <a:pt x="424" y="432"/>
                    <a:pt x="261" y="313"/>
                    <a:pt x="154" y="211"/>
                  </a:cubicBezTo>
                  <a:cubicBezTo>
                    <a:pt x="91" y="151"/>
                    <a:pt x="30" y="79"/>
                    <a:pt x="0" y="0"/>
                  </a:cubicBezTo>
                  <a:cubicBezTo>
                    <a:pt x="55" y="179"/>
                    <a:pt x="269" y="786"/>
                    <a:pt x="728" y="1229"/>
                  </a:cubicBezTo>
                  <a:cubicBezTo>
                    <a:pt x="807" y="1187"/>
                    <a:pt x="900" y="1161"/>
                    <a:pt x="993" y="1146"/>
                  </a:cubicBezTo>
                  <a:cubicBezTo>
                    <a:pt x="960" y="854"/>
                    <a:pt x="791" y="716"/>
                    <a:pt x="539" y="520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8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363" y="0"/>
              <a:ext cx="320" cy="563"/>
            </a:xfrm>
            <a:custGeom>
              <a:avLst/>
              <a:gdLst/>
              <a:ahLst/>
              <a:cxnLst/>
              <a:rect l="l" t="t" r="r" b="b"/>
              <a:pathLst>
                <a:path w="812" h="1430" extrusionOk="0">
                  <a:moveTo>
                    <a:pt x="483" y="0"/>
                  </a:moveTo>
                  <a:cubicBezTo>
                    <a:pt x="337" y="75"/>
                    <a:pt x="221" y="207"/>
                    <a:pt x="166" y="362"/>
                  </a:cubicBezTo>
                  <a:cubicBezTo>
                    <a:pt x="112" y="517"/>
                    <a:pt x="120" y="693"/>
                    <a:pt x="187" y="843"/>
                  </a:cubicBezTo>
                  <a:cubicBezTo>
                    <a:pt x="265" y="1015"/>
                    <a:pt x="415" y="1145"/>
                    <a:pt x="568" y="1256"/>
                  </a:cubicBezTo>
                  <a:cubicBezTo>
                    <a:pt x="649" y="1314"/>
                    <a:pt x="732" y="1370"/>
                    <a:pt x="812" y="1430"/>
                  </a:cubicBezTo>
                  <a:cubicBezTo>
                    <a:pt x="812" y="1430"/>
                    <a:pt x="812" y="1430"/>
                    <a:pt x="812" y="1430"/>
                  </a:cubicBezTo>
                  <a:cubicBezTo>
                    <a:pt x="0" y="523"/>
                    <a:pt x="483" y="0"/>
                    <a:pt x="483" y="0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766" y="548"/>
              <a:ext cx="178" cy="289"/>
            </a:xfrm>
            <a:custGeom>
              <a:avLst/>
              <a:gdLst/>
              <a:ahLst/>
              <a:cxnLst/>
              <a:rect l="l" t="t" r="r" b="b"/>
              <a:pathLst>
                <a:path w="454" h="732" extrusionOk="0">
                  <a:moveTo>
                    <a:pt x="173" y="732"/>
                  </a:moveTo>
                  <a:cubicBezTo>
                    <a:pt x="319" y="592"/>
                    <a:pt x="416" y="406"/>
                    <a:pt x="454" y="208"/>
                  </a:cubicBezTo>
                  <a:cubicBezTo>
                    <a:pt x="363" y="145"/>
                    <a:pt x="278" y="75"/>
                    <a:pt x="201" y="0"/>
                  </a:cubicBezTo>
                  <a:cubicBezTo>
                    <a:pt x="108" y="50"/>
                    <a:pt x="34" y="122"/>
                    <a:pt x="0" y="226"/>
                  </a:cubicBezTo>
                  <a:cubicBezTo>
                    <a:pt x="123" y="364"/>
                    <a:pt x="207" y="551"/>
                    <a:pt x="173" y="732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0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845" y="516"/>
              <a:ext cx="108" cy="114"/>
            </a:xfrm>
            <a:custGeom>
              <a:avLst/>
              <a:gdLst/>
              <a:ahLst/>
              <a:cxnLst/>
              <a:rect l="l" t="t" r="r" b="b"/>
              <a:pathLst>
                <a:path w="276" h="291" extrusionOk="0">
                  <a:moveTo>
                    <a:pt x="253" y="291"/>
                  </a:moveTo>
                  <a:cubicBezTo>
                    <a:pt x="272" y="197"/>
                    <a:pt x="276" y="100"/>
                    <a:pt x="266" y="5"/>
                  </a:cubicBezTo>
                  <a:cubicBezTo>
                    <a:pt x="266" y="3"/>
                    <a:pt x="265" y="2"/>
                    <a:pt x="265" y="0"/>
                  </a:cubicBezTo>
                  <a:cubicBezTo>
                    <a:pt x="172" y="15"/>
                    <a:pt x="79" y="41"/>
                    <a:pt x="0" y="83"/>
                  </a:cubicBezTo>
                  <a:cubicBezTo>
                    <a:pt x="77" y="158"/>
                    <a:pt x="162" y="228"/>
                    <a:pt x="253" y="291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1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435" y="412"/>
              <a:ext cx="239" cy="181"/>
            </a:xfrm>
            <a:custGeom>
              <a:avLst/>
              <a:gdLst/>
              <a:ahLst/>
              <a:cxnLst/>
              <a:rect l="l" t="t" r="r" b="b"/>
              <a:pathLst>
                <a:path w="608" h="460" extrusionOk="0">
                  <a:moveTo>
                    <a:pt x="608" y="460"/>
                  </a:moveTo>
                  <a:cubicBezTo>
                    <a:pt x="422" y="323"/>
                    <a:pt x="246" y="239"/>
                    <a:pt x="51" y="0"/>
                  </a:cubicBezTo>
                  <a:cubicBezTo>
                    <a:pt x="16" y="108"/>
                    <a:pt x="0" y="225"/>
                    <a:pt x="5" y="340"/>
                  </a:cubicBezTo>
                  <a:cubicBezTo>
                    <a:pt x="140" y="305"/>
                    <a:pt x="368" y="289"/>
                    <a:pt x="608" y="46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2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437" y="525"/>
              <a:ext cx="370" cy="510"/>
            </a:xfrm>
            <a:custGeom>
              <a:avLst/>
              <a:gdLst/>
              <a:ahLst/>
              <a:cxnLst/>
              <a:rect l="l" t="t" r="r" b="b"/>
              <a:pathLst>
                <a:path w="940" h="1295" extrusionOk="0">
                  <a:moveTo>
                    <a:pt x="681" y="1220"/>
                  </a:moveTo>
                  <a:cubicBezTo>
                    <a:pt x="678" y="1246"/>
                    <a:pt x="671" y="1271"/>
                    <a:pt x="659" y="1295"/>
                  </a:cubicBezTo>
                  <a:cubicBezTo>
                    <a:pt x="760" y="1172"/>
                    <a:pt x="850" y="1038"/>
                    <a:pt x="895" y="886"/>
                  </a:cubicBezTo>
                  <a:cubicBezTo>
                    <a:pt x="940" y="734"/>
                    <a:pt x="934" y="561"/>
                    <a:pt x="850" y="427"/>
                  </a:cubicBezTo>
                  <a:cubicBezTo>
                    <a:pt x="829" y="393"/>
                    <a:pt x="804" y="361"/>
                    <a:pt x="776" y="329"/>
                  </a:cubicBezTo>
                  <a:cubicBezTo>
                    <a:pt x="762" y="313"/>
                    <a:pt x="747" y="297"/>
                    <a:pt x="733" y="282"/>
                  </a:cubicBezTo>
                  <a:cubicBezTo>
                    <a:pt x="731" y="281"/>
                    <a:pt x="729" y="279"/>
                    <a:pt x="727" y="277"/>
                  </a:cubicBezTo>
                  <a:cubicBezTo>
                    <a:pt x="727" y="277"/>
                    <a:pt x="727" y="277"/>
                    <a:pt x="727" y="276"/>
                  </a:cubicBezTo>
                  <a:cubicBezTo>
                    <a:pt x="691" y="240"/>
                    <a:pt x="652" y="207"/>
                    <a:pt x="613" y="179"/>
                  </a:cubicBezTo>
                  <a:cubicBezTo>
                    <a:pt x="610" y="176"/>
                    <a:pt x="606" y="173"/>
                    <a:pt x="603" y="171"/>
                  </a:cubicBezTo>
                  <a:cubicBezTo>
                    <a:pt x="363" y="0"/>
                    <a:pt x="135" y="16"/>
                    <a:pt x="0" y="51"/>
                  </a:cubicBezTo>
                  <a:cubicBezTo>
                    <a:pt x="0" y="51"/>
                    <a:pt x="0" y="51"/>
                    <a:pt x="0" y="51"/>
                  </a:cubicBezTo>
                  <a:cubicBezTo>
                    <a:pt x="698" y="623"/>
                    <a:pt x="711" y="1054"/>
                    <a:pt x="681" y="122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3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437" y="545"/>
              <a:ext cx="280" cy="461"/>
            </a:xfrm>
            <a:custGeom>
              <a:avLst/>
              <a:gdLst/>
              <a:ahLst/>
              <a:cxnLst/>
              <a:rect l="l" t="t" r="r" b="b"/>
              <a:pathLst>
                <a:path w="711" h="1169" extrusionOk="0"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307" y="267"/>
                    <a:pt x="526" y="776"/>
                  </a:cubicBezTo>
                  <a:cubicBezTo>
                    <a:pt x="526" y="776"/>
                    <a:pt x="526" y="776"/>
                    <a:pt x="526" y="776"/>
                  </a:cubicBezTo>
                  <a:cubicBezTo>
                    <a:pt x="584" y="832"/>
                    <a:pt x="629" y="900"/>
                    <a:pt x="651" y="976"/>
                  </a:cubicBezTo>
                  <a:cubicBezTo>
                    <a:pt x="670" y="1039"/>
                    <a:pt x="687" y="1106"/>
                    <a:pt x="681" y="1169"/>
                  </a:cubicBezTo>
                  <a:cubicBezTo>
                    <a:pt x="711" y="1003"/>
                    <a:pt x="698" y="572"/>
                    <a:pt x="0" y="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4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437" y="545"/>
              <a:ext cx="207" cy="306"/>
            </a:xfrm>
            <a:custGeom>
              <a:avLst/>
              <a:gdLst/>
              <a:ahLst/>
              <a:cxnLst/>
              <a:rect l="l" t="t" r="r" b="b"/>
              <a:pathLst>
                <a:path w="526" h="776" extrusionOk="0">
                  <a:moveTo>
                    <a:pt x="0" y="0"/>
                  </a:moveTo>
                  <a:cubicBezTo>
                    <a:pt x="7" y="199"/>
                    <a:pt x="77" y="393"/>
                    <a:pt x="218" y="532"/>
                  </a:cubicBezTo>
                  <a:cubicBezTo>
                    <a:pt x="284" y="597"/>
                    <a:pt x="428" y="692"/>
                    <a:pt x="499" y="751"/>
                  </a:cubicBezTo>
                  <a:cubicBezTo>
                    <a:pt x="508" y="759"/>
                    <a:pt x="517" y="767"/>
                    <a:pt x="526" y="776"/>
                  </a:cubicBezTo>
                  <a:cubicBezTo>
                    <a:pt x="526" y="776"/>
                    <a:pt x="526" y="776"/>
                    <a:pt x="526" y="776"/>
                  </a:cubicBezTo>
                  <a:cubicBezTo>
                    <a:pt x="307" y="267"/>
                    <a:pt x="0" y="0"/>
                    <a:pt x="0" y="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/>
  </sheetViews>
  <sheetFormatPr defaultColWidth="14.453125" defaultRowHeight="15" customHeight="1" x14ac:dyDescent="0.35"/>
  <cols>
    <col min="1" max="1" width="47" customWidth="1"/>
    <col min="2" max="2" width="8.7265625" customWidth="1"/>
    <col min="3" max="3" width="13.54296875" customWidth="1"/>
    <col min="4" max="4" width="17.7265625" customWidth="1"/>
    <col min="5" max="8" width="9.08984375" customWidth="1"/>
    <col min="9" max="26" width="8.7265625" customWidth="1"/>
  </cols>
  <sheetData>
    <row r="1" spans="1:26" ht="3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 x14ac:dyDescent="0.35">
      <c r="A2" s="37" t="s">
        <v>0</v>
      </c>
      <c r="B2" s="38"/>
      <c r="C2" s="38"/>
      <c r="D2" s="38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39" t="s">
        <v>1</v>
      </c>
      <c r="B3" s="38"/>
      <c r="C3" s="38"/>
      <c r="D3" s="38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" x14ac:dyDescent="0.35">
      <c r="A6" s="40" t="s">
        <v>2</v>
      </c>
      <c r="B6" s="38"/>
      <c r="C6" s="38"/>
      <c r="D6" s="38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2"/>
      <c r="B7" s="2"/>
      <c r="C7" s="2"/>
      <c r="D7" s="2"/>
      <c r="E7" s="3"/>
      <c r="F7" s="3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2"/>
      <c r="B8" s="2"/>
      <c r="C8" s="2"/>
      <c r="D8" s="2"/>
      <c r="E8" s="3"/>
      <c r="F8" s="3"/>
      <c r="G8" s="3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6"/>
      <c r="B9" s="6"/>
      <c r="C9" s="6"/>
      <c r="D9" s="6"/>
      <c r="E9" s="3"/>
      <c r="F9" s="3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 x14ac:dyDescent="0.35">
      <c r="A10" s="6"/>
      <c r="B10" s="6"/>
      <c r="C10" s="7" t="s">
        <v>3</v>
      </c>
      <c r="D10" s="8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.25" customHeight="1" x14ac:dyDescent="0.35">
      <c r="A11" s="9"/>
      <c r="B11" s="9"/>
      <c r="C11" s="9"/>
      <c r="D11" s="10"/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4.75" customHeight="1" x14ac:dyDescent="0.35">
      <c r="A12" s="6"/>
      <c r="B12" s="6"/>
      <c r="C12" s="13">
        <f>C41</f>
        <v>442000</v>
      </c>
      <c r="D12" s="6"/>
      <c r="E12" s="3"/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35">
      <c r="A13" s="6"/>
      <c r="B13" s="6"/>
      <c r="C13" s="6"/>
      <c r="D13" s="6"/>
      <c r="E13" s="3"/>
      <c r="F13" s="3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6"/>
      <c r="B14" s="6"/>
      <c r="C14" s="7" t="s">
        <v>4</v>
      </c>
      <c r="D14" s="6"/>
      <c r="E14" s="3"/>
      <c r="F14" s="3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.25" customHeight="1" x14ac:dyDescent="0.35">
      <c r="A15" s="6"/>
      <c r="B15" s="6"/>
      <c r="C15" s="9"/>
      <c r="D15" s="6"/>
      <c r="E15" s="3"/>
      <c r="F15" s="3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35">
      <c r="A16" s="6"/>
      <c r="B16" s="6"/>
      <c r="C16" s="13">
        <f>C98</f>
        <v>376189</v>
      </c>
      <c r="D16" s="6"/>
      <c r="E16" s="3"/>
      <c r="F16" s="3"/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6"/>
      <c r="B17" s="6"/>
      <c r="C17" s="6"/>
      <c r="D17" s="6"/>
      <c r="E17" s="14"/>
      <c r="F17" s="14"/>
      <c r="G17" s="14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5" x14ac:dyDescent="0.35">
      <c r="A18" s="2"/>
      <c r="B18" s="2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2"/>
      <c r="B19" s="2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2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/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6"/>
      <c r="B22" s="16"/>
      <c r="C22" s="16"/>
      <c r="D22" s="1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5">
      <c r="A28" s="17" t="s">
        <v>5</v>
      </c>
      <c r="B28" s="6" t="s">
        <v>6</v>
      </c>
      <c r="C28" s="6" t="s">
        <v>7</v>
      </c>
      <c r="D28" s="6" t="s">
        <v>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5">
      <c r="A29" s="18" t="s">
        <v>9</v>
      </c>
      <c r="B29" s="19"/>
      <c r="C29" s="19"/>
      <c r="D29" s="1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5">
      <c r="A30" s="20" t="s">
        <v>10</v>
      </c>
      <c r="B30" s="19">
        <v>50000</v>
      </c>
      <c r="C30" s="19">
        <v>49000</v>
      </c>
      <c r="D30" s="19">
        <f t="shared" ref="D30:D32" si="0">IF(C30="","",C30-B30)</f>
        <v>-1000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5">
      <c r="A31" s="20" t="s">
        <v>11</v>
      </c>
      <c r="B31" s="19">
        <v>50000</v>
      </c>
      <c r="C31" s="19">
        <v>50000</v>
      </c>
      <c r="D31" s="19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5">
      <c r="A32" s="20" t="s">
        <v>12</v>
      </c>
      <c r="B32" s="19"/>
      <c r="C32" s="19"/>
      <c r="D32" s="19" t="str">
        <f t="shared" si="0"/>
        <v/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5">
      <c r="A33" s="21" t="s">
        <v>13</v>
      </c>
      <c r="B33" s="22">
        <f t="shared" ref="B33:C33" si="1">SUM(B29:B32)</f>
        <v>100000</v>
      </c>
      <c r="C33" s="22">
        <f t="shared" si="1"/>
        <v>99000</v>
      </c>
      <c r="D33" s="22">
        <f>SUM(D30:D32)</f>
        <v>-1000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5">
      <c r="A34" s="18"/>
      <c r="B34" s="23"/>
      <c r="C34" s="23"/>
      <c r="D34" s="2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5">
      <c r="A35" s="18" t="s">
        <v>14</v>
      </c>
      <c r="B35" s="19"/>
      <c r="C35" s="19"/>
      <c r="D35" s="1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5">
      <c r="A36" s="20" t="s">
        <v>15</v>
      </c>
      <c r="B36" s="19">
        <v>100000</v>
      </c>
      <c r="C36" s="19">
        <v>98000</v>
      </c>
      <c r="D36" s="19">
        <f t="shared" ref="D36:D37" si="2">IF(C36="","",C36-B36)</f>
        <v>-2000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5">
      <c r="A37" s="20" t="s">
        <v>16</v>
      </c>
      <c r="B37" s="19">
        <v>200000</v>
      </c>
      <c r="C37" s="19">
        <v>195000</v>
      </c>
      <c r="D37" s="19">
        <f t="shared" si="2"/>
        <v>-5000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5">
      <c r="A38" s="21" t="s">
        <v>17</v>
      </c>
      <c r="B38" s="22">
        <f t="shared" ref="B38:D38" si="3">SUM(B35:B37)</f>
        <v>300000</v>
      </c>
      <c r="C38" s="22">
        <f t="shared" si="3"/>
        <v>293000</v>
      </c>
      <c r="D38" s="22">
        <f t="shared" si="3"/>
        <v>-7000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5">
      <c r="A39" s="18"/>
      <c r="B39" s="23"/>
      <c r="C39" s="23"/>
      <c r="D39" s="2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5">
      <c r="A40" s="20" t="s">
        <v>18</v>
      </c>
      <c r="B40" s="19">
        <v>50000</v>
      </c>
      <c r="C40" s="19">
        <v>50000</v>
      </c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5">
      <c r="A41" s="24" t="s">
        <v>3</v>
      </c>
      <c r="B41" s="25">
        <f t="shared" ref="B41:D41" si="4">B33+B38+B40</f>
        <v>450000</v>
      </c>
      <c r="C41" s="25">
        <f t="shared" si="4"/>
        <v>442000</v>
      </c>
      <c r="D41" s="25">
        <f t="shared" si="4"/>
        <v>-8000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5">
      <c r="A42" s="26"/>
      <c r="B42" s="27"/>
      <c r="C42" s="27"/>
      <c r="D42" s="2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5">
      <c r="A43" s="26"/>
      <c r="B43" s="27"/>
      <c r="C43" s="27"/>
      <c r="D43" s="2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5">
      <c r="A44" s="26"/>
      <c r="B44" s="27"/>
      <c r="C44" s="27"/>
      <c r="D44" s="2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5">
      <c r="A45" s="26"/>
      <c r="B45" s="27"/>
      <c r="C45" s="27"/>
      <c r="D45" s="2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5">
      <c r="A46" s="26"/>
      <c r="B46" s="27"/>
      <c r="C46" s="27"/>
      <c r="D46" s="2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5">
      <c r="A47" s="26"/>
      <c r="B47" s="27"/>
      <c r="C47" s="27"/>
      <c r="D47" s="2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5">
      <c r="A48" s="28"/>
      <c r="B48" s="29"/>
      <c r="C48" s="29"/>
      <c r="D48" s="2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5">
      <c r="A49" s="17" t="s">
        <v>19</v>
      </c>
      <c r="B49" s="6" t="s">
        <v>6</v>
      </c>
      <c r="C49" s="6" t="s">
        <v>7</v>
      </c>
      <c r="D49" s="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5">
      <c r="A50" s="18" t="s">
        <v>20</v>
      </c>
      <c r="B50" s="19"/>
      <c r="C50" s="19"/>
      <c r="D50" s="1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5">
      <c r="A51" s="20" t="s">
        <v>21</v>
      </c>
      <c r="B51" s="19">
        <v>5000</v>
      </c>
      <c r="C51" s="19">
        <v>5000</v>
      </c>
      <c r="D51" s="19">
        <f t="shared" ref="D51:D74" si="5">IF(C51="","",B51-C51)</f>
        <v>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5">
      <c r="A52" s="20" t="s">
        <v>22</v>
      </c>
      <c r="B52" s="19">
        <v>1000</v>
      </c>
      <c r="C52" s="19">
        <v>1000</v>
      </c>
      <c r="D52" s="19">
        <f t="shared" si="5"/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5">
      <c r="A53" s="20" t="s">
        <v>23</v>
      </c>
      <c r="B53" s="19">
        <v>20000</v>
      </c>
      <c r="C53" s="19">
        <v>20000</v>
      </c>
      <c r="D53" s="19">
        <f t="shared" si="5"/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5">
      <c r="A54" s="20" t="s">
        <v>24</v>
      </c>
      <c r="B54" s="19">
        <v>50000</v>
      </c>
      <c r="C54" s="19">
        <v>55000</v>
      </c>
      <c r="D54" s="19">
        <f t="shared" si="5"/>
        <v>-5000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5">
      <c r="A55" s="20" t="s">
        <v>25</v>
      </c>
      <c r="B55" s="19">
        <v>900</v>
      </c>
      <c r="C55" s="19">
        <v>900</v>
      </c>
      <c r="D55" s="19">
        <f t="shared" si="5"/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5">
      <c r="A56" s="20" t="s">
        <v>26</v>
      </c>
      <c r="B56" s="19">
        <v>1500</v>
      </c>
      <c r="C56" s="19">
        <v>1500</v>
      </c>
      <c r="D56" s="19">
        <f t="shared" si="5"/>
        <v>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5">
      <c r="A57" s="20" t="s">
        <v>27</v>
      </c>
      <c r="B57" s="19">
        <v>15000</v>
      </c>
      <c r="C57" s="19">
        <v>15000</v>
      </c>
      <c r="D57" s="19">
        <f t="shared" si="5"/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5">
      <c r="A58" s="20" t="s">
        <v>28</v>
      </c>
      <c r="B58" s="19">
        <v>500</v>
      </c>
      <c r="C58" s="19">
        <v>500</v>
      </c>
      <c r="D58" s="19">
        <f t="shared" si="5"/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5">
      <c r="A59" s="20" t="s">
        <v>29</v>
      </c>
      <c r="B59" s="19">
        <v>1500</v>
      </c>
      <c r="C59" s="19">
        <v>1475</v>
      </c>
      <c r="D59" s="19">
        <f t="shared" si="5"/>
        <v>25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5">
      <c r="A60" s="20" t="s">
        <v>30</v>
      </c>
      <c r="B60" s="19">
        <v>8000</v>
      </c>
      <c r="C60" s="19">
        <v>9000</v>
      </c>
      <c r="D60" s="19">
        <f t="shared" si="5"/>
        <v>-1000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5">
      <c r="A61" s="20" t="s">
        <v>31</v>
      </c>
      <c r="B61" s="19">
        <v>2000</v>
      </c>
      <c r="C61" s="19">
        <v>2000</v>
      </c>
      <c r="D61" s="19">
        <f t="shared" si="5"/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5">
      <c r="A62" s="20" t="s">
        <v>32</v>
      </c>
      <c r="B62" s="19">
        <v>500</v>
      </c>
      <c r="C62" s="19">
        <v>500</v>
      </c>
      <c r="D62" s="19">
        <f t="shared" si="5"/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5">
      <c r="A63" s="20" t="s">
        <v>33</v>
      </c>
      <c r="B63" s="19">
        <v>25000</v>
      </c>
      <c r="C63" s="19">
        <v>25000</v>
      </c>
      <c r="D63" s="19">
        <f t="shared" si="5"/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5">
      <c r="A64" s="20" t="s">
        <v>34</v>
      </c>
      <c r="B64" s="19">
        <v>15000</v>
      </c>
      <c r="C64" s="19">
        <v>15000</v>
      </c>
      <c r="D64" s="19">
        <f t="shared" si="5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5">
      <c r="A65" s="20" t="s">
        <v>35</v>
      </c>
      <c r="B65" s="19">
        <v>63000</v>
      </c>
      <c r="C65" s="19">
        <v>65000</v>
      </c>
      <c r="D65" s="19">
        <f t="shared" si="5"/>
        <v>-2000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5">
      <c r="A66" s="20" t="s">
        <v>36</v>
      </c>
      <c r="B66" s="19">
        <v>5000</v>
      </c>
      <c r="C66" s="19">
        <v>5000</v>
      </c>
      <c r="D66" s="19">
        <f t="shared" si="5"/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5">
      <c r="A67" s="20" t="s">
        <v>37</v>
      </c>
      <c r="B67" s="19">
        <v>200</v>
      </c>
      <c r="C67" s="19">
        <v>200</v>
      </c>
      <c r="D67" s="19">
        <f t="shared" si="5"/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5">
      <c r="A68" s="20" t="s">
        <v>38</v>
      </c>
      <c r="B68" s="19">
        <v>6500</v>
      </c>
      <c r="C68" s="19">
        <v>6500</v>
      </c>
      <c r="D68" s="19">
        <f t="shared" si="5"/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5">
      <c r="A69" s="20" t="s">
        <v>39</v>
      </c>
      <c r="B69" s="19">
        <v>25000</v>
      </c>
      <c r="C69" s="19">
        <v>25000</v>
      </c>
      <c r="D69" s="19">
        <f t="shared" si="5"/>
        <v>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5">
      <c r="A70" s="20" t="s">
        <v>40</v>
      </c>
      <c r="B70" s="19">
        <v>1800</v>
      </c>
      <c r="C70" s="19">
        <v>1800</v>
      </c>
      <c r="D70" s="19">
        <f t="shared" si="5"/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5">
      <c r="A71" s="20" t="s">
        <v>41</v>
      </c>
      <c r="B71" s="19">
        <v>250</v>
      </c>
      <c r="C71" s="19">
        <v>250</v>
      </c>
      <c r="D71" s="19">
        <f t="shared" si="5"/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5">
      <c r="A72" s="20" t="s">
        <v>42</v>
      </c>
      <c r="B72" s="19">
        <v>1700</v>
      </c>
      <c r="C72" s="19">
        <v>1850</v>
      </c>
      <c r="D72" s="19">
        <f t="shared" si="5"/>
        <v>-150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5">
      <c r="A73" s="20" t="s">
        <v>43</v>
      </c>
      <c r="B73" s="19">
        <v>500</v>
      </c>
      <c r="C73" s="19">
        <v>500</v>
      </c>
      <c r="D73" s="19">
        <f t="shared" si="5"/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35">
      <c r="A74" s="20" t="s">
        <v>44</v>
      </c>
      <c r="B74" s="19">
        <v>1500</v>
      </c>
      <c r="C74" s="19">
        <v>1500</v>
      </c>
      <c r="D74" s="19">
        <f t="shared" si="5"/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35">
      <c r="A75" s="30" t="s">
        <v>45</v>
      </c>
      <c r="B75" s="31">
        <f t="shared" ref="B75:D75" si="6">SUM(B50:B74)</f>
        <v>251350</v>
      </c>
      <c r="C75" s="31">
        <f t="shared" si="6"/>
        <v>259475</v>
      </c>
      <c r="D75" s="31">
        <f t="shared" si="6"/>
        <v>-8125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35">
      <c r="A76" s="18"/>
      <c r="B76" s="23"/>
      <c r="C76" s="23"/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35">
      <c r="A77" s="21" t="s">
        <v>46</v>
      </c>
      <c r="B77" s="32"/>
      <c r="C77" s="32"/>
      <c r="D77" s="3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35">
      <c r="A78" s="20" t="s">
        <v>47</v>
      </c>
      <c r="B78" s="19">
        <v>4500</v>
      </c>
      <c r="C78" s="19">
        <v>5000</v>
      </c>
      <c r="D78" s="19">
        <f t="shared" ref="D78:D95" si="7">IF(C78="","",B78-C78)</f>
        <v>-500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35">
      <c r="A79" s="20" t="s">
        <v>48</v>
      </c>
      <c r="B79" s="19">
        <v>500</v>
      </c>
      <c r="C79" s="19">
        <v>500</v>
      </c>
      <c r="D79" s="19">
        <f t="shared" si="7"/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35">
      <c r="A80" s="20" t="s">
        <v>49</v>
      </c>
      <c r="B80" s="19">
        <v>250</v>
      </c>
      <c r="C80" s="19">
        <v>250</v>
      </c>
      <c r="D80" s="19">
        <f t="shared" si="7"/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35">
      <c r="A81" s="20" t="s">
        <v>50</v>
      </c>
      <c r="B81" s="19">
        <v>50000</v>
      </c>
      <c r="C81" s="19">
        <v>50000</v>
      </c>
      <c r="D81" s="19">
        <f t="shared" si="7"/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35">
      <c r="A82" s="20" t="s">
        <v>51</v>
      </c>
      <c r="B82" s="19">
        <v>20000</v>
      </c>
      <c r="C82" s="19">
        <v>23000</v>
      </c>
      <c r="D82" s="19">
        <f t="shared" si="7"/>
        <v>-3000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35">
      <c r="A83" s="20" t="s">
        <v>52</v>
      </c>
      <c r="B83" s="19">
        <v>2000</v>
      </c>
      <c r="C83" s="19">
        <v>2000</v>
      </c>
      <c r="D83" s="19">
        <f t="shared" si="7"/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35">
      <c r="A84" s="20" t="s">
        <v>53</v>
      </c>
      <c r="B84" s="19">
        <v>500</v>
      </c>
      <c r="C84" s="19">
        <v>500</v>
      </c>
      <c r="D84" s="19">
        <f t="shared" si="7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35">
      <c r="A85" s="20" t="s">
        <v>54</v>
      </c>
      <c r="B85" s="19">
        <v>800</v>
      </c>
      <c r="C85" s="19">
        <v>800</v>
      </c>
      <c r="D85" s="19">
        <f t="shared" si="7"/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35">
      <c r="A86" s="20" t="s">
        <v>55</v>
      </c>
      <c r="B86" s="19">
        <v>2000</v>
      </c>
      <c r="C86" s="19">
        <v>2056</v>
      </c>
      <c r="D86" s="19">
        <f t="shared" si="7"/>
        <v>-56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35">
      <c r="A87" s="20" t="s">
        <v>56</v>
      </c>
      <c r="B87" s="19">
        <v>2500</v>
      </c>
      <c r="C87" s="19">
        <v>2500</v>
      </c>
      <c r="D87" s="19">
        <f t="shared" si="7"/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35">
      <c r="A88" s="20" t="s">
        <v>57</v>
      </c>
      <c r="B88" s="19">
        <v>500</v>
      </c>
      <c r="C88" s="19">
        <v>500</v>
      </c>
      <c r="D88" s="19">
        <f t="shared" si="7"/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35">
      <c r="A89" s="20" t="s">
        <v>58</v>
      </c>
      <c r="B89" s="19">
        <v>2000</v>
      </c>
      <c r="C89" s="19">
        <v>2000</v>
      </c>
      <c r="D89" s="19">
        <f t="shared" si="7"/>
        <v>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35">
      <c r="A90" s="20" t="s">
        <v>59</v>
      </c>
      <c r="B90" s="19">
        <v>20000</v>
      </c>
      <c r="C90" s="19">
        <v>20000</v>
      </c>
      <c r="D90" s="19">
        <f t="shared" si="7"/>
        <v>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35">
      <c r="A91" s="20" t="s">
        <v>60</v>
      </c>
      <c r="B91" s="19">
        <v>500</v>
      </c>
      <c r="C91" s="19">
        <v>500</v>
      </c>
      <c r="D91" s="19">
        <f t="shared" si="7"/>
        <v>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35">
      <c r="A92" s="20" t="s">
        <v>61</v>
      </c>
      <c r="B92" s="19">
        <v>1500</v>
      </c>
      <c r="C92" s="19">
        <v>1500</v>
      </c>
      <c r="D92" s="19">
        <f t="shared" si="7"/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35">
      <c r="A93" s="20" t="s">
        <v>42</v>
      </c>
      <c r="B93" s="19">
        <v>2000</v>
      </c>
      <c r="C93" s="19">
        <v>1856</v>
      </c>
      <c r="D93" s="19">
        <f t="shared" si="7"/>
        <v>144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5">
      <c r="A94" s="20" t="s">
        <v>44</v>
      </c>
      <c r="B94" s="19">
        <v>2500</v>
      </c>
      <c r="C94" s="19">
        <v>3000</v>
      </c>
      <c r="D94" s="19">
        <f t="shared" si="7"/>
        <v>-500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35">
      <c r="A95" s="20" t="s">
        <v>62</v>
      </c>
      <c r="B95" s="19">
        <v>500</v>
      </c>
      <c r="C95" s="19">
        <v>752</v>
      </c>
      <c r="D95" s="19">
        <f t="shared" si="7"/>
        <v>-252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5">
      <c r="A96" s="30" t="s">
        <v>63</v>
      </c>
      <c r="B96" s="31">
        <f t="shared" ref="B96:D96" si="8">SUM(B77:B95)</f>
        <v>112550</v>
      </c>
      <c r="C96" s="31">
        <f t="shared" si="8"/>
        <v>116714</v>
      </c>
      <c r="D96" s="31">
        <f t="shared" si="8"/>
        <v>-4164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35">
      <c r="A97" s="33"/>
      <c r="B97" s="34"/>
      <c r="C97" s="34"/>
      <c r="D97" s="3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35">
      <c r="A98" s="35" t="s">
        <v>64</v>
      </c>
      <c r="B98" s="36">
        <f t="shared" ref="B98:D98" si="9">B75+B96</f>
        <v>363900</v>
      </c>
      <c r="C98" s="36">
        <f t="shared" si="9"/>
        <v>376189</v>
      </c>
      <c r="D98" s="36">
        <f t="shared" si="9"/>
        <v>-12289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2:D2"/>
    <mergeCell ref="A3:D3"/>
    <mergeCell ref="A6:D6"/>
  </mergeCells>
  <conditionalFormatting sqref="D48 D50:D96 D30:D40">
    <cfRule type="expression" dxfId="0" priority="1" stopIfTrue="1">
      <formula>D30&lt;0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2022-04-06T10:10:28Z</dcterms:modified>
</cp:coreProperties>
</file>