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4EB23535-6555-45B7-80DF-0E9AD0BAE0F1}" xr6:coauthVersionLast="45" xr6:coauthVersionMax="45" xr10:uidLastSave="{00000000-0000-0000-0000-000000000000}"/>
  <bookViews>
    <workbookView xWindow="1170" yWindow="450" windowWidth="19965" windowHeight="15750" xr2:uid="{00000000-000D-0000-FFFF-FFFF00000000}"/>
  </bookViews>
  <sheets>
    <sheet name="CASH" sheetId="10" r:id="rId1"/>
    <sheet name="CHECK" sheetId="1" r:id="rId2"/>
    <sheet name="CREDIT" sheetId="12" r:id="rId3"/>
    <sheet name="SAVINGS" sheetId="13" r:id="rId4"/>
    <sheet name="Settings" sheetId="6" r:id="rId5"/>
    <sheet name="Help" sheetId="3" r:id="rId6"/>
    <sheet name="©" sheetId="14" r:id="rId7"/>
  </sheets>
  <definedNames>
    <definedName name="_xlnm._FilterDatabase" localSheetId="0" hidden="1">CASH!$A$5:$I$8</definedName>
    <definedName name="_xlnm._FilterDatabase" localSheetId="1" hidden="1">CHECK!$A$5:$L$8</definedName>
    <definedName name="_xlnm._FilterDatabase" localSheetId="2" hidden="1">CREDIT!$A$5:$J$8</definedName>
    <definedName name="_xlnm._FilterDatabase" localSheetId="3" hidden="1">SAVINGS!$A$5:$J$8</definedName>
    <definedName name="dateList">OFFSET(Settings!$C$1,1,0,SUMPRODUCT(MAX((Settings!$C:$C&lt;&gt;"")*(ROW(Settings!$C:$C)))),1)</definedName>
    <definedName name="numList">OFFSET(CHECK!#REF!,1,0,SUMPRODUCT(MAX((CHECK!#REF!&lt;&gt;"")*(ROW(CHECK!#REF!)))),1)</definedName>
    <definedName name="payeeList">OFFSET(Settings!$A$1,1,0,SUMPRODUCT(MAX((Settings!$A:$A&lt;&gt;"")*(ROW(Settings!$A:$A)))),1)</definedName>
    <definedName name="_xlnm.Print_Area" localSheetId="0">CASH!$A:$I</definedName>
    <definedName name="_xlnm.Print_Area" localSheetId="1">CHECK!$A:$L</definedName>
    <definedName name="_xlnm.Print_Area" localSheetId="2">CREDIT!$A:$J</definedName>
    <definedName name="_xlnm.Print_Area" localSheetId="5">Help!$A$1:$C$36</definedName>
    <definedName name="_xlnm.Print_Area" localSheetId="3">SAVINGS!$A:$J</definedName>
    <definedName name="_xlnm.Print_Titles" localSheetId="0">CASH!$5:$5</definedName>
    <definedName name="_xlnm.Print_Titles" localSheetId="1">CHECK!$5:$5</definedName>
    <definedName name="_xlnm.Print_Titles" localSheetId="2">CREDIT!$5:$5</definedName>
    <definedName name="_xlnm.Print_Titles" localSheetId="3">SAVINGS!$5:$5</definedName>
    <definedName name="reconcileList">OFFSET(Settings!$E$1,1,0,SUMPRODUCT(MAX((Settings!$E:$E&lt;&gt;"")*(ROW(Settings!$E:$E)))),1)</definedName>
    <definedName name="valuevx">42.314159</definedName>
    <definedName name="vertex42_copyright" hidden="1">"© 2017 Vertex42 LLC"</definedName>
    <definedName name="vertex42_id" hidden="1">"money-tracker.xlsx"</definedName>
    <definedName name="vertex42_title" hidden="1">"Money Tracker"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0" l="1"/>
  <c r="H6" i="10"/>
  <c r="D2" i="13"/>
  <c r="E2" i="13"/>
  <c r="F2" i="13"/>
  <c r="G2" i="13"/>
  <c r="C2" i="13"/>
  <c r="D2" i="12"/>
  <c r="E2" i="12"/>
  <c r="F2" i="12"/>
  <c r="G2" i="12"/>
  <c r="C2" i="12"/>
  <c r="E2" i="1"/>
  <c r="F2" i="1"/>
  <c r="G2" i="1"/>
  <c r="H2" i="1"/>
  <c r="I2" i="1"/>
  <c r="D2" i="1"/>
  <c r="E2" i="10"/>
  <c r="D2" i="10"/>
  <c r="C2" i="10"/>
  <c r="F2" i="10"/>
  <c r="I6" i="12" l="1"/>
  <c r="B44" i="3" l="1"/>
  <c r="B42" i="3"/>
  <c r="H8" i="10" l="1"/>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J41" i="13" l="1"/>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I12" i="13"/>
  <c r="I11" i="13"/>
  <c r="I10" i="13"/>
  <c r="I9" i="13"/>
  <c r="I8" i="13"/>
  <c r="I7" i="13"/>
  <c r="I6" i="13"/>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J9" i="13" l="1"/>
  <c r="J6" i="13"/>
  <c r="J10" i="13"/>
  <c r="J11" i="13"/>
  <c r="J7" i="13"/>
  <c r="J8" i="13"/>
  <c r="J12" i="13"/>
  <c r="J10" i="12"/>
  <c r="J9" i="12"/>
  <c r="J8" i="12"/>
  <c r="J7" i="12"/>
  <c r="K11" i="1"/>
  <c r="L15" i="1"/>
  <c r="L16" i="1"/>
  <c r="L17" i="1"/>
  <c r="L18" i="1"/>
  <c r="L19" i="1"/>
  <c r="L20" i="1"/>
  <c r="L21" i="1"/>
  <c r="L22" i="1"/>
  <c r="L23" i="1"/>
  <c r="L24" i="1"/>
  <c r="L25" i="1"/>
  <c r="L26" i="1"/>
  <c r="L27" i="1"/>
  <c r="L28" i="1"/>
  <c r="L29" i="1"/>
  <c r="L30" i="1"/>
  <c r="L31" i="1"/>
  <c r="L32" i="1"/>
  <c r="L33" i="1"/>
  <c r="L34" i="1"/>
  <c r="L35" i="1"/>
  <c r="L36" i="1"/>
  <c r="L37" i="1"/>
  <c r="L38" i="1"/>
  <c r="L39" i="1"/>
  <c r="L40" i="1"/>
  <c r="L41" i="1"/>
  <c r="K6" i="1"/>
  <c r="L6" i="1" s="1"/>
  <c r="K7" i="1"/>
  <c r="K8" i="1"/>
  <c r="K9" i="1"/>
  <c r="K10"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L14" i="1" l="1"/>
  <c r="L13" i="1"/>
  <c r="J2" i="13"/>
  <c r="L12" i="1"/>
  <c r="L9" i="1"/>
  <c r="J2" i="12"/>
  <c r="L10" i="1"/>
  <c r="L8" i="1"/>
  <c r="L7" i="1"/>
  <c r="L11" i="1"/>
  <c r="L2" i="1" l="1"/>
  <c r="I2" i="10"/>
  <c r="C3" i="6" l="1"/>
  <c r="C4" i="6" l="1"/>
  <c r="C5" i="6" l="1"/>
  <c r="C6" i="6" l="1"/>
  <c r="C7" i="6" l="1"/>
  <c r="C8" i="6" l="1"/>
  <c r="C9" i="6" l="1"/>
  <c r="C10" i="6" s="1"/>
  <c r="C11" i="6" s="1"/>
  <c r="C12" i="6" s="1"/>
  <c r="C13" i="6" s="1"/>
  <c r="C14" i="6" s="1"/>
  <c r="C15" i="6" s="1"/>
  <c r="C16" i="6" s="1"/>
  <c r="C1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5" authorId="0" shapeId="0" xr:uid="{EBAF4EC7-0582-4AB3-80AD-ECE4BCFCC0AA}">
      <text>
        <r>
          <rPr>
            <b/>
            <sz val="9"/>
            <color indexed="81"/>
            <rFont val="Tahoma"/>
            <family val="2"/>
          </rPr>
          <t>Verified:</t>
        </r>
        <r>
          <rPr>
            <sz val="9"/>
            <color indexed="81"/>
            <rFont val="Tahoma"/>
            <family val="2"/>
          </rPr>
          <t xml:space="preserve">
Use this column to mark when you have verified that the balance matches your actual cash amount. If the amount doesn't match, either try to remember where your money went, or enter an adjustment transaction.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5" authorId="0" shapeId="0" xr:uid="{0511CF7B-AF42-4CA3-B866-36FC5EB73CAD}">
      <text>
        <r>
          <rPr>
            <b/>
            <sz val="9"/>
            <color indexed="81"/>
            <rFont val="Tahoma"/>
            <family val="2"/>
          </rPr>
          <t>Num:</t>
        </r>
        <r>
          <rPr>
            <sz val="9"/>
            <color indexed="81"/>
            <rFont val="Tahoma"/>
            <family val="2"/>
          </rPr>
          <t xml:space="preserve">
Use this column to list the check number or other useful abbreviations, such as:
DEP = Deposit
TXFR = Transfer
EFT = Electronic Funds Transfer</t>
        </r>
      </text>
    </comment>
    <comment ref="J5" authorId="0" shapeId="0" xr:uid="{3D5B1353-6B86-4549-8D08-A7670C0FB3D8}">
      <text>
        <r>
          <rPr>
            <b/>
            <sz val="9"/>
            <color indexed="81"/>
            <rFont val="Tahoma"/>
            <family val="2"/>
          </rPr>
          <t>Verified / Reconciled:</t>
        </r>
        <r>
          <rPr>
            <sz val="9"/>
            <color indexed="81"/>
            <rFont val="Tahoma"/>
            <family val="2"/>
          </rPr>
          <t xml:space="preserve">
Use this column when comparing to your bank statement to indicate that the transaction matches your statement.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I5" authorId="0" shapeId="0" xr:uid="{045286CC-C130-4FCF-A2B2-7FB10D287276}">
      <text>
        <r>
          <rPr>
            <b/>
            <sz val="9"/>
            <color indexed="81"/>
            <rFont val="Tahoma"/>
            <family val="2"/>
          </rPr>
          <t>Account Balance:</t>
        </r>
        <r>
          <rPr>
            <sz val="9"/>
            <color indexed="81"/>
            <rFont val="Tahoma"/>
            <family val="2"/>
          </rPr>
          <t xml:space="preserve">
- A </t>
        </r>
        <r>
          <rPr>
            <b/>
            <sz val="9"/>
            <color indexed="81"/>
            <rFont val="Tahoma"/>
            <family val="2"/>
          </rPr>
          <t>Negative</t>
        </r>
        <r>
          <rPr>
            <sz val="9"/>
            <color indexed="81"/>
            <rFont val="Tahoma"/>
            <family val="2"/>
          </rPr>
          <t xml:space="preserve"> balance means YOU owe the person.
- A </t>
        </r>
        <r>
          <rPr>
            <b/>
            <sz val="9"/>
            <color indexed="81"/>
            <rFont val="Tahoma"/>
            <family val="2"/>
          </rPr>
          <t>Positive</t>
        </r>
        <r>
          <rPr>
            <sz val="9"/>
            <color indexed="81"/>
            <rFont val="Tahoma"/>
            <family val="2"/>
          </rPr>
          <t xml:space="preserve"> balance means that the person owes YOU.</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5" authorId="0" shapeId="0" xr:uid="{A3E9FCD6-7363-4082-BBE2-0A0E592DB16C}">
      <text>
        <r>
          <rPr>
            <b/>
            <sz val="9"/>
            <color indexed="81"/>
            <rFont val="Tahoma"/>
            <family val="2"/>
          </rPr>
          <t>Verified / Reconciled:</t>
        </r>
        <r>
          <rPr>
            <sz val="9"/>
            <color indexed="81"/>
            <rFont val="Tahoma"/>
            <family val="2"/>
          </rPr>
          <t xml:space="preserve">
Use this column when comparing to your bank statement to indicate that the transaction matches your statement.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C3" authorId="0" shapeId="0" xr:uid="{00000000-0006-0000-0400-000001000000}">
      <text>
        <r>
          <rPr>
            <sz val="8"/>
            <color indexed="81"/>
            <rFont val="Tahoma"/>
            <family val="2"/>
          </rPr>
          <t>The first date in the list is the current date.</t>
        </r>
      </text>
    </comment>
  </commentList>
</comments>
</file>

<file path=xl/sharedStrings.xml><?xml version="1.0" encoding="utf-8"?>
<sst xmlns="http://schemas.openxmlformats.org/spreadsheetml/2006/main" count="190" uniqueCount="133">
  <si>
    <t>Date</t>
  </si>
  <si>
    <t>Num</t>
  </si>
  <si>
    <t>R</t>
  </si>
  <si>
    <t>Example Entries in the NUM Field</t>
  </si>
  <si>
    <t>Deleting a Transaction</t>
  </si>
  <si>
    <t>Getting Started</t>
  </si>
  <si>
    <t>c</t>
  </si>
  <si>
    <t>HELP</t>
  </si>
  <si>
    <t>By Vertex42.com</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</si>
  <si>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</si>
  <si>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</si>
  <si>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</si>
  <si>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TXFR  (transfer to/from other account)</t>
  </si>
  <si>
    <t>2032    (check number)</t>
  </si>
  <si>
    <t>EFT     (electronic funds transfer)</t>
  </si>
  <si>
    <t>DEP    (deposit)</t>
  </si>
  <si>
    <t>CARD (debit/check card)</t>
  </si>
  <si>
    <t>FEE    (bank fees)</t>
  </si>
  <si>
    <t>Additional Help</t>
  </si>
  <si>
    <t>The link at the top of this worksheet will take you to the web page on vertex42.com that talks about this template.</t>
  </si>
  <si>
    <t>You can edit these list as needed.</t>
  </si>
  <si>
    <t>Note: The Balance formula will not work if you leave a blank row between transactions.</t>
  </si>
  <si>
    <t>The list for the Num column is included in the</t>
  </si>
  <si>
    <t>Register worksheet to the right of the table.</t>
  </si>
  <si>
    <t>https://www.vertex42.com/licensing/EULA_privateuse.html</t>
  </si>
  <si>
    <t>To/From Checking</t>
  </si>
  <si>
    <t>Gas</t>
  </si>
  <si>
    <t>Food</t>
  </si>
  <si>
    <t>These lists are used to populate the</t>
  </si>
  <si>
    <t>drop-down boxes.</t>
  </si>
  <si>
    <t>https://www.vertex42.com/ExcelTemplates/money-tracker.html</t>
  </si>
  <si>
    <t>This spreadsheet, including all worksheets and associated content is a copyrighted work under the United States and other copyright laws.</t>
  </si>
  <si>
    <t>Beginning Cash</t>
  </si>
  <si>
    <t>Money Tracker by Vertex42.com</t>
  </si>
  <si>
    <t>Money Tracker</t>
  </si>
  <si>
    <t>TOTAL</t>
  </si>
  <si>
    <t>Beginning Balance</t>
  </si>
  <si>
    <t>Credit Accounts</t>
  </si>
  <si>
    <t>MY CASH</t>
  </si>
  <si>
    <t>Extending the Table (Adding More Rows)</t>
  </si>
  <si>
    <t>Use the Table drag-handle in the lower-right corner of the table to expand the table down as many rows as you need. The formulas for the balance columns should update automatically, but if they don't, you'll need to copy the formulas down into the new rows you added.</t>
  </si>
  <si>
    <t>Target</t>
  </si>
  <si>
    <t>Amazon</t>
  </si>
  <si>
    <t>Amount</t>
  </si>
  <si>
    <t>Other</t>
  </si>
  <si>
    <t>To/From Cash</t>
  </si>
  <si>
    <t>Allowance</t>
  </si>
  <si>
    <t>Interest</t>
  </si>
  <si>
    <t>This spreadsheet was designed as a basic way for a person to keep track of their cash, what they have in their checking and savings accounts, and what they owe to others.</t>
  </si>
  <si>
    <t>✓</t>
  </si>
  <si>
    <t>Purpose / Payee</t>
  </si>
  <si>
    <t>Work</t>
  </si>
  <si>
    <t>CREDIT ACCOUNTS</t>
  </si>
  <si>
    <t>CHECKING ACCOUNT</t>
  </si>
  <si>
    <t>Allocations</t>
  </si>
  <si>
    <t>Store</t>
  </si>
  <si>
    <t>© 2017-2019 Vertex42 LLC</t>
  </si>
  <si>
    <t>Parents</t>
  </si>
  <si>
    <t>Person 2</t>
  </si>
  <si>
    <t>Person 3</t>
  </si>
  <si>
    <t>Person 4</t>
  </si>
  <si>
    <t>Person 5</t>
  </si>
  <si>
    <t>• Edit column labels under Credit Accounts</t>
  </si>
  <si>
    <r>
      <t xml:space="preserve">• A </t>
    </r>
    <r>
      <rPr>
        <b/>
        <sz val="11"/>
        <color theme="4"/>
        <rFont val="Arial"/>
        <family val="2"/>
        <scheme val="minor"/>
      </rPr>
      <t>negative balance</t>
    </r>
    <r>
      <rPr>
        <sz val="11"/>
        <color theme="4"/>
        <rFont val="Arial"/>
        <family val="2"/>
        <scheme val="minor"/>
      </rPr>
      <t xml:space="preserve"> means YOU owe the creditor money.</t>
    </r>
  </si>
  <si>
    <r>
      <t xml:space="preserve">• A </t>
    </r>
    <r>
      <rPr>
        <b/>
        <sz val="11"/>
        <color theme="4"/>
        <rFont val="Arial"/>
        <family val="2"/>
        <scheme val="minor"/>
      </rPr>
      <t>positive balance</t>
    </r>
    <r>
      <rPr>
        <sz val="11"/>
        <color theme="4"/>
        <rFont val="Arial"/>
        <family val="2"/>
        <scheme val="minor"/>
      </rPr>
      <t xml:space="preserve"> means that the creditor owes YOU.</t>
    </r>
  </si>
  <si>
    <t>• Customize column labels under Allocations</t>
  </si>
  <si>
    <t>Adjustment to Cash</t>
  </si>
  <si>
    <t>SAVINGS ACCOUNT</t>
  </si>
  <si>
    <t>Reallocate</t>
  </si>
  <si>
    <t>I borrowed money for lunch</t>
  </si>
  <si>
    <t>I paid for groceries for family</t>
  </si>
  <si>
    <t>I paid back what I owed</t>
  </si>
  <si>
    <t>I borrowed money</t>
  </si>
  <si>
    <t>INSTRUCTIONS / TIPS:</t>
  </si>
  <si>
    <t>Reallocate funds</t>
  </si>
  <si>
    <t>• To add another column …</t>
  </si>
  <si>
    <t xml:space="preserve">    • Insert the new column BEFORE the Other column</t>
  </si>
  <si>
    <t>Account Balance</t>
  </si>
  <si>
    <t>ACCOUNT</t>
  </si>
  <si>
    <t xml:space="preserve">    • The Amount should calculate to zero (no change in Account Balance).</t>
  </si>
  <si>
    <t>• To reallocate (move) money from Fund 1 to Fund 2</t>
  </si>
  <si>
    <t xml:space="preserve">    • Enter a negative number in Fund 1 and a positive number in Fund 2</t>
  </si>
  <si>
    <t>• Enter a Beginning Balance to define current amounts in each Fund.</t>
  </si>
  <si>
    <t>• Enter a Beginning Balance row if necessary to define current balances.</t>
  </si>
  <si>
    <t>Beginning Balances</t>
  </si>
  <si>
    <t>• To reallocate (move) money from Category 1 to Category 2</t>
  </si>
  <si>
    <t xml:space="preserve">    • Enter a negative number in Category 1</t>
  </si>
  <si>
    <t xml:space="preserve">    • Enter a positive number in Category 2</t>
  </si>
  <si>
    <t>McDonalds</t>
  </si>
  <si>
    <t>Cash Balance</t>
  </si>
  <si>
    <t>✉ Food</t>
  </si>
  <si>
    <t>✉ College</t>
  </si>
  <si>
    <t>✉ Savings</t>
  </si>
  <si>
    <t>✉ Clothes</t>
  </si>
  <si>
    <t>✉ Spending</t>
  </si>
  <si>
    <t>✉ Fund 1</t>
  </si>
  <si>
    <t>✉ Fund 2</t>
  </si>
  <si>
    <t>✉ Fund 3</t>
  </si>
  <si>
    <t>✉ Fund 4</t>
  </si>
  <si>
    <t>Paycheck</t>
  </si>
  <si>
    <t>Gift Received</t>
  </si>
  <si>
    <t>• To reallocate (move) money from Envelope 1 to Envelope 2</t>
  </si>
  <si>
    <t xml:space="preserve">    • Enter a negative number in Envelope 1</t>
  </si>
  <si>
    <t xml:space="preserve">    • Enter a positive number in Envelope 2</t>
  </si>
  <si>
    <t>• Enter an adjustment to correct Cash Balance</t>
  </si>
  <si>
    <t xml:space="preserve">    enter an adjustment to update your Cash Balance, and try to </t>
  </si>
  <si>
    <t xml:space="preserve">    do better about tracking your spending in the future.</t>
  </si>
  <si>
    <t>This version of the spreadsheet lets you track your cash, checking account, and savings account using virtual envelopes. This provides a simple way to allocate your money to specific budget categories or savings goals.</t>
  </si>
  <si>
    <t>In the CASH, CHECK, and SAVINGS worksheets, enter beginning balances for each separate allocation category.</t>
  </si>
  <si>
    <t>In the CASH, CHECK, and SAVINGS worksheets, update the labels for your different allocation categories.</t>
  </si>
  <si>
    <t>When adding, deleting, inserting, copying, or pasting transactions, you will have fewer errors or problems if you delete/insert/copy/paste the entire row. This is done by first right-clicking on the Row number.</t>
  </si>
  <si>
    <t>Edit the Purpose / Payee list in the Settings worksheet to control what shows up in the drop-down list.</t>
  </si>
  <si>
    <t>Customize the Purpose / Payee List</t>
  </si>
  <si>
    <t>About This Spreadsheet</t>
  </si>
  <si>
    <t>Do not delete this worksheet</t>
  </si>
  <si>
    <t>License Agreement</t>
  </si>
  <si>
    <t>Related Templates and Resources</t>
  </si>
  <si>
    <t>✉ Fuel</t>
  </si>
  <si>
    <t>✉ Fun</t>
  </si>
  <si>
    <t>• Do not delete the formulas in the gray cells (Amount and Cash Balance)</t>
  </si>
  <si>
    <t>From Checking</t>
  </si>
  <si>
    <t>To Cash</t>
  </si>
  <si>
    <t xml:space="preserve">    Occasionally count your cash and if the totals do not match,</t>
  </si>
  <si>
    <t>Babysitting</t>
  </si>
  <si>
    <t>✉ Tithing</t>
  </si>
  <si>
    <t>To Tithing</t>
  </si>
  <si>
    <t>BALANCE</t>
  </si>
  <si>
    <t xml:space="preserve">    • Copy/Paste the Balance formula in row 2, then update the reference.</t>
  </si>
  <si>
    <t>• Do not delete the formulas in the gray cells (Amount and Account Balance)</t>
  </si>
  <si>
    <t>• Customize the labels for Funds under Allocations</t>
  </si>
  <si>
    <t>• Do not delete the formulas in the gray cells (Amount and Total Balance)</t>
  </si>
  <si>
    <t>Total</t>
  </si>
  <si>
    <t>The Balances at the top of each worksheet represent the current totals forbalances for their respective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</si>
</sst>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m/dd/yy;@"/>
    <numFmt numFmtId="165" formatCode="ddd\ m/d/yy"/>
    <numFmt numFmtId="166" formatCode="#,##0.00;[Red]\-#,##0.00"/>
    <numFmt numFmtId="167" formatCode="0.00;[Red]\-0.00"/>
  </numFmts>
  <fonts count="45" x14ac:knownFonts="1">
    <font>
      <sz val="11"/>
      <name val="Arial"/>
      <family val="2"/>
    </font>
    <font>
      <sz val="10"/>
      <name val="Arial"/>
      <family val="2"/>
    </font>
    <font>
      <sz val="8"/>
      <name val="Arial"/>
      <family val="2"/>
    </font>
    <font>
      <u/>
      <sz val="10"/>
      <color indexed="12"/>
      <name val="Arial"/>
      <family val="2"/>
    </font>
    <font>
      <sz val="9"/>
      <name val="Arial"/>
      <family val="2"/>
    </font>
    <font>
      <sz val="8"/>
      <name val="Arial"/>
      <family val="2"/>
      <scheme val="minor"/>
    </font>
    <font>
      <sz val="10"/>
      <name val="Arial"/>
      <family val="2"/>
      <scheme val="minor"/>
    </font>
    <font>
      <sz val="11"/>
      <name val="Arial"/>
      <family val="2"/>
    </font>
    <font>
      <sz val="2"/>
      <color indexed="9"/>
      <name val="Arial"/>
      <family val="2"/>
    </font>
    <font>
      <sz val="12"/>
      <name val="Arial"/>
      <family val="2"/>
      <scheme val="minor"/>
    </font>
    <font>
      <sz val="12"/>
      <name val="Arial"/>
      <family val="2"/>
    </font>
    <font>
      <b/>
      <sz val="12"/>
      <name val="Arial"/>
      <family val="2"/>
    </font>
    <font>
      <b/>
      <sz val="11"/>
      <color theme="1"/>
      <name val="Arial"/>
      <family val="2"/>
      <scheme val="minor"/>
    </font>
    <font>
      <b/>
      <sz val="18"/>
      <color theme="4"/>
      <name val="Arial"/>
      <family val="2"/>
      <scheme val="minor"/>
    </font>
    <font>
      <b/>
      <sz val="18"/>
      <color theme="4"/>
      <name val="Arial"/>
      <family val="2"/>
      <scheme val="major"/>
    </font>
    <font>
      <sz val="11"/>
      <name val="Arial"/>
      <family val="2"/>
      <scheme val="minor"/>
    </font>
    <font>
      <b/>
      <sz val="11"/>
      <name val="Arial"/>
      <family val="2"/>
      <scheme val="major"/>
    </font>
    <font>
      <b/>
      <sz val="11"/>
      <name val="Arial"/>
      <family val="2"/>
      <scheme val="minor"/>
    </font>
    <font>
      <u/>
      <sz val="11"/>
      <color indexed="12"/>
      <name val="Arial"/>
      <family val="2"/>
    </font>
    <font>
      <sz val="12"/>
      <color theme="0"/>
      <name val="Arial"/>
      <family val="2"/>
    </font>
    <font>
      <sz val="10"/>
      <color theme="4" tint="-0.249977111117893"/>
      <name val="Arial"/>
      <family val="2"/>
    </font>
    <font>
      <sz val="11"/>
      <name val="Calibri"/>
      <family val="2"/>
    </font>
    <font>
      <sz val="8"/>
      <color indexed="81"/>
      <name val="Tahoma"/>
      <family val="2"/>
    </font>
    <font>
      <i/>
      <sz val="11"/>
      <name val="Arial"/>
      <family val="2"/>
    </font>
    <font>
      <sz val="11"/>
      <name val="Verdana"/>
      <family val="2"/>
    </font>
    <font>
      <sz val="12"/>
      <color theme="0"/>
      <name val="Verdana"/>
      <family val="2"/>
    </font>
    <font>
      <sz val="14"/>
      <name val="Verdana"/>
      <family val="2"/>
    </font>
    <font>
      <b/>
      <sz val="12"/>
      <color theme="1"/>
      <name val="Arial"/>
      <family val="2"/>
      <scheme val="minor"/>
    </font>
    <font>
      <b/>
      <sz val="12"/>
      <color theme="0"/>
      <name val="Arial"/>
      <family val="2"/>
      <scheme val="minor"/>
    </font>
    <font>
      <sz val="11"/>
      <color theme="1" tint="0.499984740745262"/>
      <name val="Arial"/>
      <family val="2"/>
      <scheme val="minor"/>
    </font>
    <font>
      <sz val="14"/>
      <name val="Arial"/>
      <family val="2"/>
      <scheme val="minor"/>
    </font>
    <font>
      <b/>
      <sz val="11"/>
      <color theme="4"/>
      <name val="Arial"/>
      <family val="2"/>
      <scheme val="minor"/>
    </font>
    <font>
      <sz val="11"/>
      <color theme="4"/>
      <name val="Arial"/>
      <family val="2"/>
      <scheme val="minor"/>
    </font>
    <font>
      <sz val="9"/>
      <color indexed="81"/>
      <name val="Tahoma"/>
      <family val="2"/>
    </font>
    <font>
      <b/>
      <sz val="9"/>
      <color indexed="81"/>
      <name val="Tahoma"/>
      <family val="2"/>
    </font>
    <font>
      <b/>
      <sz val="10"/>
      <name val="Arial"/>
      <family val="2"/>
      <scheme val="minor"/>
    </font>
    <font>
      <sz val="12"/>
      <color theme="1"/>
      <name val="Arial"/>
      <family val="2"/>
    </font>
    <font>
      <u/>
      <sz val="12"/>
      <color indexed="12"/>
      <name val="Arial"/>
      <family val="2"/>
    </font>
    <font>
      <sz val="18"/>
      <color theme="0"/>
      <name val="Arial"/>
      <family val="2"/>
    </font>
    <font>
      <b/>
      <sz val="18"/>
      <color theme="0"/>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b/>
      <sz val="10"/>
      <color rgb="FFFF0000"/>
      <name val="Arial"/>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3464AB"/>
        <bgColor indexed="64"/>
      </patternFill>
    </fill>
    <fill>
      <patternFill patternType="solid">
        <fgColor rgb="FFDEE8F5"/>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bottom style="thin">
        <color rgb="FF3464AB"/>
      </bottom>
      <diagonal/>
    </border>
    <border>
      <left/>
      <right/>
      <top style="medium">
        <color theme="4"/>
      </top>
      <bottom style="medium">
        <color theme="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43" fontId="7" fillId="0" borderId="0" applyFont="0" applyFill="0" applyBorder="0" applyAlignment="0" applyProtection="0"/>
    <xf numFmtId="0" fontId="15" fillId="0" borderId="0"/>
  </cellStyleXfs>
  <cellXfs count="86">
    <xf numFmtId="0" fontId="0" fillId="0" borderId="0" xfId="0"/>
    <xf numFmtId="0" fontId="4" fillId="0" borderId="0" xfId="0" applyFont="1"/>
    <xf numFmtId="0" fontId="6" fillId="0" borderId="0" xfId="0" applyFont="1"/>
    <xf numFmtId="0" fontId="0" fillId="0" borderId="0" xfId="0" applyAlignment="1">
      <alignment vertical="center"/>
    </xf>
    <xf numFmtId="0" fontId="7" fillId="0" borderId="0" xfId="0" applyFont="1"/>
    <xf numFmtId="0" fontId="8" fillId="0" borderId="0" xfId="0" applyFont="1"/>
    <xf numFmtId="0" fontId="13" fillId="0" borderId="0" xfId="0" applyFont="1" applyAlignment="1">
      <alignment vertical="center"/>
    </xf>
    <xf numFmtId="0" fontId="14" fillId="0" borderId="0" xfId="0" applyFont="1" applyAlignment="1">
      <alignment vertical="center"/>
    </xf>
    <xf numFmtId="0" fontId="6"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xf>
    <xf numFmtId="0" fontId="1" fillId="0" borderId="0" xfId="0" applyFont="1"/>
    <xf numFmtId="0" fontId="0" fillId="0" borderId="0" xfId="0" applyAlignment="1">
      <alignment wrapText="1"/>
    </xf>
    <xf numFmtId="0" fontId="0" fillId="0" borderId="0" xfId="0" applyAlignment="1">
      <alignment horizontal="left"/>
    </xf>
    <xf numFmtId="0" fontId="0" fillId="0" borderId="0" xfId="0" applyAlignment="1">
      <alignment vertical="top" wrapText="1"/>
    </xf>
    <xf numFmtId="0" fontId="0" fillId="4" borderId="0" xfId="0" applyFill="1"/>
    <xf numFmtId="0" fontId="19" fillId="3" borderId="0" xfId="0" applyFont="1" applyFill="1" applyAlignment="1">
      <alignment horizontal="center" vertical="center"/>
    </xf>
    <xf numFmtId="0" fontId="20" fillId="0" borderId="0" xfId="0" applyFont="1" applyAlignment="1">
      <alignment horizontal="left"/>
    </xf>
    <xf numFmtId="0" fontId="2" fillId="0" borderId="0" xfId="0" applyFont="1"/>
    <xf numFmtId="0" fontId="21" fillId="0" borderId="0" xfId="0" applyFont="1"/>
    <xf numFmtId="0" fontId="0" fillId="2" borderId="0" xfId="0" applyFill="1" applyAlignment="1">
      <alignment horizontal="center"/>
    </xf>
    <xf numFmtId="165" fontId="0" fillId="2" borderId="0" xfId="0" applyNumberFormat="1" applyFill="1" applyAlignment="1">
      <alignment horizontal="center"/>
    </xf>
    <xf numFmtId="0" fontId="5" fillId="0" borderId="0" xfId="0" applyFont="1" applyAlignment="1">
      <alignment horizontal="left" vertical="center"/>
    </xf>
    <xf numFmtId="0" fontId="6" fillId="0" borderId="0" xfId="0" applyFont="1" applyAlignment="1">
      <alignment horizontal="right" indent="1"/>
    </xf>
    <xf numFmtId="0" fontId="23" fillId="4" borderId="0" xfId="0" applyFont="1" applyFill="1"/>
    <xf numFmtId="0" fontId="24" fillId="0" borderId="0" xfId="0" applyFont="1" applyAlignment="1">
      <alignment horizontal="center" vertical="center"/>
    </xf>
    <xf numFmtId="0" fontId="24" fillId="2" borderId="0" xfId="0" applyFont="1" applyFill="1" applyAlignment="1">
      <alignment horizontal="center"/>
    </xf>
    <xf numFmtId="0" fontId="25" fillId="3" borderId="0" xfId="0" applyFont="1" applyFill="1" applyAlignment="1">
      <alignment horizontal="center" vertical="center"/>
    </xf>
    <xf numFmtId="0" fontId="26" fillId="0" borderId="1" xfId="0" applyFont="1" applyBorder="1" applyAlignment="1">
      <alignment horizontal="center" vertical="center"/>
    </xf>
    <xf numFmtId="0" fontId="9" fillId="0" borderId="1" xfId="0" applyFont="1" applyBorder="1" applyAlignment="1">
      <alignment horizontal="center" vertical="center"/>
    </xf>
    <xf numFmtId="0" fontId="16" fillId="0" borderId="0" xfId="0" applyFont="1" applyAlignment="1">
      <alignment horizontal="center" vertical="center" wrapText="1"/>
    </xf>
    <xf numFmtId="43" fontId="27" fillId="5" borderId="3" xfId="3" applyFont="1" applyFill="1" applyBorder="1" applyAlignment="1">
      <alignment vertical="center"/>
    </xf>
    <xf numFmtId="0" fontId="28" fillId="3" borderId="2" xfId="0" applyFont="1" applyFill="1" applyBorder="1" applyAlignment="1">
      <alignment horizontal="right" vertical="center" indent="1"/>
    </xf>
    <xf numFmtId="0" fontId="15" fillId="0" borderId="1" xfId="0" applyFont="1" applyBorder="1" applyAlignment="1">
      <alignment vertical="center" wrapText="1"/>
    </xf>
    <xf numFmtId="0" fontId="29" fillId="0" borderId="0" xfId="0" applyFont="1" applyAlignment="1">
      <alignment horizontal="left"/>
    </xf>
    <xf numFmtId="0" fontId="18" fillId="0" borderId="0" xfId="2" applyFont="1" applyAlignment="1" applyProtection="1"/>
    <xf numFmtId="0" fontId="15" fillId="0" borderId="0" xfId="0" applyFont="1"/>
    <xf numFmtId="164" fontId="9" fillId="0" borderId="1" xfId="0" applyNumberFormat="1" applyFont="1" applyBorder="1" applyAlignment="1">
      <alignment horizontal="center" vertical="center" shrinkToFit="1"/>
    </xf>
    <xf numFmtId="166" fontId="27" fillId="5" borderId="3" xfId="3" applyNumberFormat="1" applyFont="1" applyFill="1" applyBorder="1" applyAlignment="1">
      <alignment vertical="center"/>
    </xf>
    <xf numFmtId="0" fontId="30" fillId="0" borderId="1" xfId="0" applyFont="1" applyBorder="1" applyAlignment="1">
      <alignment horizontal="center" vertical="center"/>
    </xf>
    <xf numFmtId="16" fontId="15" fillId="0" borderId="1" xfId="0" applyNumberFormat="1" applyFont="1" applyBorder="1" applyAlignment="1">
      <alignment vertical="center" wrapText="1"/>
    </xf>
    <xf numFmtId="167" fontId="6" fillId="0" borderId="0" xfId="0" applyNumberFormat="1" applyFont="1"/>
    <xf numFmtId="0" fontId="6" fillId="0" borderId="0" xfId="0" applyFont="1" applyAlignment="1">
      <alignment horizontal="right"/>
    </xf>
    <xf numFmtId="43" fontId="6" fillId="0" borderId="0" xfId="3" applyFont="1" applyAlignment="1">
      <alignment horizontal="right"/>
    </xf>
    <xf numFmtId="0" fontId="31" fillId="0" borderId="0" xfId="0" applyFont="1"/>
    <xf numFmtId="166" fontId="9" fillId="0" borderId="1" xfId="1" applyNumberFormat="1" applyFont="1" applyBorder="1" applyAlignment="1">
      <alignment vertical="center"/>
    </xf>
    <xf numFmtId="166" fontId="9" fillId="2" borderId="1" xfId="3" applyNumberFormat="1" applyFont="1" applyFill="1" applyBorder="1" applyAlignment="1">
      <alignment horizontal="right" vertical="center"/>
    </xf>
    <xf numFmtId="0" fontId="32" fillId="0" borderId="0" xfId="0" applyFont="1" applyAlignment="1">
      <alignment vertical="center"/>
    </xf>
    <xf numFmtId="0" fontId="16" fillId="6" borderId="0" xfId="0" applyFont="1" applyFill="1" applyAlignment="1">
      <alignment horizontal="center" vertical="center" wrapText="1"/>
    </xf>
    <xf numFmtId="167" fontId="9" fillId="2" borderId="1" xfId="3" applyNumberFormat="1" applyFont="1" applyFill="1" applyBorder="1" applyAlignment="1">
      <alignment horizontal="right" vertical="center"/>
    </xf>
    <xf numFmtId="0" fontId="17" fillId="5" borderId="0" xfId="0" applyFont="1" applyFill="1" applyAlignment="1">
      <alignment horizontal="centerContinuous" vertical="center"/>
    </xf>
    <xf numFmtId="0" fontId="35" fillId="5" borderId="0" xfId="0" applyFont="1" applyFill="1" applyAlignment="1">
      <alignment horizontal="centerContinuous" vertical="center"/>
    </xf>
    <xf numFmtId="166" fontId="12" fillId="5" borderId="3" xfId="3" applyNumberFormat="1" applyFont="1" applyFill="1" applyBorder="1" applyAlignment="1">
      <alignment vertical="center"/>
    </xf>
    <xf numFmtId="166" fontId="15" fillId="0" borderId="1" xfId="1" applyNumberFormat="1" applyFont="1" applyBorder="1" applyAlignment="1">
      <alignment vertical="center"/>
    </xf>
    <xf numFmtId="166" fontId="15" fillId="2" borderId="1" xfId="1" applyNumberFormat="1" applyFont="1" applyFill="1" applyBorder="1" applyAlignment="1">
      <alignment horizontal="right" vertical="center"/>
    </xf>
    <xf numFmtId="166" fontId="6" fillId="0" borderId="0" xfId="0" applyNumberFormat="1" applyFont="1"/>
    <xf numFmtId="0" fontId="15" fillId="0" borderId="0" xfId="4"/>
    <xf numFmtId="0" fontId="1" fillId="0" borderId="0" xfId="4" applyFont="1"/>
    <xf numFmtId="0" fontId="7" fillId="7" borderId="0" xfId="4" applyFont="1" applyFill="1"/>
    <xf numFmtId="0" fontId="1" fillId="7" borderId="0" xfId="4" applyFont="1" applyFill="1"/>
    <xf numFmtId="0" fontId="36" fillId="7" borderId="0" xfId="4" applyFont="1" applyFill="1" applyAlignment="1">
      <alignment horizontal="left" wrapText="1"/>
    </xf>
    <xf numFmtId="0" fontId="10" fillId="7" borderId="0" xfId="4" applyFont="1" applyFill="1" applyAlignment="1">
      <alignment horizontal="left"/>
    </xf>
    <xf numFmtId="0" fontId="37" fillId="7" borderId="0" xfId="2" applyFont="1" applyFill="1" applyAlignment="1" applyProtection="1">
      <alignment horizontal="left" wrapText="1"/>
    </xf>
    <xf numFmtId="0" fontId="11" fillId="7" borderId="0" xfId="4" applyFont="1" applyFill="1" applyAlignment="1">
      <alignment horizontal="left" wrapText="1"/>
    </xf>
    <xf numFmtId="0" fontId="10" fillId="7" borderId="0" xfId="4" applyFont="1" applyFill="1" applyAlignment="1">
      <alignment horizontal="left" wrapText="1"/>
    </xf>
    <xf numFmtId="0" fontId="3" fillId="7" borderId="0" xfId="2" applyFill="1" applyAlignment="1" applyProtection="1">
      <alignment horizontal="left" wrapText="1"/>
    </xf>
    <xf numFmtId="0" fontId="10" fillId="7" borderId="0" xfId="4" applyFont="1" applyFill="1"/>
    <xf numFmtId="0" fontId="10" fillId="7" borderId="0" xfId="4" applyFont="1" applyFill="1" applyAlignment="1">
      <alignment horizontal="left" wrapText="1" indent="1"/>
    </xf>
    <xf numFmtId="0" fontId="38" fillId="8" borderId="4" xfId="4" applyFont="1" applyFill="1" applyBorder="1" applyAlignment="1">
      <alignment vertical="center"/>
    </xf>
    <xf numFmtId="0" fontId="39" fillId="8" borderId="4" xfId="4" applyFont="1" applyFill="1" applyBorder="1" applyAlignment="1">
      <alignment horizontal="left" vertical="center"/>
    </xf>
    <xf numFmtId="0" fontId="39" fillId="8" borderId="4" xfId="4" applyFont="1" applyFill="1" applyBorder="1" applyAlignment="1">
      <alignment horizontal="left" vertical="center" indent="1"/>
    </xf>
    <xf numFmtId="0" fontId="39" fillId="8" borderId="4" xfId="0" applyFont="1" applyFill="1" applyBorder="1" applyAlignment="1">
      <alignment horizontal="left" vertical="center"/>
    </xf>
    <xf numFmtId="0" fontId="40" fillId="0" borderId="0" xfId="0" applyFont="1" applyAlignment="1">
      <alignment horizontal="right" vertical="center"/>
    </xf>
    <xf numFmtId="0" fontId="41" fillId="9" borderId="0" xfId="0" applyFont="1" applyFill="1" applyAlignment="1">
      <alignment vertical="center"/>
    </xf>
    <xf numFmtId="0" fontId="42" fillId="9" borderId="0" xfId="0" applyFont="1" applyFill="1" applyAlignment="1">
      <alignment vertical="center"/>
    </xf>
    <xf numFmtId="0" fontId="43" fillId="9" borderId="0" xfId="0" applyFont="1" applyFill="1" applyAlignment="1">
      <alignment vertical="center"/>
    </xf>
    <xf numFmtId="0" fontId="18" fillId="0" borderId="0" xfId="2" applyFont="1" applyFill="1" applyAlignment="1" applyProtection="1"/>
    <xf numFmtId="0" fontId="28" fillId="3" borderId="5" xfId="0" applyFont="1" applyFill="1" applyBorder="1" applyAlignment="1">
      <alignment horizontal="right" vertical="center" indent="1"/>
    </xf>
    <xf numFmtId="166" fontId="12" fillId="5" borderId="5" xfId="3" applyNumberFormat="1" applyFont="1" applyFill="1" applyBorder="1" applyAlignment="1">
      <alignment vertical="center"/>
    </xf>
    <xf numFmtId="0" fontId="28" fillId="3" borderId="5" xfId="0" applyFont="1" applyFill="1" applyBorder="1" applyAlignment="1">
      <alignment horizontal="right" vertical="center"/>
    </xf>
    <xf numFmtId="0" fontId="28" fillId="3" borderId="5" xfId="0" applyFont="1" applyFill="1" applyBorder="1" applyAlignment="1">
      <alignment horizontal="center" vertical="center"/>
    </xf>
    <xf numFmtId="164" fontId="9" fillId="0" borderId="1" xfId="0" applyNumberFormat="1" applyFont="1" applyBorder="1" applyAlignment="1" applyProtection="1">
      <alignment horizontal="center" vertical="center" shrinkToFit="1"/>
      <protection locked="0"/>
    </xf>
    <xf numFmtId="0" fontId="15" fillId="0" borderId="1" xfId="0" applyFont="1" applyBorder="1" applyAlignment="1" applyProtection="1">
      <alignment vertical="center" wrapText="1"/>
      <protection locked="0"/>
    </xf>
    <xf numFmtId="166" fontId="15" fillId="0" borderId="1" xfId="0" applyNumberFormat="1" applyFont="1" applyBorder="1" applyAlignment="1" applyProtection="1">
      <alignment vertical="center" wrapText="1"/>
      <protection locked="0"/>
    </xf>
    <xf numFmtId="0" fontId="26" fillId="0" borderId="1" xfId="0" applyFont="1" applyBorder="1" applyAlignment="1" applyProtection="1">
      <alignment horizontal="center" vertical="center"/>
      <protection locked="0"/>
    </xf>
    <xf numFmtId="0" fontId="44" fillId="0" borderId="0" xfId="0" applyFont="1"/>
  </cellXfs>
  <cellStyles count="5">
    <cellStyle name="Comma" xfId="3" builtinId="3"/>
    <cellStyle name="Currency" xfId="1" builtinId="4"/>
    <cellStyle name="Hyperlink" xfId="2" builtinId="8"/>
    <cellStyle name="Normal" xfId="0" builtinId="0" customBuiltin="1"/>
    <cellStyle name="Normal 2" xfId="4" xr:uid="{C4EFC58D-F5A2-4901-B3D6-B7173BBF47B8}"/>
  </cellStyles>
  <dxfs count="64">
    <dxf>
      <font>
        <b val="0"/>
        <i val="0"/>
        <strike val="0"/>
        <condense val="0"/>
        <extend val="0"/>
        <outline val="0"/>
        <shadow val="0"/>
        <u val="none"/>
        <vertAlign val="baseline"/>
        <sz val="11"/>
        <color auto="1"/>
        <name val="Arial"/>
        <family val="2"/>
        <scheme val="minor"/>
      </font>
      <numFmt numFmtId="166" formatCode="#,##0.00;[Red]\-#,##0.00"/>
      <fill>
        <patternFill patternType="solid">
          <fgColor indexed="64"/>
          <bgColor theme="0" tint="-4.9989318521683403E-2"/>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Arial"/>
        <family val="2"/>
        <scheme val="minor"/>
      </font>
      <numFmt numFmtId="4" formatCode="#,##0.00"/>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family val="2"/>
        <scheme val="major"/>
      </font>
      <fill>
        <patternFill patternType="none">
          <fgColor indexed="64"/>
          <bgColor auto="1"/>
        </patternFill>
      </fill>
      <alignment vertical="center" textRotation="0" indent="0" justifyLastLine="0" shrinkToFit="0" readingOrder="0"/>
    </dxf>
    <dxf>
      <font>
        <color theme="0"/>
      </font>
      <fill>
        <patternFill>
          <bgColor rgb="FFFF0000"/>
        </patternFill>
      </fill>
    </dxf>
    <dxf>
      <font>
        <b val="0"/>
        <i val="0"/>
        <strike val="0"/>
        <condense val="0"/>
        <extend val="0"/>
        <outline val="0"/>
        <shadow val="0"/>
        <u val="none"/>
        <vertAlign val="baseline"/>
        <sz val="12"/>
        <color auto="1"/>
        <name val="Arial"/>
        <family val="2"/>
        <scheme val="minor"/>
      </font>
      <numFmt numFmtId="166" formatCode="#,##0.00;[Red]\-#,##0.00"/>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family val="2"/>
        <scheme val="minor"/>
      </font>
      <numFmt numFmtId="166" formatCode="#,##0.00;[Red]\-#,##0.00"/>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2"/>
        <color auto="1"/>
        <name val="Arial"/>
        <scheme val="minor"/>
      </font>
      <numFmt numFmtId="166" formatCode="#,##0.00;[Red]\-#,##0.00"/>
      <fill>
        <patternFill patternType="none">
          <fgColor indexed="64"/>
          <bgColor auto="1"/>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1"/>
        <color auto="1"/>
        <name val="Arial"/>
        <family val="2"/>
        <scheme val="minor"/>
      </font>
      <numFmt numFmtId="166" formatCode="#,##0.00;[Red]\-#,##0.00"/>
      <fill>
        <patternFill patternType="solid">
          <fgColor indexed="64"/>
          <bgColor theme="0" tint="-4.9989318521683403E-2"/>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Arial"/>
        <family val="2"/>
        <scheme val="minor"/>
      </font>
      <numFmt numFmtId="4" formatCode="#,##0.00"/>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6" formatCode="#,##0.00;[Red]\-#,##0.00"/>
      <fill>
        <patternFill patternType="none">
          <fgColor indexed="64"/>
          <bgColor auto="1"/>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dxf>
    <dxf>
      <border outline="0">
        <bottom style="thin">
          <color indexed="55"/>
        </bottom>
      </border>
    </dxf>
    <dxf>
      <font>
        <strike val="0"/>
        <outline val="0"/>
        <shadow val="0"/>
        <u val="none"/>
        <vertAlign val="baseline"/>
        <sz val="12"/>
        <color auto="1"/>
        <name val="Arial"/>
        <scheme val="minor"/>
      </font>
      <fill>
        <patternFill patternType="none">
          <fgColor indexed="64"/>
          <bgColor auto="1"/>
        </patternFill>
      </fill>
    </dxf>
    <dxf>
      <font>
        <strike val="0"/>
        <outline val="0"/>
        <shadow val="0"/>
        <u val="none"/>
        <vertAlign val="baseline"/>
        <sz val="11"/>
        <color auto="1"/>
        <name val="Arial"/>
        <family val="2"/>
        <scheme val="major"/>
      </font>
      <fill>
        <patternFill patternType="none">
          <fgColor indexed="64"/>
          <bgColor auto="1"/>
        </patternFill>
      </fill>
      <alignment vertical="center" textRotation="0" indent="0" justifyLastLine="0" shrinkToFit="0" readingOrder="0"/>
    </dxf>
    <dxf>
      <font>
        <color theme="0"/>
      </font>
      <fill>
        <patternFill>
          <bgColor rgb="FFFF0000"/>
        </patternFill>
      </fill>
    </dxf>
    <dxf>
      <font>
        <b val="0"/>
        <i val="0"/>
        <strike val="0"/>
        <condense val="0"/>
        <extend val="0"/>
        <outline val="0"/>
        <shadow val="0"/>
        <u val="none"/>
        <vertAlign val="baseline"/>
        <sz val="12"/>
        <color auto="1"/>
        <name val="Arial"/>
        <family val="2"/>
        <scheme val="minor"/>
      </font>
      <numFmt numFmtId="0" formatCode="General"/>
      <fill>
        <patternFill patternType="solid">
          <fgColor indexed="64"/>
          <bgColor theme="0" tint="-4.9989318521683403E-2"/>
        </patternFill>
      </fill>
      <border diagonalUp="0" diagonalDown="0" outline="0">
        <left style="thin">
          <color indexed="55"/>
        </left>
        <right style="thin">
          <color indexed="55"/>
        </right>
        <top/>
        <bottom/>
      </border>
    </dxf>
    <dxf>
      <font>
        <b val="0"/>
        <i val="0"/>
        <strike val="0"/>
        <condense val="0"/>
        <extend val="0"/>
        <outline val="0"/>
        <shadow val="0"/>
        <u val="none"/>
        <vertAlign val="baseline"/>
        <sz val="12"/>
        <color auto="1"/>
        <name val="Arial"/>
        <family val="2"/>
        <scheme val="minor"/>
      </font>
      <numFmt numFmtId="167" formatCode="0.00;[Red]\-0.00"/>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2"/>
        <color auto="1"/>
        <name val="Arial"/>
        <family val="2"/>
        <scheme val="minor"/>
      </font>
      <fill>
        <patternFill patternType="none">
          <fgColor indexed="64"/>
          <bgColor indexed="65"/>
        </patternFill>
      </fill>
      <border diagonalUp="0" diagonalDown="0" outline="0">
        <left style="thin">
          <color indexed="55"/>
        </left>
        <right style="thin">
          <color indexed="55"/>
        </right>
        <top/>
        <bottom/>
      </border>
    </dxf>
    <dxf>
      <font>
        <b val="0"/>
        <i val="0"/>
        <strike val="0"/>
        <condense val="0"/>
        <extend val="0"/>
        <outline val="0"/>
        <shadow val="0"/>
        <u val="none"/>
        <vertAlign val="baseline"/>
        <sz val="12"/>
        <color auto="1"/>
        <name val="Arial"/>
        <scheme val="minor"/>
      </font>
      <numFmt numFmtId="167" formatCode="0.00;[Red]\-0.00"/>
      <fill>
        <patternFill patternType="none">
          <fgColor indexed="64"/>
          <bgColor auto="1"/>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Verdana"/>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4"/>
        <color auto="1"/>
        <name val="Verdana"/>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55"/>
        </left>
        <right style="thin">
          <color indexed="55"/>
        </right>
        <top style="thin">
          <color indexed="55"/>
        </top>
        <bottom style="thin">
          <color indexed="55"/>
        </bottom>
      </border>
      <protection locked="0" hidden="0"/>
    </dxf>
    <dxf>
      <font>
        <b val="0"/>
        <i val="0"/>
        <strike val="0"/>
        <condense val="0"/>
        <extend val="0"/>
        <outline val="0"/>
        <shadow val="0"/>
        <u val="none"/>
        <vertAlign val="baseline"/>
        <sz val="11"/>
        <color auto="1"/>
        <name val="Arial"/>
        <family val="2"/>
        <scheme val="minor"/>
      </font>
      <alignment horizontal="general" vertical="center" textRotation="0" wrapText="1"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1" indent="0" justifyLastLine="0" shrinkToFit="0" readingOrder="0"/>
      <border diagonalUp="0" diagonalDown="0">
        <left style="thin">
          <color indexed="55"/>
        </left>
        <right style="thin">
          <color indexed="55"/>
        </right>
        <top style="thin">
          <color indexed="55"/>
        </top>
        <bottom style="thin">
          <color indexed="55"/>
        </bottom>
        <vertical/>
        <horizontal/>
      </border>
      <protection locked="0" hidden="0"/>
    </dxf>
    <dxf>
      <font>
        <b val="0"/>
        <i val="0"/>
        <strike val="0"/>
        <condense val="0"/>
        <extend val="0"/>
        <outline val="0"/>
        <shadow val="0"/>
        <u val="none"/>
        <vertAlign val="baseline"/>
        <sz val="11"/>
        <color auto="1"/>
        <name val="Arial"/>
        <family val="2"/>
        <scheme val="minor"/>
      </font>
      <alignment horizontal="general" vertical="center" textRotation="0" wrapText="1"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1" indent="0" justifyLastLine="0" shrinkToFit="0" readingOrder="0"/>
      <border diagonalUp="0" diagonalDown="0">
        <left style="thin">
          <color indexed="55"/>
        </left>
        <right style="thin">
          <color indexed="55"/>
        </right>
        <top style="thin">
          <color indexed="55"/>
        </top>
        <bottom style="thin">
          <color indexed="55"/>
        </bottom>
        <vertical/>
        <horizontal/>
      </border>
      <protection locked="0" hidden="0"/>
    </dxf>
    <dxf>
      <font>
        <b val="0"/>
        <i val="0"/>
        <strike val="0"/>
        <condense val="0"/>
        <extend val="0"/>
        <outline val="0"/>
        <shadow val="0"/>
        <u val="none"/>
        <vertAlign val="baseline"/>
        <sz val="11"/>
        <color auto="1"/>
        <name val="Arial"/>
        <family val="2"/>
        <scheme val="minor"/>
      </font>
      <alignment horizontal="general" vertical="center" textRotation="0" wrapText="1"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1" indent="0" justifyLastLine="0" shrinkToFit="0" readingOrder="0"/>
      <border diagonalUp="0" diagonalDown="0">
        <left style="thin">
          <color indexed="55"/>
        </left>
        <right style="thin">
          <color indexed="55"/>
        </right>
        <top style="thin">
          <color indexed="55"/>
        </top>
        <bottom style="thin">
          <color indexed="55"/>
        </bottom>
        <vertical/>
        <horizontal/>
      </border>
      <protection locked="0" hidden="0"/>
    </dxf>
    <dxf>
      <font>
        <b val="0"/>
        <i val="0"/>
        <strike val="0"/>
        <condense val="0"/>
        <extend val="0"/>
        <outline val="0"/>
        <shadow val="0"/>
        <u val="none"/>
        <vertAlign val="baseline"/>
        <sz val="11"/>
        <color auto="1"/>
        <name val="Arial"/>
        <family val="2"/>
        <scheme val="minor"/>
      </font>
      <alignment horizontal="general" vertical="center" textRotation="0" wrapText="1"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1"/>
        <color auto="1"/>
        <name val="Arial"/>
        <family val="2"/>
        <scheme val="minor"/>
      </font>
      <numFmt numFmtId="166" formatCode="#,##0.00;[Red]\-#,##0.00"/>
      <alignment horizontal="general" vertical="center" textRotation="0" wrapText="1" indent="0" justifyLastLine="0" shrinkToFit="0" readingOrder="0"/>
      <border diagonalUp="0" diagonalDown="0">
        <left style="thin">
          <color indexed="55"/>
        </left>
        <right style="thin">
          <color indexed="55"/>
        </right>
        <top style="thin">
          <color indexed="55"/>
        </top>
        <bottom style="thin">
          <color indexed="55"/>
        </bottom>
        <vertical/>
        <horizontal/>
      </border>
      <protection locked="0" hidden="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55"/>
        </left>
        <right style="thin">
          <color indexed="55"/>
        </right>
        <top style="thin">
          <color indexed="55"/>
        </top>
        <bottom style="thin">
          <color indexed="55"/>
        </bottom>
      </border>
      <protection locked="0" hidden="0"/>
    </dxf>
    <dxf>
      <font>
        <b val="0"/>
        <i val="0"/>
        <strike val="0"/>
        <condense val="0"/>
        <extend val="0"/>
        <outline val="0"/>
        <shadow val="0"/>
        <u val="none"/>
        <vertAlign val="baseline"/>
        <sz val="12"/>
        <color auto="1"/>
        <name val="Arial"/>
        <family val="2"/>
        <scheme val="minor"/>
      </font>
      <fill>
        <patternFill patternType="none">
          <fgColor indexed="64"/>
          <bgColor indexed="65"/>
        </patternFill>
      </fill>
      <alignment horizontal="center" vertical="center" textRotation="0" wrapText="0" indent="0" justifyLastLine="0" shrinkToFit="1" readingOrder="0"/>
      <border diagonalUp="0" diagonalDown="0" outline="0">
        <left style="thin">
          <color indexed="55"/>
        </left>
        <right style="thin">
          <color indexed="55"/>
        </right>
        <top/>
        <bottom/>
      </border>
      <protection locked="0" hidden="0"/>
    </dxf>
    <dxf>
      <font>
        <b val="0"/>
        <i val="0"/>
        <strike val="0"/>
        <condense val="0"/>
        <extend val="0"/>
        <outline val="0"/>
        <shadow val="0"/>
        <u val="none"/>
        <vertAlign val="baseline"/>
        <sz val="12"/>
        <color auto="1"/>
        <name val="Arial"/>
        <scheme val="minor"/>
      </font>
      <numFmt numFmtId="164" formatCode="m/dd/yy;@"/>
      <fill>
        <patternFill patternType="none">
          <fgColor indexed="64"/>
          <bgColor auto="1"/>
        </patternFill>
      </fill>
      <alignment horizontal="center" vertical="center" textRotation="0" wrapText="0" indent="0" justifyLastLine="0" shrinkToFit="1" readingOrder="0"/>
      <border diagonalUp="0" diagonalDown="0">
        <left style="thin">
          <color indexed="55"/>
        </left>
        <right style="thin">
          <color indexed="55"/>
        </right>
        <top style="thin">
          <color indexed="55"/>
        </top>
        <bottom style="thin">
          <color indexed="55"/>
        </bottom>
      </border>
      <protection locked="0" hidden="0"/>
    </dxf>
    <dxf>
      <border outline="0">
        <bottom style="thin">
          <color rgb="FFB2B2B2"/>
        </bottom>
      </border>
    </dxf>
    <dxf>
      <font>
        <strike val="0"/>
        <outline val="0"/>
        <shadow val="0"/>
        <u val="none"/>
        <vertAlign val="baseline"/>
        <sz val="12"/>
        <color auto="1"/>
        <name val="Arial"/>
        <scheme val="none"/>
      </font>
      <fill>
        <patternFill patternType="none">
          <fgColor rgb="FF000000"/>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374B4DC5-8ED7-401D-93D3-D80411105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931EB060-696E-48EB-A693-9F6B5499B9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7220"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45" displayName="Table145" ref="A5:I41" headerRowDxfId="63" dataDxfId="62" tableBorderDxfId="61">
  <tableColumns count="9">
    <tableColumn id="1" xr3:uid="{00000000-0010-0000-0000-000001000000}" name="Date" totalsRowLabel="Total" dataDxfId="60" totalsRowDxfId="59"/>
    <tableColumn id="3" xr3:uid="{00000000-0010-0000-0000-000003000000}" name="Purpose / Payee" dataDxfId="58" totalsRowDxfId="57"/>
    <tableColumn id="2" xr3:uid="{2FBF4DA6-65EB-4DE6-B8BA-5B12B226F979}" name="✉ Food" dataDxfId="56" totalsRowDxfId="55"/>
    <tableColumn id="10" xr3:uid="{00BC706D-6F81-44ED-AB31-29C5693BBA49}" name="✉ Fuel" dataDxfId="54" totalsRowDxfId="53"/>
    <tableColumn id="11" xr3:uid="{2543E41B-25EA-4C27-BE08-9B175F4D6BE1}" name="✉ Fun" dataDxfId="52" totalsRowDxfId="51"/>
    <tableColumn id="6" xr3:uid="{8F570C7B-4819-45AB-92DD-7A1769FD4042}" name="Other" dataDxfId="50" totalsRowDxfId="49"/>
    <tableColumn id="5" xr3:uid="{00000000-0010-0000-0000-000005000000}" name="✓" dataDxfId="48" totalsRowDxfId="47"/>
    <tableColumn id="7" xr3:uid="{00000000-0010-0000-0000-000007000000}" name="Amount" dataDxfId="46" totalsRowDxfId="45">
      <calculatedColumnFormula>IF(ISBLANK(Table145[[#This Row],[Date]])," - ",SUM(Table145[[#This Row],[✉ Food]:[Other]]))</calculatedColumnFormula>
    </tableColumn>
    <tableColumn id="8" xr3:uid="{00000000-0010-0000-0000-000008000000}" name="Cash Balance" totalsRowFunction="count" dataDxfId="44" totalsRowDxfId="43" dataCellStyle="Comma">
      <calculatedColumnFormula>IF(ISBLANK(A6)," - ",SUM($H$5:OFFSET(H6,0,0,1,1)))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5:L41" totalsRowShown="0" headerRowDxfId="41" dataDxfId="40" tableBorderDxfId="39">
  <tableColumns count="12">
    <tableColumn id="1" xr3:uid="{00000000-0010-0000-0100-000001000000}" name="Date" dataDxfId="38"/>
    <tableColumn id="2" xr3:uid="{00000000-0010-0000-0100-000002000000}" name="Num" dataDxfId="37"/>
    <tableColumn id="3" xr3:uid="{00000000-0010-0000-0100-000003000000}" name="Purpose / Payee" dataDxfId="36"/>
    <tableColumn id="4" xr3:uid="{00000000-0010-0000-0100-000004000000}" name="✉ College" dataDxfId="35" dataCellStyle="Currency"/>
    <tableColumn id="5" xr3:uid="{00000000-0010-0000-0100-000005000000}" name="✉ Savings" dataDxfId="34" dataCellStyle="Currency"/>
    <tableColumn id="6" xr3:uid="{00000000-0010-0000-0100-000006000000}" name="✉ Clothes" dataDxfId="33"/>
    <tableColumn id="7" xr3:uid="{00000000-0010-0000-0100-000007000000}" name="✉ Spending" dataDxfId="32"/>
    <tableColumn id="12" xr3:uid="{F9A3F5D1-517E-4E82-AE49-2D25BF6B55F5}" name="✉ Tithing" dataDxfId="31" dataCellStyle="Currency"/>
    <tableColumn id="11" xr3:uid="{77685A9F-0288-4137-8E75-086E8100A41D}" name="Other" dataDxfId="30" dataCellStyle="Currency"/>
    <tableColumn id="9" xr3:uid="{9A58BB44-B349-4E03-ADCC-20AA9E0977D3}" name="✓" dataDxfId="29" dataCellStyle="Currency"/>
    <tableColumn id="10" xr3:uid="{391EA568-5C59-42B9-9183-F64B4DB72A2A}" name="Amount" dataDxfId="28" dataCellStyle="Currency">
      <calculatedColumnFormula>IF(ISBLANK(Table1[[#This Row],[Date]])," - ",SUM(Table1[[#This Row],[✉ College]:[Other]]))</calculatedColumnFormula>
    </tableColumn>
    <tableColumn id="8" xr3:uid="{00000000-0010-0000-0100-000008000000}" name="Account Balance" dataDxfId="27">
      <calculatedColumnFormula>IF(ISBLANK(Table1[[#This Row],[Date]])," - ",SUM($K$5:OFFSET(K6,0,0)))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D71971-96C4-4596-9193-2649DF004B02}" name="Table146" displayName="Table146" ref="A5:J41" totalsRowShown="0" headerRowDxfId="26" dataDxfId="25" tableBorderDxfId="24">
  <tableColumns count="10">
    <tableColumn id="1" xr3:uid="{05D00863-18FF-46EB-AF9E-59B0BBDD94BC}" name="Date" dataDxfId="23"/>
    <tableColumn id="3" xr3:uid="{2B601AFE-B7CA-4177-9021-513D936CF104}" name="Purpose / Payee" dataDxfId="22"/>
    <tableColumn id="6" xr3:uid="{237354FC-4243-4B81-845C-B87344E56AD2}" name="Parents" dataDxfId="21"/>
    <tableColumn id="7" xr3:uid="{7F37FBB8-ABFD-4CAB-BE02-2D0B3378331F}" name="Person 2" dataDxfId="20" dataCellStyle="Currency"/>
    <tableColumn id="9" xr3:uid="{25CE059F-28CE-4E77-9D01-7D5502540202}" name="Person 3" dataDxfId="19" dataCellStyle="Currency"/>
    <tableColumn id="11" xr3:uid="{F2582286-FE73-4C00-AF91-998477A624D0}" name="Person 4" dataDxfId="18" dataCellStyle="Currency"/>
    <tableColumn id="10" xr3:uid="{43DCE314-5D24-4B5E-BB87-A8C8879D3ECB}" name="Person 5" dataDxfId="17" dataCellStyle="Currency"/>
    <tableColumn id="2" xr3:uid="{ABAAAF79-AF27-4D94-BEC2-DFF99E869128}" name="✓" dataDxfId="16" dataCellStyle="Currency"/>
    <tableColumn id="4" xr3:uid="{A3CBFF73-E63B-41B4-9EEA-34A51B696F65}" name="Amount" dataDxfId="15" dataCellStyle="Comma">
      <calculatedColumnFormula>IF(Table146[[#This Row],[Date]]=""," - ",SUM(Table146[[#This Row],[Parents]:[Person 5]]))</calculatedColumnFormula>
    </tableColumn>
    <tableColumn id="8" xr3:uid="{9A8EAFB4-DAD0-4DF7-AC5F-E188F2A9FBED}" name="Total" dataDxfId="14" dataCellStyle="Comma">
      <calculatedColumnFormula>IF(ISBLANK(A6)," - ",SUM($I$5:OFFSET(I6,0,0,1,1)))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C18E00-8D28-4C2C-BADB-91C64A492E48}" name="Table17" displayName="Table17" ref="A5:J41" totalsRowShown="0" headerRowDxfId="12" dataDxfId="11" tableBorderDxfId="10">
  <tableColumns count="10">
    <tableColumn id="1" xr3:uid="{EFC364CD-E8E1-4552-825D-2756597B60E6}" name="Date" dataDxfId="9"/>
    <tableColumn id="3" xr3:uid="{995BCC78-E3C3-4EA0-894F-F31F3882EFDD}" name="Purpose / Payee" dataDxfId="8"/>
    <tableColumn id="4" xr3:uid="{4ABBA2C3-F72B-4467-99AD-AEDDF1F11D13}" name="✉ Fund 1" dataDxfId="7" dataCellStyle="Currency"/>
    <tableColumn id="5" xr3:uid="{03E8E355-FE41-458A-AAD4-7B2ACC0ABE58}" name="✉ Fund 2" dataDxfId="6" dataCellStyle="Currency"/>
    <tableColumn id="6" xr3:uid="{43893BAA-E70F-4ACA-B613-6980B4E8E018}" name="✉ Fund 3" dataDxfId="5"/>
    <tableColumn id="7" xr3:uid="{4A8486D5-9ED6-4F04-9102-6C44225152B5}" name="✉ Fund 4" dataDxfId="4"/>
    <tableColumn id="11" xr3:uid="{AF97F237-5756-41A2-9203-9BF18D9276C7}" name="Other" dataDxfId="3" dataCellStyle="Currency"/>
    <tableColumn id="9" xr3:uid="{41053553-B8DF-40B1-B546-A1C6CCA4A495}" name="✓" dataDxfId="2" dataCellStyle="Currency"/>
    <tableColumn id="10" xr3:uid="{1F483197-FA10-4504-B3D7-FF0A9FBEF96B}" name="Amount" dataDxfId="1" dataCellStyle="Currency">
      <calculatedColumnFormula>IF(ISBLANK(Table17[[#This Row],[Date]])," - ",SUM(Table17[[#This Row],[✉ Fund 1]:[Other]]))</calculatedColumnFormula>
    </tableColumn>
    <tableColumn id="8" xr3:uid="{6B4C3C62-7F45-4D96-BE14-5CD08F8FCF59}" name="Account Balance" dataDxfId="0">
      <calculatedColumnFormula>IF(ISBLANK(Table17[[#This Row],[Date]])," - ",SUM($I$5:OFFSET(I6,0,0)))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money-tracker.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vertex42.com/ExcelTemplates/money-tracker.html"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vertex42.com/ExcelTemplates/money-tracker.html" TargetMode="External"/><Relationship Id="rId5" Type="http://schemas.openxmlformats.org/officeDocument/2006/relationships/comments" Target="../comments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vertex42.com/ExcelTemplates/money-tracker.html" TargetMode="External"/><Relationship Id="rId5" Type="http://schemas.openxmlformats.org/officeDocument/2006/relationships/comments" Target="../comments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s://www.vertex42.com/ExcelTemplates/money-tracker.html"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vertex42.com/ExcelTemplates/money-tracke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41"/>
  <sheetViews>
    <sheetView showGridLines="0" tabSelected="1" zoomScaleNormal="100" workbookViewId="0">
      <pane ySplit="5" topLeftCell="A6" activePane="bottomLeft" state="frozen"/>
      <selection pane="bottomLeft" activeCell="A2" sqref="A2"/>
    </sheetView>
  </sheetViews>
  <sheetFormatPr defaultColWidth="9" defaultRowHeight="12.75" x14ac:dyDescent="0.2"/>
  <cols>
    <col min="1" max="1" width="11.25" style="2" customWidth="1"/>
    <col min="2" max="2" width="21.75" style="2" customWidth="1"/>
    <col min="3" max="6" width="9.875" style="2" customWidth="1"/>
    <col min="7" max="7" width="4.125" style="2" customWidth="1"/>
    <col min="8" max="8" width="10.25" style="2" customWidth="1"/>
    <col min="9" max="9" width="11" style="2" customWidth="1"/>
    <col min="10" max="10" width="10.375" style="2" customWidth="1"/>
    <col min="11" max="11" width="34.25" style="2" customWidth="1"/>
    <col min="12" max="16384" width="9" style="2"/>
  </cols>
  <sheetData>
    <row r="1" spans="1:11" ht="24" thickBot="1" x14ac:dyDescent="0.25">
      <c r="A1" s="7" t="s">
        <v>38</v>
      </c>
      <c r="B1" s="6"/>
      <c r="C1" s="6"/>
      <c r="D1" s="6"/>
      <c r="E1" s="6"/>
      <c r="F1" s="6"/>
      <c r="G1" s="6"/>
      <c r="H1" s="6"/>
      <c r="I1" s="6"/>
      <c r="K1" s="35" t="s">
        <v>33</v>
      </c>
    </row>
    <row r="2" spans="1:11" s="8" customFormat="1" ht="18.75" customHeight="1" thickBot="1" x14ac:dyDescent="0.25">
      <c r="B2" s="32" t="s">
        <v>126</v>
      </c>
      <c r="C2" s="78">
        <f>SUM(C5:C10000)</f>
        <v>32</v>
      </c>
      <c r="D2" s="78">
        <f>SUM(D5:D10000)</f>
        <v>40</v>
      </c>
      <c r="E2" s="78">
        <f>SUM(E5:E10000)</f>
        <v>5</v>
      </c>
      <c r="F2" s="78">
        <f t="shared" ref="D2:F2" si="0">SUM(F5:F10000)</f>
        <v>44.5</v>
      </c>
      <c r="G2" s="77"/>
      <c r="H2" s="77" t="s">
        <v>35</v>
      </c>
      <c r="I2" s="31">
        <f ca="1">VLOOKUP(9E+100,Table145[Cash Balance],1)</f>
        <v>121.5</v>
      </c>
      <c r="K2" s="34" t="s">
        <v>56</v>
      </c>
    </row>
    <row r="3" spans="1:11" x14ac:dyDescent="0.2">
      <c r="K3" s="85"/>
    </row>
    <row r="4" spans="1:11" ht="15" x14ac:dyDescent="0.2">
      <c r="C4" s="50" t="s">
        <v>54</v>
      </c>
      <c r="D4" s="51"/>
      <c r="E4" s="51"/>
      <c r="F4" s="51"/>
      <c r="G4" s="36"/>
      <c r="H4" s="23"/>
    </row>
    <row r="5" spans="1:11" ht="30" x14ac:dyDescent="0.25">
      <c r="A5" s="9" t="s">
        <v>0</v>
      </c>
      <c r="B5" s="10" t="s">
        <v>50</v>
      </c>
      <c r="C5" s="48" t="s">
        <v>90</v>
      </c>
      <c r="D5" s="48" t="s">
        <v>117</v>
      </c>
      <c r="E5" s="48" t="s">
        <v>118</v>
      </c>
      <c r="F5" s="48" t="s">
        <v>44</v>
      </c>
      <c r="G5" s="30" t="s">
        <v>49</v>
      </c>
      <c r="H5" s="30" t="s">
        <v>43</v>
      </c>
      <c r="I5" s="30" t="s">
        <v>89</v>
      </c>
      <c r="K5" s="44" t="s">
        <v>73</v>
      </c>
    </row>
    <row r="6" spans="1:11" s="8" customFormat="1" ht="18" x14ac:dyDescent="0.2">
      <c r="A6" s="81">
        <v>43466</v>
      </c>
      <c r="B6" s="82" t="s">
        <v>32</v>
      </c>
      <c r="C6" s="83">
        <v>30</v>
      </c>
      <c r="D6" s="83"/>
      <c r="E6" s="83"/>
      <c r="F6" s="83">
        <v>40</v>
      </c>
      <c r="G6" s="84" t="s">
        <v>49</v>
      </c>
      <c r="H6" s="54">
        <f>IF(ISBLANK(Table145[[#This Row],[Date]])," - ",SUM(Table145[[#This Row],[✉ Food]:[Other]]))</f>
        <v>70</v>
      </c>
      <c r="I6" s="49">
        <f ca="1">IF(ISBLANK(A6)," - ",SUM($H$5:OFFSET(H6,0,0,1,1)))</f>
        <v>70</v>
      </c>
      <c r="K6" s="47" t="s">
        <v>65</v>
      </c>
    </row>
    <row r="7" spans="1:11" s="8" customFormat="1" ht="18" x14ac:dyDescent="0.2">
      <c r="A7" s="81">
        <v>43501</v>
      </c>
      <c r="B7" s="82" t="s">
        <v>88</v>
      </c>
      <c r="C7" s="83">
        <v>-8</v>
      </c>
      <c r="D7" s="83"/>
      <c r="E7" s="83"/>
      <c r="F7" s="83"/>
      <c r="G7" s="84"/>
      <c r="H7" s="54">
        <f>IF(ISBLANK(Table145[[#This Row],[Date]])," - ",SUM(Table145[[#This Row],[✉ Food]:[Other]]))</f>
        <v>-8</v>
      </c>
      <c r="I7" s="49">
        <f ca="1">IF(ISBLANK(A7)," - ",SUM($H$5:OFFSET(H7,0,0,1,1)))</f>
        <v>62</v>
      </c>
      <c r="K7" s="47" t="s">
        <v>119</v>
      </c>
    </row>
    <row r="8" spans="1:11" s="8" customFormat="1" ht="18" x14ac:dyDescent="0.2">
      <c r="A8" s="81">
        <v>43511</v>
      </c>
      <c r="B8" s="82" t="s">
        <v>120</v>
      </c>
      <c r="C8" s="83">
        <v>10</v>
      </c>
      <c r="D8" s="83">
        <v>30</v>
      </c>
      <c r="E8" s="83">
        <v>15</v>
      </c>
      <c r="F8" s="83"/>
      <c r="G8" s="84"/>
      <c r="H8" s="54">
        <f>IF(ISBLANK(Table145[[#This Row],[Date]])," - ",SUM(Table145[[#This Row],[✉ Food]:[Other]]))</f>
        <v>55</v>
      </c>
      <c r="I8" s="49">
        <f ca="1">IF(ISBLANK(A8)," - ",SUM($H$5:OFFSET(H8,0,0,1,1)))</f>
        <v>117</v>
      </c>
      <c r="K8" s="47" t="s">
        <v>101</v>
      </c>
    </row>
    <row r="9" spans="1:11" s="8" customFormat="1" ht="18" x14ac:dyDescent="0.2">
      <c r="A9" s="81">
        <v>43525</v>
      </c>
      <c r="B9" s="82" t="s">
        <v>66</v>
      </c>
      <c r="C9" s="83"/>
      <c r="D9" s="83"/>
      <c r="E9" s="83"/>
      <c r="F9" s="83">
        <v>-13.5</v>
      </c>
      <c r="G9" s="84"/>
      <c r="H9" s="54">
        <f>IF(ISBLANK(Table145[[#This Row],[Date]])," - ",SUM(Table145[[#This Row],[✉ Food]:[Other]]))</f>
        <v>-13.5</v>
      </c>
      <c r="I9" s="49">
        <f ca="1">IF(ISBLANK(A9)," - ",SUM($H$5:OFFSET(H9,0,0,1,1)))</f>
        <v>103.5</v>
      </c>
      <c r="K9" s="47" t="s">
        <v>102</v>
      </c>
    </row>
    <row r="10" spans="1:11" s="8" customFormat="1" ht="18" x14ac:dyDescent="0.2">
      <c r="A10" s="81">
        <v>43529</v>
      </c>
      <c r="B10" s="82" t="s">
        <v>68</v>
      </c>
      <c r="C10" s="83"/>
      <c r="D10" s="83">
        <v>10</v>
      </c>
      <c r="E10" s="83">
        <v>-10</v>
      </c>
      <c r="F10" s="83"/>
      <c r="G10" s="84"/>
      <c r="H10" s="54">
        <f>IF(ISBLANK(Table145[[#This Row],[Date]])," - ",SUM(Table145[[#This Row],[✉ Food]:[Other]]))</f>
        <v>0</v>
      </c>
      <c r="I10" s="49">
        <f ca="1">IF(ISBLANK(A10)," - ",SUM($H$5:OFFSET(H10,0,0,1,1)))</f>
        <v>103.5</v>
      </c>
      <c r="K10" s="47" t="s">
        <v>103</v>
      </c>
    </row>
    <row r="11" spans="1:11" s="8" customFormat="1" ht="18" x14ac:dyDescent="0.2">
      <c r="A11" s="81">
        <v>43534</v>
      </c>
      <c r="B11" s="82" t="s">
        <v>123</v>
      </c>
      <c r="C11" s="83"/>
      <c r="D11" s="83"/>
      <c r="E11" s="83"/>
      <c r="F11" s="83">
        <v>18</v>
      </c>
      <c r="G11" s="84"/>
      <c r="H11" s="54">
        <f>IF(ISBLANK(Table145[[#This Row],[Date]])," - ",SUM(Table145[[#This Row],[✉ Food]:[Other]]))</f>
        <v>18</v>
      </c>
      <c r="I11" s="49">
        <f ca="1">IF(ISBLANK(A11)," - ",SUM($H$5:OFFSET(H11,0,0,1,1)))</f>
        <v>121.5</v>
      </c>
      <c r="K11" s="47" t="s">
        <v>79</v>
      </c>
    </row>
    <row r="12" spans="1:11" s="8" customFormat="1" ht="18" x14ac:dyDescent="0.2">
      <c r="A12" s="81"/>
      <c r="B12" s="82"/>
      <c r="C12" s="83"/>
      <c r="D12" s="83"/>
      <c r="E12" s="83"/>
      <c r="F12" s="83"/>
      <c r="G12" s="84"/>
      <c r="H12" s="54" t="str">
        <f>IF(ISBLANK(Table145[[#This Row],[Date]])," - ",SUM(Table145[[#This Row],[✉ Food]:[Other]]))</f>
        <v xml:space="preserve"> - </v>
      </c>
      <c r="I12" s="49" t="str">
        <f ca="1">IF(ISBLANK(A12)," - ",SUM($H$5:OFFSET(H12,0,0,1,1)))</f>
        <v xml:space="preserve"> - </v>
      </c>
      <c r="K12" s="47" t="s">
        <v>104</v>
      </c>
    </row>
    <row r="13" spans="1:11" s="8" customFormat="1" ht="18" x14ac:dyDescent="0.2">
      <c r="A13" s="81"/>
      <c r="B13" s="82"/>
      <c r="C13" s="83"/>
      <c r="D13" s="83"/>
      <c r="E13" s="83"/>
      <c r="F13" s="83"/>
      <c r="G13" s="84"/>
      <c r="H13" s="54" t="str">
        <f>IF(ISBLANK(Table145[[#This Row],[Date]])," - ",SUM(Table145[[#This Row],[✉ Food]:[Other]]))</f>
        <v xml:space="preserve"> - </v>
      </c>
      <c r="I13" s="49" t="str">
        <f ca="1">IF(ISBLANK(A13)," - ",SUM($H$5:OFFSET(H13,0,0,1,1)))</f>
        <v xml:space="preserve"> - </v>
      </c>
      <c r="K13" s="47" t="s">
        <v>122</v>
      </c>
    </row>
    <row r="14" spans="1:11" s="8" customFormat="1" ht="18" x14ac:dyDescent="0.2">
      <c r="A14" s="81"/>
      <c r="B14" s="82"/>
      <c r="C14" s="83"/>
      <c r="D14" s="83"/>
      <c r="E14" s="83"/>
      <c r="F14" s="83"/>
      <c r="G14" s="84"/>
      <c r="H14" s="54" t="str">
        <f>IF(ISBLANK(Table145[[#This Row],[Date]])," - ",SUM(Table145[[#This Row],[✉ Food]:[Other]]))</f>
        <v xml:space="preserve"> - </v>
      </c>
      <c r="I14" s="49" t="str">
        <f ca="1">IF(ISBLANK(A14)," - ",SUM($H$5:OFFSET(H14,0,0,1,1)))</f>
        <v xml:space="preserve"> - </v>
      </c>
      <c r="K14" s="47" t="s">
        <v>105</v>
      </c>
    </row>
    <row r="15" spans="1:11" s="8" customFormat="1" ht="18" x14ac:dyDescent="0.2">
      <c r="A15" s="81"/>
      <c r="B15" s="82"/>
      <c r="C15" s="83"/>
      <c r="D15" s="83"/>
      <c r="E15" s="83"/>
      <c r="F15" s="83"/>
      <c r="G15" s="84"/>
      <c r="H15" s="54" t="str">
        <f>IF(ISBLANK(Table145[[#This Row],[Date]])," - ",SUM(Table145[[#This Row],[✉ Food]:[Other]]))</f>
        <v xml:space="preserve"> - </v>
      </c>
      <c r="I15" s="49" t="str">
        <f ca="1">IF(ISBLANK(A15)," - ",SUM($H$5:OFFSET(H15,0,0,1,1)))</f>
        <v xml:space="preserve"> - </v>
      </c>
      <c r="K15" s="47" t="s">
        <v>106</v>
      </c>
    </row>
    <row r="16" spans="1:11" s="8" customFormat="1" ht="18" x14ac:dyDescent="0.2">
      <c r="A16" s="81"/>
      <c r="B16" s="82"/>
      <c r="C16" s="83"/>
      <c r="D16" s="83"/>
      <c r="E16" s="83"/>
      <c r="F16" s="83"/>
      <c r="G16" s="84"/>
      <c r="H16" s="54" t="str">
        <f>IF(ISBLANK(Table145[[#This Row],[Date]])," - ",SUM(Table145[[#This Row],[✉ Food]:[Other]]))</f>
        <v xml:space="preserve"> - </v>
      </c>
      <c r="I16" s="49" t="str">
        <f ca="1">IF(ISBLANK(A16)," - ",SUM($H$5:OFFSET(H16,0,0,1,1)))</f>
        <v xml:space="preserve"> - </v>
      </c>
      <c r="K16" s="47" t="s">
        <v>75</v>
      </c>
    </row>
    <row r="17" spans="1:11" s="8" customFormat="1" ht="18" x14ac:dyDescent="0.2">
      <c r="A17" s="81"/>
      <c r="B17" s="82"/>
      <c r="C17" s="83"/>
      <c r="D17" s="83"/>
      <c r="E17" s="83"/>
      <c r="F17" s="83"/>
      <c r="G17" s="84"/>
      <c r="H17" s="54" t="str">
        <f>IF(ISBLANK(Table145[[#This Row],[Date]])," - ",SUM(Table145[[#This Row],[✉ Food]:[Other]]))</f>
        <v xml:space="preserve"> - </v>
      </c>
      <c r="I17" s="49" t="str">
        <f ca="1">IF(ISBLANK(A17)," - ",SUM($H$5:OFFSET(H17,0,0,1,1)))</f>
        <v xml:space="preserve"> - </v>
      </c>
      <c r="K17" s="47" t="s">
        <v>76</v>
      </c>
    </row>
    <row r="18" spans="1:11" s="8" customFormat="1" ht="18" x14ac:dyDescent="0.2">
      <c r="A18" s="81"/>
      <c r="B18" s="82"/>
      <c r="C18" s="83"/>
      <c r="D18" s="83"/>
      <c r="E18" s="83"/>
      <c r="F18" s="83"/>
      <c r="G18" s="84"/>
      <c r="H18" s="54" t="str">
        <f>IF(ISBLANK(Table145[[#This Row],[Date]])," - ",SUM(Table145[[#This Row],[✉ Food]:[Other]]))</f>
        <v xml:space="preserve"> - </v>
      </c>
      <c r="I18" s="49" t="str">
        <f ca="1">IF(ISBLANK(A18)," - ",SUM($H$5:OFFSET(H18,0,0,1,1)))</f>
        <v xml:space="preserve"> - </v>
      </c>
      <c r="K18" s="47" t="s">
        <v>127</v>
      </c>
    </row>
    <row r="19" spans="1:11" s="8" customFormat="1" ht="18" x14ac:dyDescent="0.2">
      <c r="A19" s="81"/>
      <c r="B19" s="82"/>
      <c r="C19" s="83"/>
      <c r="D19" s="83"/>
      <c r="E19" s="83"/>
      <c r="F19" s="83"/>
      <c r="G19" s="84"/>
      <c r="H19" s="54" t="str">
        <f>IF(ISBLANK(Table145[[#This Row],[Date]])," - ",SUM(Table145[[#This Row],[✉ Food]:[Other]]))</f>
        <v xml:space="preserve"> - </v>
      </c>
      <c r="I19" s="49" t="str">
        <f ca="1">IF(ISBLANK(A19)," - ",SUM($H$5:OFFSET(H19,0,0,1,1)))</f>
        <v xml:space="preserve"> - </v>
      </c>
    </row>
    <row r="20" spans="1:11" s="8" customFormat="1" ht="18" x14ac:dyDescent="0.2">
      <c r="A20" s="81"/>
      <c r="B20" s="82"/>
      <c r="C20" s="83"/>
      <c r="D20" s="83"/>
      <c r="E20" s="83"/>
      <c r="F20" s="83"/>
      <c r="G20" s="84"/>
      <c r="H20" s="54" t="str">
        <f>IF(ISBLANK(Table145[[#This Row],[Date]])," - ",SUM(Table145[[#This Row],[✉ Food]:[Other]]))</f>
        <v xml:space="preserve"> - </v>
      </c>
      <c r="I20" s="49" t="str">
        <f ca="1">IF(ISBLANK(A20)," - ",SUM($H$5:OFFSET(H20,0,0,1,1)))</f>
        <v xml:space="preserve"> - </v>
      </c>
    </row>
    <row r="21" spans="1:11" ht="18" x14ac:dyDescent="0.2">
      <c r="A21" s="81"/>
      <c r="B21" s="82"/>
      <c r="C21" s="83"/>
      <c r="D21" s="83"/>
      <c r="E21" s="83"/>
      <c r="F21" s="83"/>
      <c r="G21" s="84"/>
      <c r="H21" s="54" t="str">
        <f>IF(ISBLANK(Table145[[#This Row],[Date]])," - ",SUM(Table145[[#This Row],[✉ Food]:[Other]]))</f>
        <v xml:space="preserve"> - </v>
      </c>
      <c r="I21" s="49" t="str">
        <f ca="1">IF(ISBLANK(A21)," - ",SUM($H$5:OFFSET(H21,0,0,1,1)))</f>
        <v xml:space="preserve"> - </v>
      </c>
    </row>
    <row r="22" spans="1:11" ht="18" x14ac:dyDescent="0.2">
      <c r="A22" s="81"/>
      <c r="B22" s="82"/>
      <c r="C22" s="83"/>
      <c r="D22" s="83"/>
      <c r="E22" s="83"/>
      <c r="F22" s="83"/>
      <c r="G22" s="84"/>
      <c r="H22" s="54" t="str">
        <f>IF(ISBLANK(Table145[[#This Row],[Date]])," - ",SUM(Table145[[#This Row],[✉ Food]:[Other]]))</f>
        <v xml:space="preserve"> - </v>
      </c>
      <c r="I22" s="49" t="str">
        <f ca="1">IF(ISBLANK(A22)," - ",SUM($H$5:OFFSET(H22,0,0,1,1)))</f>
        <v xml:space="preserve"> - </v>
      </c>
    </row>
    <row r="23" spans="1:11" ht="18" x14ac:dyDescent="0.2">
      <c r="A23" s="81"/>
      <c r="B23" s="82"/>
      <c r="C23" s="83"/>
      <c r="D23" s="83"/>
      <c r="E23" s="83"/>
      <c r="F23" s="83"/>
      <c r="G23" s="84"/>
      <c r="H23" s="54" t="str">
        <f>IF(ISBLANK(Table145[[#This Row],[Date]])," - ",SUM(Table145[[#This Row],[✉ Food]:[Other]]))</f>
        <v xml:space="preserve"> - </v>
      </c>
      <c r="I23" s="49" t="str">
        <f ca="1">IF(ISBLANK(A23)," - ",SUM($H$5:OFFSET(H23,0,0,1,1)))</f>
        <v xml:space="preserve"> - </v>
      </c>
    </row>
    <row r="24" spans="1:11" ht="18" x14ac:dyDescent="0.2">
      <c r="A24" s="81"/>
      <c r="B24" s="82"/>
      <c r="C24" s="83"/>
      <c r="D24" s="83"/>
      <c r="E24" s="83"/>
      <c r="F24" s="83"/>
      <c r="G24" s="84"/>
      <c r="H24" s="54" t="str">
        <f>IF(ISBLANK(Table145[[#This Row],[Date]])," - ",SUM(Table145[[#This Row],[✉ Food]:[Other]]))</f>
        <v xml:space="preserve"> - </v>
      </c>
      <c r="I24" s="49" t="str">
        <f ca="1">IF(ISBLANK(A24)," - ",SUM($H$5:OFFSET(H24,0,0,1,1)))</f>
        <v xml:space="preserve"> - </v>
      </c>
    </row>
    <row r="25" spans="1:11" ht="18" x14ac:dyDescent="0.2">
      <c r="A25" s="81"/>
      <c r="B25" s="82"/>
      <c r="C25" s="83"/>
      <c r="D25" s="83"/>
      <c r="E25" s="83"/>
      <c r="F25" s="83"/>
      <c r="G25" s="84"/>
      <c r="H25" s="54" t="str">
        <f>IF(ISBLANK(Table145[[#This Row],[Date]])," - ",SUM(Table145[[#This Row],[✉ Food]:[Other]]))</f>
        <v xml:space="preserve"> - </v>
      </c>
      <c r="I25" s="49" t="str">
        <f ca="1">IF(ISBLANK(A25)," - ",SUM($H$5:OFFSET(H25,0,0,1,1)))</f>
        <v xml:space="preserve"> - </v>
      </c>
    </row>
    <row r="26" spans="1:11" ht="18" x14ac:dyDescent="0.2">
      <c r="A26" s="81"/>
      <c r="B26" s="82"/>
      <c r="C26" s="83"/>
      <c r="D26" s="83"/>
      <c r="E26" s="83"/>
      <c r="F26" s="83"/>
      <c r="G26" s="84"/>
      <c r="H26" s="54" t="str">
        <f>IF(ISBLANK(Table145[[#This Row],[Date]])," - ",SUM(Table145[[#This Row],[✉ Food]:[Other]]))</f>
        <v xml:space="preserve"> - </v>
      </c>
      <c r="I26" s="49" t="str">
        <f ca="1">IF(ISBLANK(A26)," - ",SUM($H$5:OFFSET(H26,0,0,1,1)))</f>
        <v xml:space="preserve"> - </v>
      </c>
    </row>
    <row r="27" spans="1:11" ht="18" x14ac:dyDescent="0.2">
      <c r="A27" s="81"/>
      <c r="B27" s="82"/>
      <c r="C27" s="83"/>
      <c r="D27" s="83"/>
      <c r="E27" s="83"/>
      <c r="F27" s="83"/>
      <c r="G27" s="84"/>
      <c r="H27" s="54" t="str">
        <f>IF(ISBLANK(Table145[[#This Row],[Date]])," - ",SUM(Table145[[#This Row],[✉ Food]:[Other]]))</f>
        <v xml:space="preserve"> - </v>
      </c>
      <c r="I27" s="49" t="str">
        <f ca="1">IF(ISBLANK(A27)," - ",SUM($H$5:OFFSET(H27,0,0,1,1)))</f>
        <v xml:space="preserve"> - </v>
      </c>
    </row>
    <row r="28" spans="1:11" ht="18" x14ac:dyDescent="0.2">
      <c r="A28" s="81"/>
      <c r="B28" s="82"/>
      <c r="C28" s="83"/>
      <c r="D28" s="83"/>
      <c r="E28" s="83"/>
      <c r="F28" s="83"/>
      <c r="G28" s="84"/>
      <c r="H28" s="54" t="str">
        <f>IF(ISBLANK(Table145[[#This Row],[Date]])," - ",SUM(Table145[[#This Row],[✉ Food]:[Other]]))</f>
        <v xml:space="preserve"> - </v>
      </c>
      <c r="I28" s="49" t="str">
        <f ca="1">IF(ISBLANK(A28)," - ",SUM($H$5:OFFSET(H28,0,0,1,1)))</f>
        <v xml:space="preserve"> - </v>
      </c>
    </row>
    <row r="29" spans="1:11" ht="18" x14ac:dyDescent="0.2">
      <c r="A29" s="81"/>
      <c r="B29" s="82"/>
      <c r="C29" s="83"/>
      <c r="D29" s="83"/>
      <c r="E29" s="83"/>
      <c r="F29" s="83"/>
      <c r="G29" s="84"/>
      <c r="H29" s="54" t="str">
        <f>IF(ISBLANK(Table145[[#This Row],[Date]])," - ",SUM(Table145[[#This Row],[✉ Food]:[Other]]))</f>
        <v xml:space="preserve"> - </v>
      </c>
      <c r="I29" s="49" t="str">
        <f ca="1">IF(ISBLANK(A29)," - ",SUM($H$5:OFFSET(H29,0,0,1,1)))</f>
        <v xml:space="preserve"> - </v>
      </c>
    </row>
    <row r="30" spans="1:11" ht="18" x14ac:dyDescent="0.2">
      <c r="A30" s="81"/>
      <c r="B30" s="82"/>
      <c r="C30" s="83"/>
      <c r="D30" s="83"/>
      <c r="E30" s="83"/>
      <c r="F30" s="83"/>
      <c r="G30" s="84"/>
      <c r="H30" s="54" t="str">
        <f>IF(ISBLANK(Table145[[#This Row],[Date]])," - ",SUM(Table145[[#This Row],[✉ Food]:[Other]]))</f>
        <v xml:space="preserve"> - </v>
      </c>
      <c r="I30" s="49" t="str">
        <f ca="1">IF(ISBLANK(A30)," - ",SUM($H$5:OFFSET(H30,0,0,1,1)))</f>
        <v xml:space="preserve"> - </v>
      </c>
    </row>
    <row r="31" spans="1:11" ht="18" x14ac:dyDescent="0.2">
      <c r="A31" s="81"/>
      <c r="B31" s="82"/>
      <c r="C31" s="83"/>
      <c r="D31" s="83"/>
      <c r="E31" s="83"/>
      <c r="F31" s="83"/>
      <c r="G31" s="84"/>
      <c r="H31" s="54" t="str">
        <f>IF(ISBLANK(Table145[[#This Row],[Date]])," - ",SUM(Table145[[#This Row],[✉ Food]:[Other]]))</f>
        <v xml:space="preserve"> - </v>
      </c>
      <c r="I31" s="49" t="str">
        <f ca="1">IF(ISBLANK(A31)," - ",SUM($H$5:OFFSET(H31,0,0,1,1)))</f>
        <v xml:space="preserve"> - </v>
      </c>
    </row>
    <row r="32" spans="1:11" ht="18" x14ac:dyDescent="0.2">
      <c r="A32" s="81"/>
      <c r="B32" s="82"/>
      <c r="C32" s="83"/>
      <c r="D32" s="83"/>
      <c r="E32" s="83"/>
      <c r="F32" s="83"/>
      <c r="G32" s="84"/>
      <c r="H32" s="54" t="str">
        <f>IF(ISBLANK(Table145[[#This Row],[Date]])," - ",SUM(Table145[[#This Row],[✉ Food]:[Other]]))</f>
        <v xml:space="preserve"> - </v>
      </c>
      <c r="I32" s="49" t="str">
        <f ca="1">IF(ISBLANK(A32)," - ",SUM($H$5:OFFSET(H32,0,0,1,1)))</f>
        <v xml:space="preserve"> - </v>
      </c>
    </row>
    <row r="33" spans="1:9" ht="18" x14ac:dyDescent="0.2">
      <c r="A33" s="81"/>
      <c r="B33" s="82"/>
      <c r="C33" s="83"/>
      <c r="D33" s="83"/>
      <c r="E33" s="83"/>
      <c r="F33" s="83"/>
      <c r="G33" s="84"/>
      <c r="H33" s="54" t="str">
        <f>IF(ISBLANK(Table145[[#This Row],[Date]])," - ",SUM(Table145[[#This Row],[✉ Food]:[Other]]))</f>
        <v xml:space="preserve"> - </v>
      </c>
      <c r="I33" s="49" t="str">
        <f ca="1">IF(ISBLANK(A33)," - ",SUM($H$5:OFFSET(H33,0,0,1,1)))</f>
        <v xml:space="preserve"> - </v>
      </c>
    </row>
    <row r="34" spans="1:9" ht="18" x14ac:dyDescent="0.2">
      <c r="A34" s="81"/>
      <c r="B34" s="82"/>
      <c r="C34" s="83"/>
      <c r="D34" s="83"/>
      <c r="E34" s="83"/>
      <c r="F34" s="83"/>
      <c r="G34" s="84"/>
      <c r="H34" s="54" t="str">
        <f>IF(ISBLANK(Table145[[#This Row],[Date]])," - ",SUM(Table145[[#This Row],[✉ Food]:[Other]]))</f>
        <v xml:space="preserve"> - </v>
      </c>
      <c r="I34" s="49" t="str">
        <f ca="1">IF(ISBLANK(A34)," - ",SUM($H$5:OFFSET(H34,0,0,1,1)))</f>
        <v xml:space="preserve"> - </v>
      </c>
    </row>
    <row r="35" spans="1:9" ht="18" x14ac:dyDescent="0.2">
      <c r="A35" s="81"/>
      <c r="B35" s="82"/>
      <c r="C35" s="83"/>
      <c r="D35" s="83"/>
      <c r="E35" s="83"/>
      <c r="F35" s="83"/>
      <c r="G35" s="84"/>
      <c r="H35" s="54" t="str">
        <f>IF(ISBLANK(Table145[[#This Row],[Date]])," - ",SUM(Table145[[#This Row],[✉ Food]:[Other]]))</f>
        <v xml:space="preserve"> - </v>
      </c>
      <c r="I35" s="49" t="str">
        <f ca="1">IF(ISBLANK(A35)," - ",SUM($H$5:OFFSET(H35,0,0,1,1)))</f>
        <v xml:space="preserve"> - </v>
      </c>
    </row>
    <row r="36" spans="1:9" ht="18" x14ac:dyDescent="0.2">
      <c r="A36" s="81"/>
      <c r="B36" s="82"/>
      <c r="C36" s="83"/>
      <c r="D36" s="83"/>
      <c r="E36" s="83"/>
      <c r="F36" s="83"/>
      <c r="G36" s="84"/>
      <c r="H36" s="54" t="str">
        <f>IF(ISBLANK(Table145[[#This Row],[Date]])," - ",SUM(Table145[[#This Row],[✉ Food]:[Other]]))</f>
        <v xml:space="preserve"> - </v>
      </c>
      <c r="I36" s="49" t="str">
        <f ca="1">IF(ISBLANK(A36)," - ",SUM($H$5:OFFSET(H36,0,0,1,1)))</f>
        <v xml:space="preserve"> - </v>
      </c>
    </row>
    <row r="37" spans="1:9" ht="18" x14ac:dyDescent="0.2">
      <c r="A37" s="81"/>
      <c r="B37" s="82"/>
      <c r="C37" s="83"/>
      <c r="D37" s="83"/>
      <c r="E37" s="83"/>
      <c r="F37" s="83"/>
      <c r="G37" s="84"/>
      <c r="H37" s="54" t="str">
        <f>IF(ISBLANK(Table145[[#This Row],[Date]])," - ",SUM(Table145[[#This Row],[✉ Food]:[Other]]))</f>
        <v xml:space="preserve"> - </v>
      </c>
      <c r="I37" s="49" t="str">
        <f ca="1">IF(ISBLANK(A37)," - ",SUM($H$5:OFFSET(H37,0,0,1,1)))</f>
        <v xml:space="preserve"> - </v>
      </c>
    </row>
    <row r="38" spans="1:9" ht="18" x14ac:dyDescent="0.2">
      <c r="A38" s="81"/>
      <c r="B38" s="82"/>
      <c r="C38" s="83"/>
      <c r="D38" s="83"/>
      <c r="E38" s="83"/>
      <c r="F38" s="83"/>
      <c r="G38" s="84"/>
      <c r="H38" s="54" t="str">
        <f>IF(ISBLANK(Table145[[#This Row],[Date]])," - ",SUM(Table145[[#This Row],[✉ Food]:[Other]]))</f>
        <v xml:space="preserve"> - </v>
      </c>
      <c r="I38" s="49" t="str">
        <f ca="1">IF(ISBLANK(A38)," - ",SUM($H$5:OFFSET(H38,0,0,1,1)))</f>
        <v xml:space="preserve"> - </v>
      </c>
    </row>
    <row r="39" spans="1:9" ht="18" x14ac:dyDescent="0.2">
      <c r="A39" s="81"/>
      <c r="B39" s="82"/>
      <c r="C39" s="83"/>
      <c r="D39" s="83"/>
      <c r="E39" s="83"/>
      <c r="F39" s="83"/>
      <c r="G39" s="84"/>
      <c r="H39" s="54" t="str">
        <f>IF(ISBLANK(Table145[[#This Row],[Date]])," - ",SUM(Table145[[#This Row],[✉ Food]:[Other]]))</f>
        <v xml:space="preserve"> - </v>
      </c>
      <c r="I39" s="49" t="str">
        <f ca="1">IF(ISBLANK(A39)," - ",SUM($H$5:OFFSET(H39,0,0,1,1)))</f>
        <v xml:space="preserve"> - </v>
      </c>
    </row>
    <row r="40" spans="1:9" ht="18" x14ac:dyDescent="0.2">
      <c r="A40" s="81"/>
      <c r="B40" s="82"/>
      <c r="C40" s="83"/>
      <c r="D40" s="83"/>
      <c r="E40" s="83"/>
      <c r="F40" s="83"/>
      <c r="G40" s="84"/>
      <c r="H40" s="54" t="str">
        <f>IF(ISBLANK(Table145[[#This Row],[Date]])," - ",SUM(Table145[[#This Row],[✉ Food]:[Other]]))</f>
        <v xml:space="preserve"> - </v>
      </c>
      <c r="I40" s="49" t="str">
        <f ca="1">IF(ISBLANK(A40)," - ",SUM($H$5:OFFSET(H40,0,0,1,1)))</f>
        <v xml:space="preserve"> - </v>
      </c>
    </row>
    <row r="41" spans="1:9" ht="18" x14ac:dyDescent="0.2">
      <c r="A41" s="81"/>
      <c r="B41" s="82"/>
      <c r="C41" s="83"/>
      <c r="D41" s="83"/>
      <c r="E41" s="83"/>
      <c r="F41" s="83"/>
      <c r="G41" s="84"/>
      <c r="H41" s="54" t="str">
        <f>IF(ISBLANK(Table145[[#This Row],[Date]])," - ",SUM(Table145[[#This Row],[✉ Food]:[Other]]))</f>
        <v xml:space="preserve"> - </v>
      </c>
      <c r="I41" s="49" t="str">
        <f ca="1">IF(ISBLANK(A41)," - ",SUM($H$5:OFFSET(H41,0,0,1,1)))</f>
        <v xml:space="preserve"> - </v>
      </c>
    </row>
  </sheetData>
  <phoneticPr fontId="2" type="noConversion"/>
  <dataValidations count="3">
    <dataValidation type="list" allowBlank="1" sqref="G6:G41" xr:uid="{00000000-0002-0000-0000-000000000000}">
      <formula1>reconcileList</formula1>
    </dataValidation>
    <dataValidation type="list" allowBlank="1" sqref="A6:A41" xr:uid="{00000000-0002-0000-0000-000001000000}">
      <formula1>dateList</formula1>
    </dataValidation>
    <dataValidation type="list" allowBlank="1" sqref="B6:B41" xr:uid="{00000000-0002-0000-0000-000002000000}">
      <formula1>payeeList</formula1>
    </dataValidation>
  </dataValidations>
  <hyperlinks>
    <hyperlink ref="K1" r:id="rId1" xr:uid="{00000000-0004-0000-0000-000000000000}"/>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N42"/>
  <sheetViews>
    <sheetView showGridLines="0" zoomScaleNormal="100" workbookViewId="0">
      <pane ySplit="5" topLeftCell="A6" activePane="bottomLeft" state="frozen"/>
      <selection activeCell="A2" sqref="A2"/>
      <selection pane="bottomLeft" activeCell="A6" sqref="A6"/>
    </sheetView>
  </sheetViews>
  <sheetFormatPr defaultColWidth="9" defaultRowHeight="12.75" x14ac:dyDescent="0.2"/>
  <cols>
    <col min="1" max="1" width="10.5" style="2" customWidth="1"/>
    <col min="2" max="2" width="6.125" style="2" customWidth="1"/>
    <col min="3" max="3" width="21.25" style="2" customWidth="1"/>
    <col min="4" max="7" width="10.125" style="2" customWidth="1"/>
    <col min="8" max="8" width="9.5" style="2" customWidth="1"/>
    <col min="9" max="9" width="10.125" style="2" customWidth="1"/>
    <col min="10" max="10" width="4.25" style="2" customWidth="1"/>
    <col min="11" max="11" width="11" style="2" customWidth="1"/>
    <col min="12" max="12" width="11.75" style="2" customWidth="1"/>
    <col min="13" max="13" width="11.25" style="2" customWidth="1"/>
    <col min="14" max="14" width="35.875" style="2" customWidth="1"/>
    <col min="15" max="16384" width="9" style="2"/>
  </cols>
  <sheetData>
    <row r="1" spans="1:14" ht="24" thickBot="1" x14ac:dyDescent="0.25">
      <c r="A1" s="7" t="s">
        <v>53</v>
      </c>
      <c r="B1" s="6"/>
      <c r="C1" s="6"/>
      <c r="D1" s="6"/>
      <c r="E1" s="6"/>
      <c r="F1" s="6"/>
      <c r="G1" s="6"/>
      <c r="H1" s="6"/>
      <c r="I1" s="6"/>
      <c r="J1" s="6"/>
      <c r="K1" s="42"/>
      <c r="L1" s="43"/>
      <c r="N1" s="35" t="s">
        <v>33</v>
      </c>
    </row>
    <row r="2" spans="1:14" ht="18.75" customHeight="1" thickBot="1" x14ac:dyDescent="0.25">
      <c r="C2" s="32" t="s">
        <v>126</v>
      </c>
      <c r="D2" s="78">
        <f>SUM(D5:D10000)</f>
        <v>2309.5</v>
      </c>
      <c r="E2" s="78">
        <f t="shared" ref="E2:I2" si="0">SUM(E5:E10000)</f>
        <v>52.650000000000006</v>
      </c>
      <c r="F2" s="78">
        <f t="shared" si="0"/>
        <v>0</v>
      </c>
      <c r="G2" s="78">
        <f t="shared" si="0"/>
        <v>49.260000000000005</v>
      </c>
      <c r="H2" s="78">
        <f t="shared" si="0"/>
        <v>10.25</v>
      </c>
      <c r="I2" s="78">
        <f t="shared" si="0"/>
        <v>0.02</v>
      </c>
      <c r="J2" s="79"/>
      <c r="K2" s="77" t="s">
        <v>78</v>
      </c>
      <c r="L2" s="52">
        <f ca="1">VLOOKUP(9E+100,Table1[Account Balance],1)</f>
        <v>2421.6799999999998</v>
      </c>
      <c r="N2" s="34" t="s">
        <v>56</v>
      </c>
    </row>
    <row r="3" spans="1:14" ht="14.25" x14ac:dyDescent="0.2">
      <c r="E3" s="36"/>
      <c r="L3" s="55"/>
      <c r="N3" s="85"/>
    </row>
    <row r="4" spans="1:14" s="8" customFormat="1" ht="15" x14ac:dyDescent="0.2">
      <c r="A4" s="22"/>
      <c r="B4" s="22"/>
      <c r="D4" s="50" t="s">
        <v>54</v>
      </c>
      <c r="E4" s="51"/>
      <c r="F4" s="51"/>
      <c r="G4" s="51"/>
      <c r="H4" s="51"/>
      <c r="I4" s="51"/>
    </row>
    <row r="5" spans="1:14" ht="30" x14ac:dyDescent="0.25">
      <c r="A5" s="9" t="s">
        <v>0</v>
      </c>
      <c r="B5" s="9" t="s">
        <v>1</v>
      </c>
      <c r="C5" s="10" t="s">
        <v>50</v>
      </c>
      <c r="D5" s="48" t="s">
        <v>91</v>
      </c>
      <c r="E5" s="48" t="s">
        <v>92</v>
      </c>
      <c r="F5" s="48" t="s">
        <v>93</v>
      </c>
      <c r="G5" s="48" t="s">
        <v>94</v>
      </c>
      <c r="H5" s="48" t="s">
        <v>124</v>
      </c>
      <c r="I5" s="48" t="s">
        <v>44</v>
      </c>
      <c r="J5" s="30" t="s">
        <v>49</v>
      </c>
      <c r="K5" s="9" t="s">
        <v>43</v>
      </c>
      <c r="L5" s="30" t="s">
        <v>77</v>
      </c>
      <c r="N5" s="44" t="s">
        <v>73</v>
      </c>
    </row>
    <row r="6" spans="1:14" s="8" customFormat="1" ht="18" x14ac:dyDescent="0.2">
      <c r="A6" s="37">
        <v>43489</v>
      </c>
      <c r="B6" s="29"/>
      <c r="C6" s="33" t="s">
        <v>36</v>
      </c>
      <c r="D6" s="53">
        <v>2259.5</v>
      </c>
      <c r="E6" s="53">
        <v>54.2</v>
      </c>
      <c r="F6" s="53"/>
      <c r="G6" s="53">
        <v>101.3</v>
      </c>
      <c r="H6" s="53"/>
      <c r="I6" s="53"/>
      <c r="J6" s="39" t="s">
        <v>49</v>
      </c>
      <c r="K6" s="54">
        <f>IF(ISBLANK(Table1[[#This Row],[Date]])," - ",SUM(Table1[[#This Row],[✉ College]:[Other]]))</f>
        <v>2415</v>
      </c>
      <c r="L6" s="54">
        <f ca="1">IF(ISBLANK(Table1[[#This Row],[Date]])," - ",SUM($K$5:OFFSET(K6,0,0)))</f>
        <v>2415</v>
      </c>
      <c r="N6" s="47" t="s">
        <v>65</v>
      </c>
    </row>
    <row r="7" spans="1:14" s="8" customFormat="1" ht="18" x14ac:dyDescent="0.2">
      <c r="A7" s="37">
        <v>43501</v>
      </c>
      <c r="B7" s="29"/>
      <c r="C7" s="33" t="s">
        <v>99</v>
      </c>
      <c r="D7" s="53">
        <v>30</v>
      </c>
      <c r="E7" s="53">
        <v>5.95</v>
      </c>
      <c r="F7" s="53"/>
      <c r="G7" s="53">
        <v>17.579999999999998</v>
      </c>
      <c r="H7" s="53">
        <v>5.95</v>
      </c>
      <c r="I7" s="53"/>
      <c r="J7" s="39" t="s">
        <v>49</v>
      </c>
      <c r="K7" s="54">
        <f>IF(ISBLANK(Table1[[#This Row],[Date]])," - ",SUM(Table1[[#This Row],[✉ College]:[Other]]))</f>
        <v>59.480000000000004</v>
      </c>
      <c r="L7" s="54">
        <f ca="1">IF(ISBLANK(Table1[[#This Row],[Date]])," - ",SUM($K$5:OFFSET(K7,0,0)))</f>
        <v>2474.48</v>
      </c>
      <c r="N7" s="47" t="s">
        <v>128</v>
      </c>
    </row>
    <row r="8" spans="1:14" s="8" customFormat="1" ht="18" x14ac:dyDescent="0.2">
      <c r="A8" s="37">
        <v>43504</v>
      </c>
      <c r="B8" s="29"/>
      <c r="C8" s="40" t="s">
        <v>27</v>
      </c>
      <c r="D8" s="53"/>
      <c r="E8" s="53"/>
      <c r="F8" s="53"/>
      <c r="G8" s="53">
        <v>-16.25</v>
      </c>
      <c r="H8" s="53"/>
      <c r="I8" s="53"/>
      <c r="J8" s="39"/>
      <c r="K8" s="54">
        <f>IF(ISBLANK(Table1[[#This Row],[Date]])," - ",SUM(Table1[[#This Row],[✉ College]:[Other]]))</f>
        <v>-16.25</v>
      </c>
      <c r="L8" s="54">
        <f ca="1">IF(ISBLANK(Table1[[#This Row],[Date]])," - ",SUM($K$5:OFFSET(K8,0,0)))</f>
        <v>2458.23</v>
      </c>
      <c r="N8" s="47" t="s">
        <v>85</v>
      </c>
    </row>
    <row r="9" spans="1:14" s="8" customFormat="1" ht="18" x14ac:dyDescent="0.2">
      <c r="A9" s="37">
        <v>43504</v>
      </c>
      <c r="B9" s="29"/>
      <c r="C9" s="33" t="s">
        <v>47</v>
      </c>
      <c r="D9" s="53"/>
      <c r="E9" s="53"/>
      <c r="F9" s="53"/>
      <c r="G9" s="53"/>
      <c r="H9" s="53"/>
      <c r="I9" s="53">
        <v>0.02</v>
      </c>
      <c r="J9" s="39"/>
      <c r="K9" s="54">
        <f>IF(ISBLANK(Table1[[#This Row],[Date]])," - ",SUM(Table1[[#This Row],[✉ College]:[Other]]))</f>
        <v>0.02</v>
      </c>
      <c r="L9" s="54">
        <f ca="1">IF(ISBLANK(Table1[[#This Row],[Date]])," - ",SUM($K$5:OFFSET(K9,0,0)))</f>
        <v>2458.25</v>
      </c>
      <c r="N9" s="47" t="s">
        <v>86</v>
      </c>
    </row>
    <row r="10" spans="1:14" s="8" customFormat="1" ht="18" x14ac:dyDescent="0.2">
      <c r="A10" s="37">
        <v>43509</v>
      </c>
      <c r="B10" s="29"/>
      <c r="C10" s="33" t="s">
        <v>55</v>
      </c>
      <c r="D10" s="53"/>
      <c r="E10" s="53"/>
      <c r="F10" s="53"/>
      <c r="G10" s="53">
        <v>-6.57</v>
      </c>
      <c r="H10" s="53"/>
      <c r="I10" s="53"/>
      <c r="J10" s="39"/>
      <c r="K10" s="54">
        <f>IF(ISBLANK(Table1[[#This Row],[Date]])," - ",SUM(Table1[[#This Row],[✉ College]:[Other]]))</f>
        <v>-6.57</v>
      </c>
      <c r="L10" s="54">
        <f ca="1">IF(ISBLANK(Table1[[#This Row],[Date]])," - ",SUM($K$5:OFFSET(K10,0,0)))</f>
        <v>2451.6799999999998</v>
      </c>
      <c r="N10" s="47" t="s">
        <v>87</v>
      </c>
    </row>
    <row r="11" spans="1:14" s="8" customFormat="1" ht="18" x14ac:dyDescent="0.2">
      <c r="A11" s="37">
        <v>43510</v>
      </c>
      <c r="B11" s="29"/>
      <c r="C11" s="33" t="s">
        <v>100</v>
      </c>
      <c r="D11" s="53">
        <v>10</v>
      </c>
      <c r="E11" s="53">
        <v>2.5</v>
      </c>
      <c r="F11" s="53"/>
      <c r="G11" s="53">
        <v>10</v>
      </c>
      <c r="H11" s="53">
        <v>2.5</v>
      </c>
      <c r="I11" s="53"/>
      <c r="J11" s="39"/>
      <c r="K11" s="54">
        <f>IF(ISBLANK(Table1[[#This Row],[Date]])," - ",SUM(Table1[[#This Row],[✉ College]:[Other]]))</f>
        <v>25</v>
      </c>
      <c r="L11" s="54">
        <f ca="1">IF(ISBLANK(Table1[[#This Row],[Date]])," - ",SUM($K$5:OFFSET(K11,0,0)))</f>
        <v>2476.6799999999998</v>
      </c>
      <c r="N11" s="47" t="s">
        <v>79</v>
      </c>
    </row>
    <row r="12" spans="1:14" s="8" customFormat="1" ht="18" x14ac:dyDescent="0.2">
      <c r="A12" s="37">
        <v>43511</v>
      </c>
      <c r="B12" s="29"/>
      <c r="C12" s="33" t="s">
        <v>121</v>
      </c>
      <c r="D12" s="53"/>
      <c r="E12" s="53"/>
      <c r="F12" s="53"/>
      <c r="G12" s="53">
        <v>-55</v>
      </c>
      <c r="H12" s="53"/>
      <c r="I12" s="53"/>
      <c r="J12" s="39"/>
      <c r="K12" s="54">
        <f>IF(ISBLANK(Table1[[#This Row],[Date]])," - ",SUM(Table1[[#This Row],[✉ College]:[Other]]))</f>
        <v>-55</v>
      </c>
      <c r="L12" s="54">
        <f ca="1">IF(ISBLANK(Table1[[#This Row],[Date]])," - ",SUM($K$5:OFFSET(K12,0,0)))</f>
        <v>2421.6799999999998</v>
      </c>
      <c r="N12" s="47" t="s">
        <v>75</v>
      </c>
    </row>
    <row r="13" spans="1:14" s="8" customFormat="1" ht="18" x14ac:dyDescent="0.2">
      <c r="A13" s="37">
        <v>43524</v>
      </c>
      <c r="B13" s="29"/>
      <c r="C13" s="33" t="s">
        <v>68</v>
      </c>
      <c r="D13" s="53">
        <v>10</v>
      </c>
      <c r="E13" s="53">
        <v>-10</v>
      </c>
      <c r="F13" s="53"/>
      <c r="G13" s="53"/>
      <c r="H13" s="53"/>
      <c r="I13" s="53"/>
      <c r="J13" s="39"/>
      <c r="K13" s="54">
        <f>IF(ISBLANK(Table1[[#This Row],[Date]])," - ",SUM(Table1[[#This Row],[✉ College]:[Other]]))</f>
        <v>0</v>
      </c>
      <c r="L13" s="54">
        <f ca="1">IF(ISBLANK(Table1[[#This Row],[Date]])," - ",SUM($K$5:OFFSET(K13,0,0)))</f>
        <v>2421.6799999999998</v>
      </c>
      <c r="N13" s="47" t="s">
        <v>76</v>
      </c>
    </row>
    <row r="14" spans="1:14" s="8" customFormat="1" ht="18" x14ac:dyDescent="0.2">
      <c r="A14" s="37">
        <v>43534</v>
      </c>
      <c r="B14" s="29"/>
      <c r="C14" s="33" t="s">
        <v>125</v>
      </c>
      <c r="D14" s="53"/>
      <c r="E14" s="53"/>
      <c r="F14" s="53"/>
      <c r="G14" s="53">
        <v>-1.8</v>
      </c>
      <c r="H14" s="53">
        <v>1.8</v>
      </c>
      <c r="I14" s="53"/>
      <c r="J14" s="39"/>
      <c r="K14" s="54">
        <f>IF(ISBLANK(Table1[[#This Row],[Date]])," - ",SUM(Table1[[#This Row],[✉ College]:[Other]]))</f>
        <v>0</v>
      </c>
      <c r="L14" s="54">
        <f ca="1">IF(ISBLANK(Table1[[#This Row],[Date]])," - ",SUM($K$5:OFFSET(K14,0,0)))</f>
        <v>2421.6799999999998</v>
      </c>
      <c r="N14" s="47" t="s">
        <v>127</v>
      </c>
    </row>
    <row r="15" spans="1:14" s="8" customFormat="1" ht="18" x14ac:dyDescent="0.2">
      <c r="A15" s="37"/>
      <c r="B15" s="29"/>
      <c r="C15" s="33"/>
      <c r="D15" s="53"/>
      <c r="E15" s="53"/>
      <c r="F15" s="53"/>
      <c r="G15" s="53"/>
      <c r="H15" s="53"/>
      <c r="I15" s="53"/>
      <c r="J15" s="39"/>
      <c r="K15" s="54" t="str">
        <f>IF(ISBLANK(Table1[[#This Row],[Date]])," - ",SUM(Table1[[#This Row],[✉ College]:[Other]]))</f>
        <v xml:space="preserve"> - </v>
      </c>
      <c r="L15" s="54" t="str">
        <f ca="1">IF(ISBLANK(Table1[[#This Row],[Date]])," - ",SUM($K$5:OFFSET(K15,0,0)))</f>
        <v xml:space="preserve"> - </v>
      </c>
    </row>
    <row r="16" spans="1:14" s="8" customFormat="1" ht="18" x14ac:dyDescent="0.2">
      <c r="A16" s="37"/>
      <c r="B16" s="29"/>
      <c r="C16" s="33"/>
      <c r="D16" s="53"/>
      <c r="E16" s="53"/>
      <c r="F16" s="53"/>
      <c r="G16" s="53"/>
      <c r="H16" s="53"/>
      <c r="I16" s="53"/>
      <c r="J16" s="39"/>
      <c r="K16" s="54" t="str">
        <f>IF(ISBLANK(Table1[[#This Row],[Date]])," - ",SUM(Table1[[#This Row],[✉ College]:[Other]]))</f>
        <v xml:space="preserve"> - </v>
      </c>
      <c r="L16" s="54" t="str">
        <f ca="1">IF(ISBLANK(Table1[[#This Row],[Date]])," - ",SUM($K$5:OFFSET(K16,0,0)))</f>
        <v xml:space="preserve"> - </v>
      </c>
    </row>
    <row r="17" spans="1:12" s="8" customFormat="1" ht="18" x14ac:dyDescent="0.2">
      <c r="A17" s="37"/>
      <c r="B17" s="29"/>
      <c r="C17" s="33"/>
      <c r="D17" s="53"/>
      <c r="E17" s="53"/>
      <c r="F17" s="53"/>
      <c r="G17" s="53"/>
      <c r="H17" s="53"/>
      <c r="I17" s="53"/>
      <c r="J17" s="39"/>
      <c r="K17" s="54" t="str">
        <f>IF(ISBLANK(Table1[[#This Row],[Date]])," - ",SUM(Table1[[#This Row],[✉ College]:[Other]]))</f>
        <v xml:space="preserve"> - </v>
      </c>
      <c r="L17" s="54" t="str">
        <f ca="1">IF(ISBLANK(Table1[[#This Row],[Date]])," - ",SUM($K$5:OFFSET(K17,0,0)))</f>
        <v xml:space="preserve"> - </v>
      </c>
    </row>
    <row r="18" spans="1:12" s="8" customFormat="1" ht="18" x14ac:dyDescent="0.2">
      <c r="A18" s="37"/>
      <c r="B18" s="29"/>
      <c r="C18" s="33"/>
      <c r="D18" s="53"/>
      <c r="E18" s="53"/>
      <c r="F18" s="53"/>
      <c r="G18" s="53"/>
      <c r="H18" s="53"/>
      <c r="I18" s="53"/>
      <c r="J18" s="39"/>
      <c r="K18" s="54" t="str">
        <f>IF(ISBLANK(Table1[[#This Row],[Date]])," - ",SUM(Table1[[#This Row],[✉ College]:[Other]]))</f>
        <v xml:space="preserve"> - </v>
      </c>
      <c r="L18" s="54" t="str">
        <f ca="1">IF(ISBLANK(Table1[[#This Row],[Date]])," - ",SUM($K$5:OFFSET(K18,0,0)))</f>
        <v xml:space="preserve"> - </v>
      </c>
    </row>
    <row r="19" spans="1:12" s="8" customFormat="1" ht="18" x14ac:dyDescent="0.2">
      <c r="A19" s="37"/>
      <c r="B19" s="29"/>
      <c r="C19" s="33"/>
      <c r="D19" s="53"/>
      <c r="E19" s="53"/>
      <c r="F19" s="53"/>
      <c r="G19" s="53"/>
      <c r="H19" s="53"/>
      <c r="I19" s="53"/>
      <c r="J19" s="39"/>
      <c r="K19" s="54" t="str">
        <f>IF(ISBLANK(Table1[[#This Row],[Date]])," - ",SUM(Table1[[#This Row],[✉ College]:[Other]]))</f>
        <v xml:space="preserve"> - </v>
      </c>
      <c r="L19" s="54" t="str">
        <f ca="1">IF(ISBLANK(Table1[[#This Row],[Date]])," - ",SUM($K$5:OFFSET(K19,0,0)))</f>
        <v xml:space="preserve"> - </v>
      </c>
    </row>
    <row r="20" spans="1:12" s="8" customFormat="1" ht="18" x14ac:dyDescent="0.2">
      <c r="A20" s="37"/>
      <c r="B20" s="29"/>
      <c r="C20" s="33"/>
      <c r="D20" s="53"/>
      <c r="E20" s="53"/>
      <c r="F20" s="53"/>
      <c r="G20" s="53"/>
      <c r="H20" s="53"/>
      <c r="I20" s="53"/>
      <c r="J20" s="39"/>
      <c r="K20" s="54" t="str">
        <f>IF(ISBLANK(Table1[[#This Row],[Date]])," - ",SUM(Table1[[#This Row],[✉ College]:[Other]]))</f>
        <v xml:space="preserve"> - </v>
      </c>
      <c r="L20" s="54" t="str">
        <f ca="1">IF(ISBLANK(Table1[[#This Row],[Date]])," - ",SUM($K$5:OFFSET(K20,0,0)))</f>
        <v xml:space="preserve"> - </v>
      </c>
    </row>
    <row r="21" spans="1:12" ht="18" x14ac:dyDescent="0.2">
      <c r="A21" s="37"/>
      <c r="B21" s="29"/>
      <c r="C21" s="33"/>
      <c r="D21" s="53"/>
      <c r="E21" s="53"/>
      <c r="F21" s="53"/>
      <c r="G21" s="53"/>
      <c r="H21" s="53"/>
      <c r="I21" s="53"/>
      <c r="J21" s="39"/>
      <c r="K21" s="54" t="str">
        <f>IF(ISBLANK(Table1[[#This Row],[Date]])," - ",SUM(Table1[[#This Row],[✉ College]:[Other]]))</f>
        <v xml:space="preserve"> - </v>
      </c>
      <c r="L21" s="54" t="str">
        <f ca="1">IF(ISBLANK(Table1[[#This Row],[Date]])," - ",SUM($K$5:OFFSET(K21,0,0)))</f>
        <v xml:space="preserve"> - </v>
      </c>
    </row>
    <row r="22" spans="1:12" ht="18" x14ac:dyDescent="0.2">
      <c r="A22" s="37"/>
      <c r="B22" s="29"/>
      <c r="C22" s="33"/>
      <c r="D22" s="53"/>
      <c r="E22" s="53"/>
      <c r="F22" s="53"/>
      <c r="G22" s="53"/>
      <c r="H22" s="53"/>
      <c r="I22" s="53"/>
      <c r="J22" s="39"/>
      <c r="K22" s="54" t="str">
        <f>IF(ISBLANK(Table1[[#This Row],[Date]])," - ",SUM(Table1[[#This Row],[✉ College]:[Other]]))</f>
        <v xml:space="preserve"> - </v>
      </c>
      <c r="L22" s="54" t="str">
        <f ca="1">IF(ISBLANK(Table1[[#This Row],[Date]])," - ",SUM($K$5:OFFSET(K22,0,0)))</f>
        <v xml:space="preserve"> - </v>
      </c>
    </row>
    <row r="23" spans="1:12" ht="18" x14ac:dyDescent="0.2">
      <c r="A23" s="37"/>
      <c r="B23" s="29"/>
      <c r="C23" s="33"/>
      <c r="D23" s="53"/>
      <c r="E23" s="53"/>
      <c r="F23" s="53"/>
      <c r="G23" s="53"/>
      <c r="H23" s="53"/>
      <c r="I23" s="53"/>
      <c r="J23" s="39"/>
      <c r="K23" s="54" t="str">
        <f>IF(ISBLANK(Table1[[#This Row],[Date]])," - ",SUM(Table1[[#This Row],[✉ College]:[Other]]))</f>
        <v xml:space="preserve"> - </v>
      </c>
      <c r="L23" s="54" t="str">
        <f ca="1">IF(ISBLANK(Table1[[#This Row],[Date]])," - ",SUM($K$5:OFFSET(K23,0,0)))</f>
        <v xml:space="preserve"> - </v>
      </c>
    </row>
    <row r="24" spans="1:12" ht="18" x14ac:dyDescent="0.2">
      <c r="A24" s="37"/>
      <c r="B24" s="29"/>
      <c r="C24" s="33"/>
      <c r="D24" s="53"/>
      <c r="E24" s="53"/>
      <c r="F24" s="53"/>
      <c r="G24" s="53"/>
      <c r="H24" s="53"/>
      <c r="I24" s="53"/>
      <c r="J24" s="39"/>
      <c r="K24" s="54" t="str">
        <f>IF(ISBLANK(Table1[[#This Row],[Date]])," - ",SUM(Table1[[#This Row],[✉ College]:[Other]]))</f>
        <v xml:space="preserve"> - </v>
      </c>
      <c r="L24" s="54" t="str">
        <f ca="1">IF(ISBLANK(Table1[[#This Row],[Date]])," - ",SUM($K$5:OFFSET(K24,0,0)))</f>
        <v xml:space="preserve"> - </v>
      </c>
    </row>
    <row r="25" spans="1:12" ht="18" x14ac:dyDescent="0.2">
      <c r="A25" s="37"/>
      <c r="B25" s="29"/>
      <c r="C25" s="33"/>
      <c r="D25" s="53"/>
      <c r="E25" s="53"/>
      <c r="F25" s="53"/>
      <c r="G25" s="53"/>
      <c r="H25" s="53"/>
      <c r="I25" s="53"/>
      <c r="J25" s="39"/>
      <c r="K25" s="54" t="str">
        <f>IF(ISBLANK(Table1[[#This Row],[Date]])," - ",SUM(Table1[[#This Row],[✉ College]:[Other]]))</f>
        <v xml:space="preserve"> - </v>
      </c>
      <c r="L25" s="54" t="str">
        <f ca="1">IF(ISBLANK(Table1[[#This Row],[Date]])," - ",SUM($K$5:OFFSET(K25,0,0)))</f>
        <v xml:space="preserve"> - </v>
      </c>
    </row>
    <row r="26" spans="1:12" ht="18" x14ac:dyDescent="0.2">
      <c r="A26" s="37"/>
      <c r="B26" s="29"/>
      <c r="C26" s="33"/>
      <c r="D26" s="53"/>
      <c r="E26" s="53"/>
      <c r="F26" s="53"/>
      <c r="G26" s="53"/>
      <c r="H26" s="53"/>
      <c r="I26" s="53"/>
      <c r="J26" s="39"/>
      <c r="K26" s="54" t="str">
        <f>IF(ISBLANK(Table1[[#This Row],[Date]])," - ",SUM(Table1[[#This Row],[✉ College]:[Other]]))</f>
        <v xml:space="preserve"> - </v>
      </c>
      <c r="L26" s="54" t="str">
        <f ca="1">IF(ISBLANK(Table1[[#This Row],[Date]])," - ",SUM($K$5:OFFSET(K26,0,0)))</f>
        <v xml:space="preserve"> - </v>
      </c>
    </row>
    <row r="27" spans="1:12" ht="18" x14ac:dyDescent="0.2">
      <c r="A27" s="37"/>
      <c r="B27" s="29"/>
      <c r="C27" s="33"/>
      <c r="D27" s="53"/>
      <c r="E27" s="53"/>
      <c r="F27" s="53"/>
      <c r="G27" s="53"/>
      <c r="H27" s="53"/>
      <c r="I27" s="53"/>
      <c r="J27" s="39"/>
      <c r="K27" s="54" t="str">
        <f>IF(ISBLANK(Table1[[#This Row],[Date]])," - ",SUM(Table1[[#This Row],[✉ College]:[Other]]))</f>
        <v xml:space="preserve"> - </v>
      </c>
      <c r="L27" s="54" t="str">
        <f ca="1">IF(ISBLANK(Table1[[#This Row],[Date]])," - ",SUM($K$5:OFFSET(K27,0,0)))</f>
        <v xml:space="preserve"> - </v>
      </c>
    </row>
    <row r="28" spans="1:12" ht="18" x14ac:dyDescent="0.2">
      <c r="A28" s="37"/>
      <c r="B28" s="29"/>
      <c r="C28" s="33"/>
      <c r="D28" s="53"/>
      <c r="E28" s="53"/>
      <c r="F28" s="53"/>
      <c r="G28" s="53"/>
      <c r="H28" s="53"/>
      <c r="I28" s="53"/>
      <c r="J28" s="39"/>
      <c r="K28" s="54" t="str">
        <f>IF(ISBLANK(Table1[[#This Row],[Date]])," - ",SUM(Table1[[#This Row],[✉ College]:[Other]]))</f>
        <v xml:space="preserve"> - </v>
      </c>
      <c r="L28" s="54" t="str">
        <f ca="1">IF(ISBLANK(Table1[[#This Row],[Date]])," - ",SUM($K$5:OFFSET(K28,0,0)))</f>
        <v xml:space="preserve"> - </v>
      </c>
    </row>
    <row r="29" spans="1:12" ht="18" x14ac:dyDescent="0.2">
      <c r="A29" s="37"/>
      <c r="B29" s="29"/>
      <c r="C29" s="33"/>
      <c r="D29" s="53"/>
      <c r="E29" s="53"/>
      <c r="F29" s="53"/>
      <c r="G29" s="53"/>
      <c r="H29" s="53"/>
      <c r="I29" s="53"/>
      <c r="J29" s="39"/>
      <c r="K29" s="54" t="str">
        <f>IF(ISBLANK(Table1[[#This Row],[Date]])," - ",SUM(Table1[[#This Row],[✉ College]:[Other]]))</f>
        <v xml:space="preserve"> - </v>
      </c>
      <c r="L29" s="54" t="str">
        <f ca="1">IF(ISBLANK(Table1[[#This Row],[Date]])," - ",SUM($K$5:OFFSET(K29,0,0)))</f>
        <v xml:space="preserve"> - </v>
      </c>
    </row>
    <row r="30" spans="1:12" ht="18" x14ac:dyDescent="0.2">
      <c r="A30" s="37"/>
      <c r="B30" s="29"/>
      <c r="C30" s="33"/>
      <c r="D30" s="53"/>
      <c r="E30" s="53"/>
      <c r="F30" s="53"/>
      <c r="G30" s="53"/>
      <c r="H30" s="53"/>
      <c r="I30" s="53"/>
      <c r="J30" s="39"/>
      <c r="K30" s="54" t="str">
        <f>IF(ISBLANK(Table1[[#This Row],[Date]])," - ",SUM(Table1[[#This Row],[✉ College]:[Other]]))</f>
        <v xml:space="preserve"> - </v>
      </c>
      <c r="L30" s="54" t="str">
        <f ca="1">IF(ISBLANK(Table1[[#This Row],[Date]])," - ",SUM($K$5:OFFSET(K30,0,0)))</f>
        <v xml:space="preserve"> - </v>
      </c>
    </row>
    <row r="31" spans="1:12" ht="18" x14ac:dyDescent="0.2">
      <c r="A31" s="37"/>
      <c r="B31" s="29"/>
      <c r="C31" s="33"/>
      <c r="D31" s="53"/>
      <c r="E31" s="53"/>
      <c r="F31" s="53"/>
      <c r="G31" s="53"/>
      <c r="H31" s="53"/>
      <c r="I31" s="53"/>
      <c r="J31" s="39"/>
      <c r="K31" s="54" t="str">
        <f>IF(ISBLANK(Table1[[#This Row],[Date]])," - ",SUM(Table1[[#This Row],[✉ College]:[Other]]))</f>
        <v xml:space="preserve"> - </v>
      </c>
      <c r="L31" s="54" t="str">
        <f ca="1">IF(ISBLANK(Table1[[#This Row],[Date]])," - ",SUM($K$5:OFFSET(K31,0,0)))</f>
        <v xml:space="preserve"> - </v>
      </c>
    </row>
    <row r="32" spans="1:12" ht="18" x14ac:dyDescent="0.2">
      <c r="A32" s="37"/>
      <c r="B32" s="29"/>
      <c r="C32" s="33"/>
      <c r="D32" s="53"/>
      <c r="E32" s="53"/>
      <c r="F32" s="53"/>
      <c r="G32" s="53"/>
      <c r="H32" s="53"/>
      <c r="I32" s="53"/>
      <c r="J32" s="39"/>
      <c r="K32" s="54" t="str">
        <f>IF(ISBLANK(Table1[[#This Row],[Date]])," - ",SUM(Table1[[#This Row],[✉ College]:[Other]]))</f>
        <v xml:space="preserve"> - </v>
      </c>
      <c r="L32" s="54" t="str">
        <f ca="1">IF(ISBLANK(Table1[[#This Row],[Date]])," - ",SUM($K$5:OFFSET(K32,0,0)))</f>
        <v xml:space="preserve"> - </v>
      </c>
    </row>
    <row r="33" spans="1:12" ht="18" x14ac:dyDescent="0.2">
      <c r="A33" s="37"/>
      <c r="B33" s="29"/>
      <c r="C33" s="33"/>
      <c r="D33" s="53"/>
      <c r="E33" s="53"/>
      <c r="F33" s="53"/>
      <c r="G33" s="53"/>
      <c r="H33" s="53"/>
      <c r="I33" s="53"/>
      <c r="J33" s="39"/>
      <c r="K33" s="54" t="str">
        <f>IF(ISBLANK(Table1[[#This Row],[Date]])," - ",SUM(Table1[[#This Row],[✉ College]:[Other]]))</f>
        <v xml:space="preserve"> - </v>
      </c>
      <c r="L33" s="54" t="str">
        <f ca="1">IF(ISBLANK(Table1[[#This Row],[Date]])," - ",SUM($K$5:OFFSET(K33,0,0)))</f>
        <v xml:space="preserve"> - </v>
      </c>
    </row>
    <row r="34" spans="1:12" ht="18" x14ac:dyDescent="0.2">
      <c r="A34" s="37"/>
      <c r="B34" s="29"/>
      <c r="C34" s="33"/>
      <c r="D34" s="53"/>
      <c r="E34" s="53"/>
      <c r="F34" s="53"/>
      <c r="G34" s="53"/>
      <c r="H34" s="53"/>
      <c r="I34" s="53"/>
      <c r="J34" s="39"/>
      <c r="K34" s="54" t="str">
        <f>IF(ISBLANK(Table1[[#This Row],[Date]])," - ",SUM(Table1[[#This Row],[✉ College]:[Other]]))</f>
        <v xml:space="preserve"> - </v>
      </c>
      <c r="L34" s="54" t="str">
        <f ca="1">IF(ISBLANK(Table1[[#This Row],[Date]])," - ",SUM($K$5:OFFSET(K34,0,0)))</f>
        <v xml:space="preserve"> - </v>
      </c>
    </row>
    <row r="35" spans="1:12" ht="18" x14ac:dyDescent="0.2">
      <c r="A35" s="37"/>
      <c r="B35" s="29"/>
      <c r="C35" s="33"/>
      <c r="D35" s="53"/>
      <c r="E35" s="53"/>
      <c r="F35" s="53"/>
      <c r="G35" s="53"/>
      <c r="H35" s="53"/>
      <c r="I35" s="53"/>
      <c r="J35" s="39"/>
      <c r="K35" s="54" t="str">
        <f>IF(ISBLANK(Table1[[#This Row],[Date]])," - ",SUM(Table1[[#This Row],[✉ College]:[Other]]))</f>
        <v xml:space="preserve"> - </v>
      </c>
      <c r="L35" s="54" t="str">
        <f ca="1">IF(ISBLANK(Table1[[#This Row],[Date]])," - ",SUM($K$5:OFFSET(K35,0,0)))</f>
        <v xml:space="preserve"> - </v>
      </c>
    </row>
    <row r="36" spans="1:12" ht="18" x14ac:dyDescent="0.2">
      <c r="A36" s="37"/>
      <c r="B36" s="29"/>
      <c r="C36" s="33"/>
      <c r="D36" s="53"/>
      <c r="E36" s="53"/>
      <c r="F36" s="53"/>
      <c r="G36" s="53"/>
      <c r="H36" s="53"/>
      <c r="I36" s="53"/>
      <c r="J36" s="39"/>
      <c r="K36" s="54" t="str">
        <f>IF(ISBLANK(Table1[[#This Row],[Date]])," - ",SUM(Table1[[#This Row],[✉ College]:[Other]]))</f>
        <v xml:space="preserve"> - </v>
      </c>
      <c r="L36" s="54" t="str">
        <f ca="1">IF(ISBLANK(Table1[[#This Row],[Date]])," - ",SUM($K$5:OFFSET(K36,0,0)))</f>
        <v xml:space="preserve"> - </v>
      </c>
    </row>
    <row r="37" spans="1:12" ht="18" x14ac:dyDescent="0.2">
      <c r="A37" s="37"/>
      <c r="B37" s="29"/>
      <c r="C37" s="33"/>
      <c r="D37" s="53"/>
      <c r="E37" s="53"/>
      <c r="F37" s="53"/>
      <c r="G37" s="53"/>
      <c r="H37" s="53"/>
      <c r="I37" s="53"/>
      <c r="J37" s="39"/>
      <c r="K37" s="54" t="str">
        <f>IF(ISBLANK(Table1[[#This Row],[Date]])," - ",SUM(Table1[[#This Row],[✉ College]:[Other]]))</f>
        <v xml:space="preserve"> - </v>
      </c>
      <c r="L37" s="54" t="str">
        <f ca="1">IF(ISBLANK(Table1[[#This Row],[Date]])," - ",SUM($K$5:OFFSET(K37,0,0)))</f>
        <v xml:space="preserve"> - </v>
      </c>
    </row>
    <row r="38" spans="1:12" ht="18" x14ac:dyDescent="0.2">
      <c r="A38" s="37"/>
      <c r="B38" s="29"/>
      <c r="C38" s="33"/>
      <c r="D38" s="53"/>
      <c r="E38" s="53"/>
      <c r="F38" s="53"/>
      <c r="G38" s="53"/>
      <c r="H38" s="53"/>
      <c r="I38" s="53"/>
      <c r="J38" s="39"/>
      <c r="K38" s="54" t="str">
        <f>IF(ISBLANK(Table1[[#This Row],[Date]])," - ",SUM(Table1[[#This Row],[✉ College]:[Other]]))</f>
        <v xml:space="preserve"> - </v>
      </c>
      <c r="L38" s="54" t="str">
        <f ca="1">IF(ISBLANK(Table1[[#This Row],[Date]])," - ",SUM($K$5:OFFSET(K38,0,0)))</f>
        <v xml:space="preserve"> - </v>
      </c>
    </row>
    <row r="39" spans="1:12" ht="18" x14ac:dyDescent="0.2">
      <c r="A39" s="37"/>
      <c r="B39" s="29"/>
      <c r="C39" s="33"/>
      <c r="D39" s="53"/>
      <c r="E39" s="53"/>
      <c r="F39" s="53"/>
      <c r="G39" s="53"/>
      <c r="H39" s="53"/>
      <c r="I39" s="53"/>
      <c r="J39" s="39"/>
      <c r="K39" s="54" t="str">
        <f>IF(ISBLANK(Table1[[#This Row],[Date]])," - ",SUM(Table1[[#This Row],[✉ College]:[Other]]))</f>
        <v xml:space="preserve"> - </v>
      </c>
      <c r="L39" s="54" t="str">
        <f ca="1">IF(ISBLANK(Table1[[#This Row],[Date]])," - ",SUM($K$5:OFFSET(K39,0,0)))</f>
        <v xml:space="preserve"> - </v>
      </c>
    </row>
    <row r="40" spans="1:12" ht="18" x14ac:dyDescent="0.2">
      <c r="A40" s="37"/>
      <c r="B40" s="29"/>
      <c r="C40" s="33"/>
      <c r="D40" s="53"/>
      <c r="E40" s="53"/>
      <c r="F40" s="53"/>
      <c r="G40" s="53"/>
      <c r="H40" s="53"/>
      <c r="I40" s="53"/>
      <c r="J40" s="39"/>
      <c r="K40" s="54" t="str">
        <f>IF(ISBLANK(Table1[[#This Row],[Date]])," - ",SUM(Table1[[#This Row],[✉ College]:[Other]]))</f>
        <v xml:space="preserve"> - </v>
      </c>
      <c r="L40" s="54" t="str">
        <f ca="1">IF(ISBLANK(Table1[[#This Row],[Date]])," - ",SUM($K$5:OFFSET(K40,0,0)))</f>
        <v xml:space="preserve"> - </v>
      </c>
    </row>
    <row r="41" spans="1:12" ht="18" x14ac:dyDescent="0.2">
      <c r="A41" s="37"/>
      <c r="B41" s="29"/>
      <c r="C41" s="33"/>
      <c r="D41" s="53"/>
      <c r="E41" s="53"/>
      <c r="F41" s="53"/>
      <c r="G41" s="53"/>
      <c r="H41" s="53"/>
      <c r="I41" s="53"/>
      <c r="J41" s="39"/>
      <c r="K41" s="54" t="str">
        <f>IF(ISBLANK(Table1[[#This Row],[Date]])," - ",SUM(Table1[[#This Row],[✉ College]:[Other]]))</f>
        <v xml:space="preserve"> - </v>
      </c>
      <c r="L41" s="54" t="str">
        <f ca="1">IF(ISBLANK(Table1[[#This Row],[Date]])," - ",SUM($K$5:OFFSET(K41,0,0)))</f>
        <v xml:space="preserve"> - </v>
      </c>
    </row>
    <row r="42" spans="1:12" x14ac:dyDescent="0.2">
      <c r="K42" s="41"/>
    </row>
  </sheetData>
  <phoneticPr fontId="2" type="noConversion"/>
  <conditionalFormatting sqref="L2">
    <cfRule type="expression" dxfId="42" priority="1">
      <formula>$L$2&lt;&gt;SUM($D$2:$I$2)</formula>
    </cfRule>
  </conditionalFormatting>
  <dataValidations count="3">
    <dataValidation type="list" allowBlank="1" sqref="J6:J41" xr:uid="{00000000-0002-0000-0100-000001000000}">
      <formula1>reconcileList</formula1>
    </dataValidation>
    <dataValidation type="list" allowBlank="1" sqref="A6:A41" xr:uid="{00000000-0002-0000-0100-000002000000}">
      <formula1>dateList</formula1>
    </dataValidation>
    <dataValidation type="list" allowBlank="1" sqref="C6:C41" xr:uid="{00000000-0002-0000-0100-000004000000}">
      <formula1>payeeList</formula1>
    </dataValidation>
  </dataValidations>
  <hyperlinks>
    <hyperlink ref="N1" r:id="rId1" xr:uid="{00000000-0004-0000-0100-000000000000}"/>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D175-774E-482E-A09F-3B0366CF5842}">
  <sheetPr>
    <pageSetUpPr fitToPage="1"/>
  </sheetPr>
  <dimension ref="A1:L41"/>
  <sheetViews>
    <sheetView showGridLines="0" zoomScaleNormal="100" workbookViewId="0">
      <pane ySplit="5" topLeftCell="A6" activePane="bottomLeft" state="frozen"/>
      <selection activeCell="A2" sqref="A2"/>
      <selection pane="bottomLeft" activeCell="A6" sqref="A6"/>
    </sheetView>
  </sheetViews>
  <sheetFormatPr defaultColWidth="9" defaultRowHeight="12.75" x14ac:dyDescent="0.2"/>
  <cols>
    <col min="1" max="1" width="9.625" style="2" customWidth="1"/>
    <col min="2" max="2" width="25.125" style="2" customWidth="1"/>
    <col min="3" max="7" width="10.375" style="2" customWidth="1"/>
    <col min="8" max="8" width="3.75" style="2" hidden="1" customWidth="1"/>
    <col min="9" max="9" width="12.625" style="2" customWidth="1"/>
    <col min="10" max="10" width="11.5" style="2" customWidth="1"/>
    <col min="11" max="11" width="11.625" style="2" customWidth="1"/>
    <col min="12" max="12" width="27.5" style="2" customWidth="1"/>
    <col min="13" max="16384" width="9" style="2"/>
  </cols>
  <sheetData>
    <row r="1" spans="1:12" ht="24" thickBot="1" x14ac:dyDescent="0.25">
      <c r="A1" s="7" t="s">
        <v>52</v>
      </c>
      <c r="B1" s="6"/>
      <c r="C1" s="6"/>
      <c r="D1" s="6"/>
      <c r="E1" s="6"/>
      <c r="F1" s="6"/>
      <c r="G1" s="6"/>
      <c r="H1" s="6"/>
      <c r="I1" s="6"/>
      <c r="J1" s="6"/>
      <c r="L1" s="35" t="s">
        <v>33</v>
      </c>
    </row>
    <row r="2" spans="1:12" ht="18.75" customHeight="1" thickBot="1" x14ac:dyDescent="0.25">
      <c r="B2" s="32" t="s">
        <v>126</v>
      </c>
      <c r="C2" s="78">
        <f>SUM(C5:C10000)</f>
        <v>0</v>
      </c>
      <c r="D2" s="78">
        <f t="shared" ref="D2:G2" si="0">SUM(D5:D10000)</f>
        <v>-5</v>
      </c>
      <c r="E2" s="78">
        <f t="shared" si="0"/>
        <v>0</v>
      </c>
      <c r="F2" s="78">
        <f t="shared" si="0"/>
        <v>0</v>
      </c>
      <c r="G2" s="78">
        <f t="shared" si="0"/>
        <v>0</v>
      </c>
      <c r="H2" s="80"/>
      <c r="I2" s="77" t="s">
        <v>35</v>
      </c>
      <c r="J2" s="38">
        <f ca="1">VLOOKUP(9E+100,Table146[Total],1)</f>
        <v>-5</v>
      </c>
      <c r="L2" s="34" t="s">
        <v>56</v>
      </c>
    </row>
    <row r="3" spans="1:12" x14ac:dyDescent="0.2">
      <c r="I3" s="23"/>
      <c r="L3" s="85"/>
    </row>
    <row r="4" spans="1:12" ht="15" x14ac:dyDescent="0.2">
      <c r="C4" s="50" t="s">
        <v>37</v>
      </c>
      <c r="D4" s="51"/>
      <c r="E4" s="51"/>
      <c r="F4" s="51"/>
      <c r="G4" s="51"/>
      <c r="H4" s="23"/>
      <c r="I4" s="23"/>
    </row>
    <row r="5" spans="1:12" ht="30.75" customHeight="1" x14ac:dyDescent="0.25">
      <c r="A5" s="9" t="s">
        <v>0</v>
      </c>
      <c r="B5" s="9" t="s">
        <v>50</v>
      </c>
      <c r="C5" s="48" t="s">
        <v>57</v>
      </c>
      <c r="D5" s="48" t="s">
        <v>58</v>
      </c>
      <c r="E5" s="48" t="s">
        <v>59</v>
      </c>
      <c r="F5" s="48" t="s">
        <v>60</v>
      </c>
      <c r="G5" s="48" t="s">
        <v>61</v>
      </c>
      <c r="H5" s="25" t="s">
        <v>49</v>
      </c>
      <c r="I5" s="30" t="s">
        <v>43</v>
      </c>
      <c r="J5" s="30" t="s">
        <v>131</v>
      </c>
      <c r="L5" s="44" t="s">
        <v>73</v>
      </c>
    </row>
    <row r="6" spans="1:12" s="8" customFormat="1" ht="18" x14ac:dyDescent="0.2">
      <c r="A6" s="37">
        <v>43466</v>
      </c>
      <c r="B6" s="33" t="s">
        <v>84</v>
      </c>
      <c r="C6" s="45">
        <v>0</v>
      </c>
      <c r="D6" s="45">
        <v>0</v>
      </c>
      <c r="E6" s="45">
        <v>0</v>
      </c>
      <c r="F6" s="45">
        <v>0</v>
      </c>
      <c r="G6" s="45">
        <v>0</v>
      </c>
      <c r="H6" s="28"/>
      <c r="I6" s="46">
        <f>IF(Table146[[#This Row],[Date]]=""," - ",SUM(Table146[[#This Row],[Parents]:[Person 5]]))</f>
        <v>0</v>
      </c>
      <c r="J6" s="46">
        <f ca="1">IF(ISBLANK(A6)," - ",SUM($I$5:OFFSET(I6,0,0,1,1)))</f>
        <v>0</v>
      </c>
      <c r="L6" s="47" t="s">
        <v>62</v>
      </c>
    </row>
    <row r="7" spans="1:12" s="8" customFormat="1" ht="18" x14ac:dyDescent="0.2">
      <c r="A7" s="37">
        <v>43504</v>
      </c>
      <c r="B7" s="33" t="s">
        <v>72</v>
      </c>
      <c r="C7" s="45">
        <v>-20</v>
      </c>
      <c r="D7" s="45"/>
      <c r="E7" s="45"/>
      <c r="F7" s="45"/>
      <c r="G7" s="45"/>
      <c r="H7" s="28"/>
      <c r="I7" s="46">
        <f>IF(Table146[[#This Row],[Date]]=""," - ",SUM(Table146[[#This Row],[Parents]:[Person 5]]))</f>
        <v>-20</v>
      </c>
      <c r="J7" s="46">
        <f ca="1">IF(ISBLANK(A7)," - ",SUM($I$5:OFFSET(I7,0,0,1,1)))</f>
        <v>-20</v>
      </c>
      <c r="L7" s="47" t="s">
        <v>130</v>
      </c>
    </row>
    <row r="8" spans="1:12" s="8" customFormat="1" ht="18" x14ac:dyDescent="0.2">
      <c r="A8" s="37">
        <v>43511</v>
      </c>
      <c r="B8" s="33" t="s">
        <v>70</v>
      </c>
      <c r="C8" s="45">
        <v>7</v>
      </c>
      <c r="D8" s="45"/>
      <c r="E8" s="45"/>
      <c r="F8" s="45"/>
      <c r="G8" s="45"/>
      <c r="H8" s="28"/>
      <c r="I8" s="46">
        <f>IF(Table146[[#This Row],[Date]]=""," - ",SUM(Table146[[#This Row],[Parents]:[Person 5]]))</f>
        <v>7</v>
      </c>
      <c r="J8" s="46">
        <f ca="1">IF(ISBLANK(A8)," - ",SUM($I$5:OFFSET(I8,0,0,1,1)))</f>
        <v>-13</v>
      </c>
      <c r="L8" s="47" t="s">
        <v>83</v>
      </c>
    </row>
    <row r="9" spans="1:12" s="8" customFormat="1" ht="18" x14ac:dyDescent="0.2">
      <c r="A9" s="37">
        <v>43515</v>
      </c>
      <c r="B9" s="33" t="s">
        <v>71</v>
      </c>
      <c r="C9" s="45">
        <v>13</v>
      </c>
      <c r="D9" s="45"/>
      <c r="E9" s="45"/>
      <c r="F9" s="45"/>
      <c r="G9" s="45"/>
      <c r="H9" s="28"/>
      <c r="I9" s="46">
        <f>IF(Table146[[#This Row],[Date]]=""," - ",SUM(Table146[[#This Row],[Parents]:[Person 5]]))</f>
        <v>13</v>
      </c>
      <c r="J9" s="46">
        <f ca="1">IF(ISBLANK(A9)," - ",SUM($I$5:OFFSET(I9,0,0,1,1)))</f>
        <v>0</v>
      </c>
      <c r="L9" s="47" t="s">
        <v>63</v>
      </c>
    </row>
    <row r="10" spans="1:12" s="8" customFormat="1" ht="18" x14ac:dyDescent="0.2">
      <c r="A10" s="37">
        <v>43525</v>
      </c>
      <c r="B10" s="33" t="s">
        <v>69</v>
      </c>
      <c r="C10" s="45"/>
      <c r="D10" s="45">
        <v>-5</v>
      </c>
      <c r="E10" s="45"/>
      <c r="F10" s="45"/>
      <c r="G10" s="45"/>
      <c r="H10" s="28"/>
      <c r="I10" s="46">
        <f>IF(Table146[[#This Row],[Date]]=""," - ",SUM(Table146[[#This Row],[Parents]:[Person 5]]))</f>
        <v>-5</v>
      </c>
      <c r="J10" s="46">
        <f ca="1">IF(ISBLANK(A10)," - ",SUM($I$5:OFFSET(I10,0,0,1,1)))</f>
        <v>-5</v>
      </c>
      <c r="L10" s="47" t="s">
        <v>64</v>
      </c>
    </row>
    <row r="11" spans="1:12" s="8" customFormat="1" ht="18" x14ac:dyDescent="0.2">
      <c r="A11" s="37"/>
      <c r="B11" s="33"/>
      <c r="C11" s="45"/>
      <c r="D11" s="45"/>
      <c r="E11" s="45"/>
      <c r="F11" s="45"/>
      <c r="G11" s="45"/>
      <c r="H11" s="28"/>
      <c r="I11" s="46" t="str">
        <f>IF(Table146[[#This Row],[Date]]=""," - ",SUM(Table146[[#This Row],[Parents]:[Person 5]]))</f>
        <v xml:space="preserve"> - </v>
      </c>
      <c r="J11" s="46" t="str">
        <f ca="1">IF(ISBLANK(A11)," - ",SUM($I$5:OFFSET(I11,0,0,1,1)))</f>
        <v xml:space="preserve"> - </v>
      </c>
    </row>
    <row r="12" spans="1:12" s="8" customFormat="1" ht="18" x14ac:dyDescent="0.2">
      <c r="A12" s="37"/>
      <c r="B12" s="33"/>
      <c r="C12" s="45"/>
      <c r="D12" s="45"/>
      <c r="E12" s="45"/>
      <c r="F12" s="45"/>
      <c r="G12" s="45"/>
      <c r="H12" s="28"/>
      <c r="I12" s="46" t="str">
        <f>IF(Table146[[#This Row],[Date]]=""," - ",SUM(Table146[[#This Row],[Parents]:[Person 5]]))</f>
        <v xml:space="preserve"> - </v>
      </c>
      <c r="J12" s="46" t="str">
        <f ca="1">IF(ISBLANK(A12)," - ",SUM($I$5:OFFSET(I12,0,0,1,1)))</f>
        <v xml:space="preserve"> - </v>
      </c>
    </row>
    <row r="13" spans="1:12" s="8" customFormat="1" ht="18" x14ac:dyDescent="0.2">
      <c r="A13" s="37"/>
      <c r="B13" s="33"/>
      <c r="C13" s="45"/>
      <c r="D13" s="45"/>
      <c r="E13" s="45"/>
      <c r="F13" s="45"/>
      <c r="G13" s="45"/>
      <c r="H13" s="28"/>
      <c r="I13" s="46" t="str">
        <f>IF(Table146[[#This Row],[Date]]=""," - ",SUM(Table146[[#This Row],[Parents]:[Person 5]]))</f>
        <v xml:space="preserve"> - </v>
      </c>
      <c r="J13" s="46" t="str">
        <f ca="1">IF(ISBLANK(A13)," - ",SUM($I$5:OFFSET(I13,0,0,1,1)))</f>
        <v xml:space="preserve"> - </v>
      </c>
    </row>
    <row r="14" spans="1:12" s="8" customFormat="1" ht="18" x14ac:dyDescent="0.2">
      <c r="A14" s="37"/>
      <c r="B14" s="33"/>
      <c r="C14" s="45"/>
      <c r="D14" s="45"/>
      <c r="E14" s="45"/>
      <c r="F14" s="45"/>
      <c r="G14" s="45"/>
      <c r="H14" s="28"/>
      <c r="I14" s="46" t="str">
        <f>IF(Table146[[#This Row],[Date]]=""," - ",SUM(Table146[[#This Row],[Parents]:[Person 5]]))</f>
        <v xml:space="preserve"> - </v>
      </c>
      <c r="J14" s="46" t="str">
        <f ca="1">IF(ISBLANK(A14)," - ",SUM($I$5:OFFSET(I14,0,0,1,1)))</f>
        <v xml:space="preserve"> - </v>
      </c>
    </row>
    <row r="15" spans="1:12" s="8" customFormat="1" ht="18" x14ac:dyDescent="0.2">
      <c r="A15" s="37"/>
      <c r="B15" s="33"/>
      <c r="C15" s="45"/>
      <c r="D15" s="45"/>
      <c r="E15" s="45"/>
      <c r="F15" s="45"/>
      <c r="G15" s="45"/>
      <c r="H15" s="28"/>
      <c r="I15" s="46" t="str">
        <f>IF(Table146[[#This Row],[Date]]=""," - ",SUM(Table146[[#This Row],[Parents]:[Person 5]]))</f>
        <v xml:space="preserve"> - </v>
      </c>
      <c r="J15" s="46" t="str">
        <f ca="1">IF(ISBLANK(A15)," - ",SUM($I$5:OFFSET(I15,0,0,1,1)))</f>
        <v xml:space="preserve"> - </v>
      </c>
    </row>
    <row r="16" spans="1:12" s="8" customFormat="1" ht="18" x14ac:dyDescent="0.2">
      <c r="A16" s="37"/>
      <c r="B16" s="33"/>
      <c r="C16" s="45"/>
      <c r="D16" s="45"/>
      <c r="E16" s="45"/>
      <c r="F16" s="45"/>
      <c r="G16" s="45"/>
      <c r="H16" s="28"/>
      <c r="I16" s="46" t="str">
        <f>IF(Table146[[#This Row],[Date]]=""," - ",SUM(Table146[[#This Row],[Parents]:[Person 5]]))</f>
        <v xml:space="preserve"> - </v>
      </c>
      <c r="J16" s="46" t="str">
        <f ca="1">IF(ISBLANK(A16)," - ",SUM($I$5:OFFSET(I16,0,0,1,1)))</f>
        <v xml:space="preserve"> - </v>
      </c>
    </row>
    <row r="17" spans="1:10" s="8" customFormat="1" ht="18" x14ac:dyDescent="0.2">
      <c r="A17" s="37"/>
      <c r="B17" s="33"/>
      <c r="C17" s="45"/>
      <c r="D17" s="45"/>
      <c r="E17" s="45"/>
      <c r="F17" s="45"/>
      <c r="G17" s="45"/>
      <c r="H17" s="28"/>
      <c r="I17" s="46" t="str">
        <f>IF(Table146[[#This Row],[Date]]=""," - ",SUM(Table146[[#This Row],[Parents]:[Person 5]]))</f>
        <v xml:space="preserve"> - </v>
      </c>
      <c r="J17" s="46" t="str">
        <f ca="1">IF(ISBLANK(A17)," - ",SUM($I$5:OFFSET(I17,0,0,1,1)))</f>
        <v xml:space="preserve"> - </v>
      </c>
    </row>
    <row r="18" spans="1:10" s="8" customFormat="1" ht="18" x14ac:dyDescent="0.2">
      <c r="A18" s="37"/>
      <c r="B18" s="33"/>
      <c r="C18" s="45"/>
      <c r="D18" s="45"/>
      <c r="E18" s="45"/>
      <c r="F18" s="45"/>
      <c r="G18" s="45"/>
      <c r="H18" s="28"/>
      <c r="I18" s="46" t="str">
        <f>IF(Table146[[#This Row],[Date]]=""," - ",SUM(Table146[[#This Row],[Parents]:[Person 5]]))</f>
        <v xml:space="preserve"> - </v>
      </c>
      <c r="J18" s="46" t="str">
        <f ca="1">IF(ISBLANK(A18)," - ",SUM($I$5:OFFSET(I18,0,0,1,1)))</f>
        <v xml:space="preserve"> - </v>
      </c>
    </row>
    <row r="19" spans="1:10" s="8" customFormat="1" ht="18" x14ac:dyDescent="0.2">
      <c r="A19" s="37"/>
      <c r="B19" s="33"/>
      <c r="C19" s="45"/>
      <c r="D19" s="45"/>
      <c r="E19" s="45"/>
      <c r="F19" s="45"/>
      <c r="G19" s="45"/>
      <c r="H19" s="28"/>
      <c r="I19" s="46" t="str">
        <f>IF(Table146[[#This Row],[Date]]=""," - ",SUM(Table146[[#This Row],[Parents]:[Person 5]]))</f>
        <v xml:space="preserve"> - </v>
      </c>
      <c r="J19" s="46" t="str">
        <f ca="1">IF(ISBLANK(A19)," - ",SUM($I$5:OFFSET(I19,0,0,1,1)))</f>
        <v xml:space="preserve"> - </v>
      </c>
    </row>
    <row r="20" spans="1:10" s="8" customFormat="1" ht="18" x14ac:dyDescent="0.2">
      <c r="A20" s="37"/>
      <c r="B20" s="33"/>
      <c r="C20" s="45"/>
      <c r="D20" s="45"/>
      <c r="E20" s="45"/>
      <c r="F20" s="45"/>
      <c r="G20" s="45"/>
      <c r="H20" s="28"/>
      <c r="I20" s="46" t="str">
        <f>IF(Table146[[#This Row],[Date]]=""," - ",SUM(Table146[[#This Row],[Parents]:[Person 5]]))</f>
        <v xml:space="preserve"> - </v>
      </c>
      <c r="J20" s="46" t="str">
        <f ca="1">IF(ISBLANK(A20)," - ",SUM($I$5:OFFSET(I20,0,0,1,1)))</f>
        <v xml:space="preserve"> - </v>
      </c>
    </row>
    <row r="21" spans="1:10" ht="18" x14ac:dyDescent="0.2">
      <c r="A21" s="37"/>
      <c r="B21" s="33"/>
      <c r="C21" s="45"/>
      <c r="D21" s="45"/>
      <c r="E21" s="45"/>
      <c r="F21" s="45"/>
      <c r="G21" s="45"/>
      <c r="H21" s="28"/>
      <c r="I21" s="46" t="str">
        <f>IF(Table146[[#This Row],[Date]]=""," - ",SUM(Table146[[#This Row],[Parents]:[Person 5]]))</f>
        <v xml:space="preserve"> - </v>
      </c>
      <c r="J21" s="46" t="str">
        <f ca="1">IF(ISBLANK(A21)," - ",SUM($I$5:OFFSET(I21,0,0,1,1)))</f>
        <v xml:space="preserve"> - </v>
      </c>
    </row>
    <row r="22" spans="1:10" ht="18" x14ac:dyDescent="0.2">
      <c r="A22" s="37"/>
      <c r="B22" s="33"/>
      <c r="C22" s="45"/>
      <c r="D22" s="45"/>
      <c r="E22" s="45"/>
      <c r="F22" s="45"/>
      <c r="G22" s="45"/>
      <c r="H22" s="28"/>
      <c r="I22" s="46" t="str">
        <f>IF(Table146[[#This Row],[Date]]=""," - ",SUM(Table146[[#This Row],[Parents]:[Person 5]]))</f>
        <v xml:space="preserve"> - </v>
      </c>
      <c r="J22" s="46" t="str">
        <f ca="1">IF(ISBLANK(A22)," - ",SUM($I$5:OFFSET(I22,0,0,1,1)))</f>
        <v xml:space="preserve"> - </v>
      </c>
    </row>
    <row r="23" spans="1:10" ht="18" x14ac:dyDescent="0.2">
      <c r="A23" s="37"/>
      <c r="B23" s="33"/>
      <c r="C23" s="45"/>
      <c r="D23" s="45"/>
      <c r="E23" s="45"/>
      <c r="F23" s="45"/>
      <c r="G23" s="45"/>
      <c r="H23" s="28"/>
      <c r="I23" s="46" t="str">
        <f>IF(Table146[[#This Row],[Date]]=""," - ",SUM(Table146[[#This Row],[Parents]:[Person 5]]))</f>
        <v xml:space="preserve"> - </v>
      </c>
      <c r="J23" s="46" t="str">
        <f ca="1">IF(ISBLANK(A23)," - ",SUM($I$5:OFFSET(I23,0,0,1,1)))</f>
        <v xml:space="preserve"> - </v>
      </c>
    </row>
    <row r="24" spans="1:10" ht="18" x14ac:dyDescent="0.2">
      <c r="A24" s="37"/>
      <c r="B24" s="33"/>
      <c r="C24" s="45"/>
      <c r="D24" s="45"/>
      <c r="E24" s="45"/>
      <c r="F24" s="45"/>
      <c r="G24" s="45"/>
      <c r="H24" s="28"/>
      <c r="I24" s="46" t="str">
        <f>IF(Table146[[#This Row],[Date]]=""," - ",SUM(Table146[[#This Row],[Parents]:[Person 5]]))</f>
        <v xml:space="preserve"> - </v>
      </c>
      <c r="J24" s="46" t="str">
        <f ca="1">IF(ISBLANK(A24)," - ",SUM($I$5:OFFSET(I24,0,0,1,1)))</f>
        <v xml:space="preserve"> - </v>
      </c>
    </row>
    <row r="25" spans="1:10" ht="18" x14ac:dyDescent="0.2">
      <c r="A25" s="37"/>
      <c r="B25" s="33"/>
      <c r="C25" s="45"/>
      <c r="D25" s="45"/>
      <c r="E25" s="45"/>
      <c r="F25" s="45"/>
      <c r="G25" s="45"/>
      <c r="H25" s="28"/>
      <c r="I25" s="46" t="str">
        <f>IF(Table146[[#This Row],[Date]]=""," - ",SUM(Table146[[#This Row],[Parents]:[Person 5]]))</f>
        <v xml:space="preserve"> - </v>
      </c>
      <c r="J25" s="46" t="str">
        <f ca="1">IF(ISBLANK(A25)," - ",SUM($I$5:OFFSET(I25,0,0,1,1)))</f>
        <v xml:space="preserve"> - </v>
      </c>
    </row>
    <row r="26" spans="1:10" ht="18" x14ac:dyDescent="0.2">
      <c r="A26" s="37"/>
      <c r="B26" s="33"/>
      <c r="C26" s="45"/>
      <c r="D26" s="45"/>
      <c r="E26" s="45"/>
      <c r="F26" s="45"/>
      <c r="G26" s="45"/>
      <c r="H26" s="28"/>
      <c r="I26" s="46" t="str">
        <f>IF(Table146[[#This Row],[Date]]=""," - ",SUM(Table146[[#This Row],[Parents]:[Person 5]]))</f>
        <v xml:space="preserve"> - </v>
      </c>
      <c r="J26" s="46" t="str">
        <f ca="1">IF(ISBLANK(A26)," - ",SUM($I$5:OFFSET(I26,0,0,1,1)))</f>
        <v xml:space="preserve"> - </v>
      </c>
    </row>
    <row r="27" spans="1:10" ht="18" x14ac:dyDescent="0.2">
      <c r="A27" s="37"/>
      <c r="B27" s="33"/>
      <c r="C27" s="45"/>
      <c r="D27" s="45"/>
      <c r="E27" s="45"/>
      <c r="F27" s="45"/>
      <c r="G27" s="45"/>
      <c r="H27" s="28"/>
      <c r="I27" s="46" t="str">
        <f>IF(Table146[[#This Row],[Date]]=""," - ",SUM(Table146[[#This Row],[Parents]:[Person 5]]))</f>
        <v xml:space="preserve"> - </v>
      </c>
      <c r="J27" s="46" t="str">
        <f ca="1">IF(ISBLANK(A27)," - ",SUM($I$5:OFFSET(I27,0,0,1,1)))</f>
        <v xml:space="preserve"> - </v>
      </c>
    </row>
    <row r="28" spans="1:10" ht="18" x14ac:dyDescent="0.2">
      <c r="A28" s="37"/>
      <c r="B28" s="33"/>
      <c r="C28" s="45"/>
      <c r="D28" s="45"/>
      <c r="E28" s="45"/>
      <c r="F28" s="45"/>
      <c r="G28" s="45"/>
      <c r="H28" s="28"/>
      <c r="I28" s="46" t="str">
        <f>IF(Table146[[#This Row],[Date]]=""," - ",SUM(Table146[[#This Row],[Parents]:[Person 5]]))</f>
        <v xml:space="preserve"> - </v>
      </c>
      <c r="J28" s="46" t="str">
        <f ca="1">IF(ISBLANK(A28)," - ",SUM($I$5:OFFSET(I28,0,0,1,1)))</f>
        <v xml:space="preserve"> - </v>
      </c>
    </row>
    <row r="29" spans="1:10" ht="18" x14ac:dyDescent="0.2">
      <c r="A29" s="37"/>
      <c r="B29" s="33"/>
      <c r="C29" s="45"/>
      <c r="D29" s="45"/>
      <c r="E29" s="45"/>
      <c r="F29" s="45"/>
      <c r="G29" s="45"/>
      <c r="H29" s="28"/>
      <c r="I29" s="46" t="str">
        <f>IF(Table146[[#This Row],[Date]]=""," - ",SUM(Table146[[#This Row],[Parents]:[Person 5]]))</f>
        <v xml:space="preserve"> - </v>
      </c>
      <c r="J29" s="46" t="str">
        <f ca="1">IF(ISBLANK(A29)," - ",SUM($I$5:OFFSET(I29,0,0,1,1)))</f>
        <v xml:space="preserve"> - </v>
      </c>
    </row>
    <row r="30" spans="1:10" ht="18" x14ac:dyDescent="0.2">
      <c r="A30" s="37"/>
      <c r="B30" s="33"/>
      <c r="C30" s="45"/>
      <c r="D30" s="45"/>
      <c r="E30" s="45"/>
      <c r="F30" s="45"/>
      <c r="G30" s="45"/>
      <c r="H30" s="28"/>
      <c r="I30" s="46" t="str">
        <f>IF(Table146[[#This Row],[Date]]=""," - ",SUM(Table146[[#This Row],[Parents]:[Person 5]]))</f>
        <v xml:space="preserve"> - </v>
      </c>
      <c r="J30" s="46" t="str">
        <f ca="1">IF(ISBLANK(A30)," - ",SUM($I$5:OFFSET(I30,0,0,1,1)))</f>
        <v xml:space="preserve"> - </v>
      </c>
    </row>
    <row r="31" spans="1:10" ht="18" x14ac:dyDescent="0.2">
      <c r="A31" s="37"/>
      <c r="B31" s="33"/>
      <c r="C31" s="45"/>
      <c r="D31" s="45"/>
      <c r="E31" s="45"/>
      <c r="F31" s="45"/>
      <c r="G31" s="45"/>
      <c r="H31" s="28"/>
      <c r="I31" s="46" t="str">
        <f>IF(Table146[[#This Row],[Date]]=""," - ",SUM(Table146[[#This Row],[Parents]:[Person 5]]))</f>
        <v xml:space="preserve"> - </v>
      </c>
      <c r="J31" s="46" t="str">
        <f ca="1">IF(ISBLANK(A31)," - ",SUM($I$5:OFFSET(I31,0,0,1,1)))</f>
        <v xml:space="preserve"> - </v>
      </c>
    </row>
    <row r="32" spans="1:10" ht="18" x14ac:dyDescent="0.2">
      <c r="A32" s="37"/>
      <c r="B32" s="33"/>
      <c r="C32" s="45"/>
      <c r="D32" s="45"/>
      <c r="E32" s="45"/>
      <c r="F32" s="45"/>
      <c r="G32" s="45"/>
      <c r="H32" s="28"/>
      <c r="I32" s="46" t="str">
        <f>IF(Table146[[#This Row],[Date]]=""," - ",SUM(Table146[[#This Row],[Parents]:[Person 5]]))</f>
        <v xml:space="preserve"> - </v>
      </c>
      <c r="J32" s="46" t="str">
        <f ca="1">IF(ISBLANK(A32)," - ",SUM($I$5:OFFSET(I32,0,0,1,1)))</f>
        <v xml:space="preserve"> - </v>
      </c>
    </row>
    <row r="33" spans="1:10" ht="18" x14ac:dyDescent="0.2">
      <c r="A33" s="37"/>
      <c r="B33" s="33"/>
      <c r="C33" s="45"/>
      <c r="D33" s="45"/>
      <c r="E33" s="45"/>
      <c r="F33" s="45"/>
      <c r="G33" s="45"/>
      <c r="H33" s="28"/>
      <c r="I33" s="46" t="str">
        <f>IF(Table146[[#This Row],[Date]]=""," - ",SUM(Table146[[#This Row],[Parents]:[Person 5]]))</f>
        <v xml:space="preserve"> - </v>
      </c>
      <c r="J33" s="46" t="str">
        <f ca="1">IF(ISBLANK(A33)," - ",SUM($I$5:OFFSET(I33,0,0,1,1)))</f>
        <v xml:space="preserve"> - </v>
      </c>
    </row>
    <row r="34" spans="1:10" ht="18" x14ac:dyDescent="0.2">
      <c r="A34" s="37"/>
      <c r="B34" s="33"/>
      <c r="C34" s="45"/>
      <c r="D34" s="45"/>
      <c r="E34" s="45"/>
      <c r="F34" s="45"/>
      <c r="G34" s="45"/>
      <c r="H34" s="28"/>
      <c r="I34" s="46" t="str">
        <f>IF(Table146[[#This Row],[Date]]=""," - ",SUM(Table146[[#This Row],[Parents]:[Person 5]]))</f>
        <v xml:space="preserve"> - </v>
      </c>
      <c r="J34" s="46" t="str">
        <f ca="1">IF(ISBLANK(A34)," - ",SUM($I$5:OFFSET(I34,0,0,1,1)))</f>
        <v xml:space="preserve"> - </v>
      </c>
    </row>
    <row r="35" spans="1:10" ht="18" x14ac:dyDescent="0.2">
      <c r="A35" s="37"/>
      <c r="B35" s="33"/>
      <c r="C35" s="45"/>
      <c r="D35" s="45"/>
      <c r="E35" s="45"/>
      <c r="F35" s="45"/>
      <c r="G35" s="45"/>
      <c r="H35" s="28"/>
      <c r="I35" s="46" t="str">
        <f>IF(Table146[[#This Row],[Date]]=""," - ",SUM(Table146[[#This Row],[Parents]:[Person 5]]))</f>
        <v xml:space="preserve"> - </v>
      </c>
      <c r="J35" s="46" t="str">
        <f ca="1">IF(ISBLANK(A35)," - ",SUM($I$5:OFFSET(I35,0,0,1,1)))</f>
        <v xml:space="preserve"> - </v>
      </c>
    </row>
    <row r="36" spans="1:10" ht="18" x14ac:dyDescent="0.2">
      <c r="A36" s="37"/>
      <c r="B36" s="33"/>
      <c r="C36" s="45"/>
      <c r="D36" s="45"/>
      <c r="E36" s="45"/>
      <c r="F36" s="45"/>
      <c r="G36" s="45"/>
      <c r="H36" s="28"/>
      <c r="I36" s="46" t="str">
        <f>IF(Table146[[#This Row],[Date]]=""," - ",SUM(Table146[[#This Row],[Parents]:[Person 5]]))</f>
        <v xml:space="preserve"> - </v>
      </c>
      <c r="J36" s="46" t="str">
        <f ca="1">IF(ISBLANK(A36)," - ",SUM($I$5:OFFSET(I36,0,0,1,1)))</f>
        <v xml:space="preserve"> - </v>
      </c>
    </row>
    <row r="37" spans="1:10" ht="18" x14ac:dyDescent="0.2">
      <c r="A37" s="37"/>
      <c r="B37" s="33"/>
      <c r="C37" s="45"/>
      <c r="D37" s="45"/>
      <c r="E37" s="45"/>
      <c r="F37" s="45"/>
      <c r="G37" s="45"/>
      <c r="H37" s="28"/>
      <c r="I37" s="46" t="str">
        <f>IF(Table146[[#This Row],[Date]]=""," - ",SUM(Table146[[#This Row],[Parents]:[Person 5]]))</f>
        <v xml:space="preserve"> - </v>
      </c>
      <c r="J37" s="46" t="str">
        <f ca="1">IF(ISBLANK(A37)," - ",SUM($I$5:OFFSET(I37,0,0,1,1)))</f>
        <v xml:space="preserve"> - </v>
      </c>
    </row>
    <row r="38" spans="1:10" ht="18" x14ac:dyDescent="0.2">
      <c r="A38" s="37"/>
      <c r="B38" s="33"/>
      <c r="C38" s="45"/>
      <c r="D38" s="45"/>
      <c r="E38" s="45"/>
      <c r="F38" s="45"/>
      <c r="G38" s="45"/>
      <c r="H38" s="28"/>
      <c r="I38" s="46" t="str">
        <f>IF(Table146[[#This Row],[Date]]=""," - ",SUM(Table146[[#This Row],[Parents]:[Person 5]]))</f>
        <v xml:space="preserve"> - </v>
      </c>
      <c r="J38" s="46" t="str">
        <f ca="1">IF(ISBLANK(A38)," - ",SUM($I$5:OFFSET(I38,0,0,1,1)))</f>
        <v xml:space="preserve"> - </v>
      </c>
    </row>
    <row r="39" spans="1:10" ht="18" x14ac:dyDescent="0.2">
      <c r="A39" s="37"/>
      <c r="B39" s="33"/>
      <c r="C39" s="45"/>
      <c r="D39" s="45"/>
      <c r="E39" s="45"/>
      <c r="F39" s="45"/>
      <c r="G39" s="45"/>
      <c r="H39" s="28"/>
      <c r="I39" s="46" t="str">
        <f>IF(Table146[[#This Row],[Date]]=""," - ",SUM(Table146[[#This Row],[Parents]:[Person 5]]))</f>
        <v xml:space="preserve"> - </v>
      </c>
      <c r="J39" s="46" t="str">
        <f ca="1">IF(ISBLANK(A39)," - ",SUM($I$5:OFFSET(I39,0,0,1,1)))</f>
        <v xml:space="preserve"> - </v>
      </c>
    </row>
    <row r="40" spans="1:10" ht="18" x14ac:dyDescent="0.2">
      <c r="A40" s="37"/>
      <c r="B40" s="33"/>
      <c r="C40" s="45"/>
      <c r="D40" s="45"/>
      <c r="E40" s="45"/>
      <c r="F40" s="45"/>
      <c r="G40" s="45"/>
      <c r="H40" s="28"/>
      <c r="I40" s="46" t="str">
        <f>IF(Table146[[#This Row],[Date]]=""," - ",SUM(Table146[[#This Row],[Parents]:[Person 5]]))</f>
        <v xml:space="preserve"> - </v>
      </c>
      <c r="J40" s="46" t="str">
        <f ca="1">IF(ISBLANK(A40)," - ",SUM($I$5:OFFSET(I40,0,0,1,1)))</f>
        <v xml:space="preserve"> - </v>
      </c>
    </row>
    <row r="41" spans="1:10" ht="18" x14ac:dyDescent="0.2">
      <c r="A41" s="37"/>
      <c r="B41" s="33"/>
      <c r="C41" s="45"/>
      <c r="D41" s="45"/>
      <c r="E41" s="45"/>
      <c r="F41" s="45"/>
      <c r="G41" s="45"/>
      <c r="H41" s="28"/>
      <c r="I41" s="46" t="str">
        <f>IF(Table146[[#This Row],[Date]]=""," - ",SUM(Table146[[#This Row],[Parents]:[Person 5]]))</f>
        <v xml:space="preserve"> - </v>
      </c>
      <c r="J41" s="46" t="str">
        <f ca="1">IF(ISBLANK(A41)," - ",SUM($I$5:OFFSET(I41,0,0,1,1)))</f>
        <v xml:space="preserve"> - </v>
      </c>
    </row>
  </sheetData>
  <phoneticPr fontId="2" type="noConversion"/>
  <dataValidations count="4">
    <dataValidation allowBlank="1" showInputMessage="1" promptTitle="Enter the Amount" prompt="Enter a Negative amount if you are borrowing money or somebody is paying you back._x000a__x000a_Enter a Positive amount if somebody is borrowing from you or you are paying somebody back." sqref="C6:G41" xr:uid="{0E7CDEB2-C3C3-4D57-BFD0-C6CCEFB4FB12}"/>
    <dataValidation type="list" allowBlank="1" sqref="H6:H41" xr:uid="{225D2C20-FFE2-41B3-9D45-C066C5FF3C83}">
      <formula1>reconcileList</formula1>
    </dataValidation>
    <dataValidation type="list" allowBlank="1" sqref="A6:A41" xr:uid="{2DD0AF11-798E-4D67-9CCB-FCD8EA456404}">
      <formula1>dateList</formula1>
    </dataValidation>
    <dataValidation type="list" allowBlank="1" sqref="B6:B41" xr:uid="{AC0AD2BE-1EA4-4B4D-B81B-2B671B3CC613}">
      <formula1>payeeList</formula1>
    </dataValidation>
  </dataValidations>
  <hyperlinks>
    <hyperlink ref="L1" r:id="rId1" xr:uid="{AEC38E6A-DE52-4213-A32C-3C8D2E32DCD8}"/>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381A-8144-400E-A3B2-37EE1F5775E8}">
  <sheetPr>
    <pageSetUpPr fitToPage="1"/>
  </sheetPr>
  <dimension ref="A1:L42"/>
  <sheetViews>
    <sheetView showGridLines="0" zoomScaleNormal="100" workbookViewId="0">
      <pane ySplit="5" topLeftCell="A6" activePane="bottomLeft" state="frozen"/>
      <selection activeCell="A2" sqref="A2"/>
      <selection pane="bottomLeft" activeCell="A6" sqref="A6"/>
    </sheetView>
  </sheetViews>
  <sheetFormatPr defaultColWidth="9" defaultRowHeight="12.75" x14ac:dyDescent="0.2"/>
  <cols>
    <col min="1" max="1" width="10.5" style="2" customWidth="1"/>
    <col min="2" max="2" width="21.25" style="2" customWidth="1"/>
    <col min="3" max="7" width="10.75" style="2" customWidth="1"/>
    <col min="8" max="8" width="4.25" style="2" customWidth="1"/>
    <col min="9" max="9" width="11" style="2" customWidth="1"/>
    <col min="10" max="10" width="11.75" style="2" customWidth="1"/>
    <col min="11" max="11" width="11.25" style="2" customWidth="1"/>
    <col min="12" max="12" width="26.625" style="2" customWidth="1"/>
    <col min="13" max="16384" width="9" style="2"/>
  </cols>
  <sheetData>
    <row r="1" spans="1:12" ht="24" thickBot="1" x14ac:dyDescent="0.25">
      <c r="A1" s="7" t="s">
        <v>67</v>
      </c>
      <c r="B1" s="6"/>
      <c r="C1" s="6"/>
      <c r="D1" s="6"/>
      <c r="E1" s="6"/>
      <c r="F1" s="6"/>
      <c r="G1" s="6"/>
      <c r="H1" s="6"/>
      <c r="I1" s="42"/>
      <c r="J1" s="43"/>
      <c r="L1" s="35" t="s">
        <v>33</v>
      </c>
    </row>
    <row r="2" spans="1:12" ht="18.75" customHeight="1" thickBot="1" x14ac:dyDescent="0.25">
      <c r="B2" s="32" t="s">
        <v>126</v>
      </c>
      <c r="C2" s="78">
        <f>SUM(C5:C10000)</f>
        <v>150</v>
      </c>
      <c r="D2" s="78">
        <f t="shared" ref="D2:G2" si="0">SUM(D5:D10000)</f>
        <v>50</v>
      </c>
      <c r="E2" s="78">
        <f t="shared" si="0"/>
        <v>0</v>
      </c>
      <c r="F2" s="78">
        <f t="shared" si="0"/>
        <v>0</v>
      </c>
      <c r="G2" s="78">
        <f t="shared" si="0"/>
        <v>1000</v>
      </c>
      <c r="H2" s="79"/>
      <c r="I2" s="32" t="s">
        <v>35</v>
      </c>
      <c r="J2" s="52">
        <f ca="1">VLOOKUP(9E+100,Table17[Account Balance],1)</f>
        <v>1200</v>
      </c>
      <c r="L2" s="34" t="s">
        <v>56</v>
      </c>
    </row>
    <row r="3" spans="1:12" ht="14.25" x14ac:dyDescent="0.2">
      <c r="D3" s="36"/>
      <c r="L3" s="85"/>
    </row>
    <row r="4" spans="1:12" s="8" customFormat="1" ht="15" x14ac:dyDescent="0.2">
      <c r="A4" s="22"/>
      <c r="C4" s="50" t="s">
        <v>54</v>
      </c>
      <c r="D4" s="51"/>
      <c r="E4" s="51"/>
      <c r="F4" s="51"/>
      <c r="G4" s="51"/>
    </row>
    <row r="5" spans="1:12" ht="30" x14ac:dyDescent="0.25">
      <c r="A5" s="9" t="s">
        <v>0</v>
      </c>
      <c r="B5" s="10" t="s">
        <v>50</v>
      </c>
      <c r="C5" s="48" t="s">
        <v>95</v>
      </c>
      <c r="D5" s="48" t="s">
        <v>96</v>
      </c>
      <c r="E5" s="48" t="s">
        <v>97</v>
      </c>
      <c r="F5" s="48" t="s">
        <v>98</v>
      </c>
      <c r="G5" s="48" t="s">
        <v>44</v>
      </c>
      <c r="H5" s="30" t="s">
        <v>49</v>
      </c>
      <c r="I5" s="9" t="s">
        <v>43</v>
      </c>
      <c r="J5" s="30" t="s">
        <v>77</v>
      </c>
      <c r="L5" s="44" t="s">
        <v>73</v>
      </c>
    </row>
    <row r="6" spans="1:12" s="8" customFormat="1" ht="18" x14ac:dyDescent="0.2">
      <c r="A6" s="37">
        <v>43466</v>
      </c>
      <c r="B6" s="33" t="s">
        <v>84</v>
      </c>
      <c r="C6" s="53">
        <v>200</v>
      </c>
      <c r="D6" s="53">
        <v>0</v>
      </c>
      <c r="E6" s="53"/>
      <c r="F6" s="53"/>
      <c r="G6" s="53">
        <v>1000</v>
      </c>
      <c r="H6" s="39" t="s">
        <v>49</v>
      </c>
      <c r="I6" s="54">
        <f>IF(ISBLANK(Table17[[#This Row],[Date]])," - ",SUM(Table17[[#This Row],[✉ Fund 1]:[Other]]))</f>
        <v>1200</v>
      </c>
      <c r="J6" s="54">
        <f ca="1">IF(ISBLANK(Table17[[#This Row],[Date]])," - ",SUM($I$5:OFFSET(I6,0,0)))</f>
        <v>1200</v>
      </c>
      <c r="L6" s="47" t="s">
        <v>129</v>
      </c>
    </row>
    <row r="7" spans="1:12" s="8" customFormat="1" ht="18" x14ac:dyDescent="0.2">
      <c r="A7" s="37">
        <v>43511</v>
      </c>
      <c r="B7" s="33" t="s">
        <v>74</v>
      </c>
      <c r="C7" s="53">
        <v>-50</v>
      </c>
      <c r="D7" s="53">
        <v>50</v>
      </c>
      <c r="E7" s="53"/>
      <c r="F7" s="53"/>
      <c r="G7" s="53"/>
      <c r="H7" s="39"/>
      <c r="I7" s="54">
        <f>IF(ISBLANK(Table17[[#This Row],[Date]])," - ",SUM(Table17[[#This Row],[✉ Fund 1]:[Other]]))</f>
        <v>0</v>
      </c>
      <c r="J7" s="54">
        <f ca="1">IF(ISBLANK(Table17[[#This Row],[Date]])," - ",SUM($I$5:OFFSET(I7,0,0)))</f>
        <v>1200</v>
      </c>
      <c r="L7" s="47" t="s">
        <v>128</v>
      </c>
    </row>
    <row r="8" spans="1:12" s="8" customFormat="1" ht="18" x14ac:dyDescent="0.2">
      <c r="A8" s="37"/>
      <c r="B8" s="40"/>
      <c r="C8" s="53"/>
      <c r="D8" s="53"/>
      <c r="E8" s="53"/>
      <c r="F8" s="53"/>
      <c r="G8" s="53"/>
      <c r="H8" s="39"/>
      <c r="I8" s="54" t="str">
        <f>IF(ISBLANK(Table17[[#This Row],[Date]])," - ",SUM(Table17[[#This Row],[✉ Fund 1]:[Other]]))</f>
        <v xml:space="preserve"> - </v>
      </c>
      <c r="J8" s="54" t="str">
        <f ca="1">IF(ISBLANK(Table17[[#This Row],[Date]])," - ",SUM($I$5:OFFSET(I8,0,0)))</f>
        <v xml:space="preserve"> - </v>
      </c>
      <c r="L8" s="47" t="s">
        <v>82</v>
      </c>
    </row>
    <row r="9" spans="1:12" s="8" customFormat="1" ht="18" x14ac:dyDescent="0.2">
      <c r="A9" s="37"/>
      <c r="B9" s="33"/>
      <c r="C9" s="53"/>
      <c r="D9" s="53"/>
      <c r="E9" s="53"/>
      <c r="F9" s="53"/>
      <c r="G9" s="53"/>
      <c r="H9" s="39"/>
      <c r="I9" s="54" t="str">
        <f>IF(ISBLANK(Table17[[#This Row],[Date]])," - ",SUM(Table17[[#This Row],[✉ Fund 1]:[Other]]))</f>
        <v xml:space="preserve"> - </v>
      </c>
      <c r="J9" s="54" t="str">
        <f ca="1">IF(ISBLANK(Table17[[#This Row],[Date]])," - ",SUM($I$5:OFFSET(I9,0,0)))</f>
        <v xml:space="preserve"> - </v>
      </c>
      <c r="L9" s="47" t="s">
        <v>80</v>
      </c>
    </row>
    <row r="10" spans="1:12" s="8" customFormat="1" ht="18" x14ac:dyDescent="0.2">
      <c r="A10" s="37"/>
      <c r="B10" s="33"/>
      <c r="C10" s="53"/>
      <c r="D10" s="53"/>
      <c r="E10" s="53"/>
      <c r="F10" s="53"/>
      <c r="G10" s="53"/>
      <c r="H10" s="39"/>
      <c r="I10" s="54" t="str">
        <f>IF(ISBLANK(Table17[[#This Row],[Date]])," - ",SUM(Table17[[#This Row],[✉ Fund 1]:[Other]]))</f>
        <v xml:space="preserve"> - </v>
      </c>
      <c r="J10" s="54" t="str">
        <f ca="1">IF(ISBLANK(Table17[[#This Row],[Date]])," - ",SUM($I$5:OFFSET(I10,0,0)))</f>
        <v xml:space="preserve"> - </v>
      </c>
      <c r="L10" s="47" t="s">
        <v>81</v>
      </c>
    </row>
    <row r="11" spans="1:12" s="8" customFormat="1" ht="18" x14ac:dyDescent="0.2">
      <c r="A11" s="37"/>
      <c r="B11" s="33"/>
      <c r="C11" s="53"/>
      <c r="D11" s="53"/>
      <c r="E11" s="53"/>
      <c r="F11" s="53"/>
      <c r="G11" s="53"/>
      <c r="H11" s="39"/>
      <c r="I11" s="54" t="str">
        <f>IF(ISBLANK(Table17[[#This Row],[Date]])," - ",SUM(Table17[[#This Row],[✉ Fund 1]:[Other]]))</f>
        <v xml:space="preserve"> - </v>
      </c>
      <c r="J11" s="54" t="str">
        <f ca="1">IF(ISBLANK(Table17[[#This Row],[Date]])," - ",SUM($I$5:OFFSET(I11,0,0)))</f>
        <v xml:space="preserve"> - </v>
      </c>
      <c r="L11" s="47" t="s">
        <v>79</v>
      </c>
    </row>
    <row r="12" spans="1:12" s="8" customFormat="1" ht="18" x14ac:dyDescent="0.2">
      <c r="A12" s="37"/>
      <c r="B12" s="33"/>
      <c r="C12" s="53"/>
      <c r="D12" s="53"/>
      <c r="E12" s="53"/>
      <c r="F12" s="53"/>
      <c r="G12" s="53"/>
      <c r="H12" s="39"/>
      <c r="I12" s="54" t="str">
        <f>IF(ISBLANK(Table17[[#This Row],[Date]])," - ",SUM(Table17[[#This Row],[✉ Fund 1]:[Other]]))</f>
        <v xml:space="preserve"> - </v>
      </c>
      <c r="J12" s="54" t="str">
        <f ca="1">IF(ISBLANK(Table17[[#This Row],[Date]])," - ",SUM($I$5:OFFSET(I12,0,0)))</f>
        <v xml:space="preserve"> - </v>
      </c>
      <c r="L12" s="47" t="s">
        <v>75</v>
      </c>
    </row>
    <row r="13" spans="1:12" s="8" customFormat="1" ht="18" x14ac:dyDescent="0.2">
      <c r="A13" s="37"/>
      <c r="B13" s="33"/>
      <c r="C13" s="53"/>
      <c r="D13" s="53"/>
      <c r="E13" s="53"/>
      <c r="F13" s="53"/>
      <c r="G13" s="53"/>
      <c r="H13" s="39"/>
      <c r="I13" s="54" t="str">
        <f>IF(ISBLANK(Table17[[#This Row],[Date]])," - ",SUM(Table17[[#This Row],[✉ Fund 1]:[Other]]))</f>
        <v xml:space="preserve"> - </v>
      </c>
      <c r="J13" s="54" t="str">
        <f ca="1">IF(ISBLANK(Table17[[#This Row],[Date]])," - ",SUM($I$5:OFFSET(I13,0,0)))</f>
        <v xml:space="preserve"> - </v>
      </c>
      <c r="L13" s="47" t="s">
        <v>76</v>
      </c>
    </row>
    <row r="14" spans="1:12" s="8" customFormat="1" ht="18" x14ac:dyDescent="0.2">
      <c r="A14" s="37"/>
      <c r="B14" s="33"/>
      <c r="C14" s="53"/>
      <c r="D14" s="53"/>
      <c r="E14" s="53"/>
      <c r="F14" s="53"/>
      <c r="G14" s="53"/>
      <c r="H14" s="39"/>
      <c r="I14" s="54" t="str">
        <f>IF(ISBLANK(Table17[[#This Row],[Date]])," - ",SUM(Table17[[#This Row],[✉ Fund 1]:[Other]]))</f>
        <v xml:space="preserve"> - </v>
      </c>
      <c r="J14" s="54" t="str">
        <f ca="1">IF(ISBLANK(Table17[[#This Row],[Date]])," - ",SUM($I$5:OFFSET(I14,0,0)))</f>
        <v xml:space="preserve"> - </v>
      </c>
      <c r="L14" s="47" t="s">
        <v>127</v>
      </c>
    </row>
    <row r="15" spans="1:12" s="8" customFormat="1" ht="18" x14ac:dyDescent="0.2">
      <c r="A15" s="37"/>
      <c r="B15" s="33"/>
      <c r="C15" s="53"/>
      <c r="D15" s="53"/>
      <c r="E15" s="53"/>
      <c r="F15" s="53"/>
      <c r="G15" s="53"/>
      <c r="H15" s="39"/>
      <c r="I15" s="54" t="str">
        <f>IF(ISBLANK(Table17[[#This Row],[Date]])," - ",SUM(Table17[[#This Row],[✉ Fund 1]:[Other]]))</f>
        <v xml:space="preserve"> - </v>
      </c>
      <c r="J15" s="54" t="str">
        <f ca="1">IF(ISBLANK(Table17[[#This Row],[Date]])," - ",SUM($I$5:OFFSET(I15,0,0)))</f>
        <v xml:space="preserve"> - </v>
      </c>
    </row>
    <row r="16" spans="1:12" s="8" customFormat="1" ht="18" x14ac:dyDescent="0.2">
      <c r="A16" s="37"/>
      <c r="B16" s="33"/>
      <c r="C16" s="53"/>
      <c r="D16" s="53"/>
      <c r="E16" s="53"/>
      <c r="F16" s="53"/>
      <c r="G16" s="53"/>
      <c r="H16" s="39"/>
      <c r="I16" s="54" t="str">
        <f>IF(ISBLANK(Table17[[#This Row],[Date]])," - ",SUM(Table17[[#This Row],[✉ Fund 1]:[Other]]))</f>
        <v xml:space="preserve"> - </v>
      </c>
      <c r="J16" s="54" t="str">
        <f ca="1">IF(ISBLANK(Table17[[#This Row],[Date]])," - ",SUM($I$5:OFFSET(I16,0,0)))</f>
        <v xml:space="preserve"> - </v>
      </c>
    </row>
    <row r="17" spans="1:10" s="8" customFormat="1" ht="18" x14ac:dyDescent="0.2">
      <c r="A17" s="37"/>
      <c r="B17" s="33"/>
      <c r="C17" s="53"/>
      <c r="D17" s="53"/>
      <c r="E17" s="53"/>
      <c r="F17" s="53"/>
      <c r="G17" s="53"/>
      <c r="H17" s="39"/>
      <c r="I17" s="54" t="str">
        <f>IF(ISBLANK(Table17[[#This Row],[Date]])," - ",SUM(Table17[[#This Row],[✉ Fund 1]:[Other]]))</f>
        <v xml:space="preserve"> - </v>
      </c>
      <c r="J17" s="54" t="str">
        <f ca="1">IF(ISBLANK(Table17[[#This Row],[Date]])," - ",SUM($I$5:OFFSET(I17,0,0)))</f>
        <v xml:space="preserve"> - </v>
      </c>
    </row>
    <row r="18" spans="1:10" s="8" customFormat="1" ht="18" x14ac:dyDescent="0.2">
      <c r="A18" s="37"/>
      <c r="B18" s="33"/>
      <c r="C18" s="53"/>
      <c r="D18" s="53"/>
      <c r="E18" s="53"/>
      <c r="F18" s="53"/>
      <c r="G18" s="53"/>
      <c r="H18" s="39"/>
      <c r="I18" s="54" t="str">
        <f>IF(ISBLANK(Table17[[#This Row],[Date]])," - ",SUM(Table17[[#This Row],[✉ Fund 1]:[Other]]))</f>
        <v xml:space="preserve"> - </v>
      </c>
      <c r="J18" s="54" t="str">
        <f ca="1">IF(ISBLANK(Table17[[#This Row],[Date]])," - ",SUM($I$5:OFFSET(I18,0,0)))</f>
        <v xml:space="preserve"> - </v>
      </c>
    </row>
    <row r="19" spans="1:10" s="8" customFormat="1" ht="18" x14ac:dyDescent="0.2">
      <c r="A19" s="37"/>
      <c r="B19" s="33"/>
      <c r="C19" s="53"/>
      <c r="D19" s="53"/>
      <c r="E19" s="53"/>
      <c r="F19" s="53"/>
      <c r="G19" s="53"/>
      <c r="H19" s="39"/>
      <c r="I19" s="54" t="str">
        <f>IF(ISBLANK(Table17[[#This Row],[Date]])," - ",SUM(Table17[[#This Row],[✉ Fund 1]:[Other]]))</f>
        <v xml:space="preserve"> - </v>
      </c>
      <c r="J19" s="54" t="str">
        <f ca="1">IF(ISBLANK(Table17[[#This Row],[Date]])," - ",SUM($I$5:OFFSET(I19,0,0)))</f>
        <v xml:space="preserve"> - </v>
      </c>
    </row>
    <row r="20" spans="1:10" s="8" customFormat="1" ht="18" x14ac:dyDescent="0.2">
      <c r="A20" s="37"/>
      <c r="B20" s="33"/>
      <c r="C20" s="53"/>
      <c r="D20" s="53"/>
      <c r="E20" s="53"/>
      <c r="F20" s="53"/>
      <c r="G20" s="53"/>
      <c r="H20" s="39"/>
      <c r="I20" s="54" t="str">
        <f>IF(ISBLANK(Table17[[#This Row],[Date]])," - ",SUM(Table17[[#This Row],[✉ Fund 1]:[Other]]))</f>
        <v xml:space="preserve"> - </v>
      </c>
      <c r="J20" s="54" t="str">
        <f ca="1">IF(ISBLANK(Table17[[#This Row],[Date]])," - ",SUM($I$5:OFFSET(I20,0,0)))</f>
        <v xml:space="preserve"> - </v>
      </c>
    </row>
    <row r="21" spans="1:10" ht="18" x14ac:dyDescent="0.2">
      <c r="A21" s="37"/>
      <c r="B21" s="33"/>
      <c r="C21" s="53"/>
      <c r="D21" s="53"/>
      <c r="E21" s="53"/>
      <c r="F21" s="53"/>
      <c r="G21" s="53"/>
      <c r="H21" s="39"/>
      <c r="I21" s="54" t="str">
        <f>IF(ISBLANK(Table17[[#This Row],[Date]])," - ",SUM(Table17[[#This Row],[✉ Fund 1]:[Other]]))</f>
        <v xml:space="preserve"> - </v>
      </c>
      <c r="J21" s="54" t="str">
        <f ca="1">IF(ISBLANK(Table17[[#This Row],[Date]])," - ",SUM($I$5:OFFSET(I21,0,0)))</f>
        <v xml:space="preserve"> - </v>
      </c>
    </row>
    <row r="22" spans="1:10" ht="18" x14ac:dyDescent="0.2">
      <c r="A22" s="37"/>
      <c r="B22" s="33"/>
      <c r="C22" s="53"/>
      <c r="D22" s="53"/>
      <c r="E22" s="53"/>
      <c r="F22" s="53"/>
      <c r="G22" s="53"/>
      <c r="H22" s="39"/>
      <c r="I22" s="54" t="str">
        <f>IF(ISBLANK(Table17[[#This Row],[Date]])," - ",SUM(Table17[[#This Row],[✉ Fund 1]:[Other]]))</f>
        <v xml:space="preserve"> - </v>
      </c>
      <c r="J22" s="54" t="str">
        <f ca="1">IF(ISBLANK(Table17[[#This Row],[Date]])," - ",SUM($I$5:OFFSET(I22,0,0)))</f>
        <v xml:space="preserve"> - </v>
      </c>
    </row>
    <row r="23" spans="1:10" ht="18" x14ac:dyDescent="0.2">
      <c r="A23" s="37"/>
      <c r="B23" s="33"/>
      <c r="C23" s="53"/>
      <c r="D23" s="53"/>
      <c r="E23" s="53"/>
      <c r="F23" s="53"/>
      <c r="G23" s="53"/>
      <c r="H23" s="39"/>
      <c r="I23" s="54" t="str">
        <f>IF(ISBLANK(Table17[[#This Row],[Date]])," - ",SUM(Table17[[#This Row],[✉ Fund 1]:[Other]]))</f>
        <v xml:space="preserve"> - </v>
      </c>
      <c r="J23" s="54" t="str">
        <f ca="1">IF(ISBLANK(Table17[[#This Row],[Date]])," - ",SUM($I$5:OFFSET(I23,0,0)))</f>
        <v xml:space="preserve"> - </v>
      </c>
    </row>
    <row r="24" spans="1:10" ht="18" x14ac:dyDescent="0.2">
      <c r="A24" s="37"/>
      <c r="B24" s="33"/>
      <c r="C24" s="53"/>
      <c r="D24" s="53"/>
      <c r="E24" s="53"/>
      <c r="F24" s="53"/>
      <c r="G24" s="53"/>
      <c r="H24" s="39"/>
      <c r="I24" s="54" t="str">
        <f>IF(ISBLANK(Table17[[#This Row],[Date]])," - ",SUM(Table17[[#This Row],[✉ Fund 1]:[Other]]))</f>
        <v xml:space="preserve"> - </v>
      </c>
      <c r="J24" s="54" t="str">
        <f ca="1">IF(ISBLANK(Table17[[#This Row],[Date]])," - ",SUM($I$5:OFFSET(I24,0,0)))</f>
        <v xml:space="preserve"> - </v>
      </c>
    </row>
    <row r="25" spans="1:10" ht="18" x14ac:dyDescent="0.2">
      <c r="A25" s="37"/>
      <c r="B25" s="33"/>
      <c r="C25" s="53"/>
      <c r="D25" s="53"/>
      <c r="E25" s="53"/>
      <c r="F25" s="53"/>
      <c r="G25" s="53"/>
      <c r="H25" s="39"/>
      <c r="I25" s="54" t="str">
        <f>IF(ISBLANK(Table17[[#This Row],[Date]])," - ",SUM(Table17[[#This Row],[✉ Fund 1]:[Other]]))</f>
        <v xml:space="preserve"> - </v>
      </c>
      <c r="J25" s="54" t="str">
        <f ca="1">IF(ISBLANK(Table17[[#This Row],[Date]])," - ",SUM($I$5:OFFSET(I25,0,0)))</f>
        <v xml:space="preserve"> - </v>
      </c>
    </row>
    <row r="26" spans="1:10" ht="18" x14ac:dyDescent="0.2">
      <c r="A26" s="37"/>
      <c r="B26" s="33"/>
      <c r="C26" s="53"/>
      <c r="D26" s="53"/>
      <c r="E26" s="53"/>
      <c r="F26" s="53"/>
      <c r="G26" s="53"/>
      <c r="H26" s="39"/>
      <c r="I26" s="54" t="str">
        <f>IF(ISBLANK(Table17[[#This Row],[Date]])," - ",SUM(Table17[[#This Row],[✉ Fund 1]:[Other]]))</f>
        <v xml:space="preserve"> - </v>
      </c>
      <c r="J26" s="54" t="str">
        <f ca="1">IF(ISBLANK(Table17[[#This Row],[Date]])," - ",SUM($I$5:OFFSET(I26,0,0)))</f>
        <v xml:space="preserve"> - </v>
      </c>
    </row>
    <row r="27" spans="1:10" ht="18" x14ac:dyDescent="0.2">
      <c r="A27" s="37"/>
      <c r="B27" s="33"/>
      <c r="C27" s="53"/>
      <c r="D27" s="53"/>
      <c r="E27" s="53"/>
      <c r="F27" s="53"/>
      <c r="G27" s="53"/>
      <c r="H27" s="39"/>
      <c r="I27" s="54" t="str">
        <f>IF(ISBLANK(Table17[[#This Row],[Date]])," - ",SUM(Table17[[#This Row],[✉ Fund 1]:[Other]]))</f>
        <v xml:space="preserve"> - </v>
      </c>
      <c r="J27" s="54" t="str">
        <f ca="1">IF(ISBLANK(Table17[[#This Row],[Date]])," - ",SUM($I$5:OFFSET(I27,0,0)))</f>
        <v xml:space="preserve"> - </v>
      </c>
    </row>
    <row r="28" spans="1:10" ht="18" x14ac:dyDescent="0.2">
      <c r="A28" s="37"/>
      <c r="B28" s="33"/>
      <c r="C28" s="53"/>
      <c r="D28" s="53"/>
      <c r="E28" s="53"/>
      <c r="F28" s="53"/>
      <c r="G28" s="53"/>
      <c r="H28" s="39"/>
      <c r="I28" s="54" t="str">
        <f>IF(ISBLANK(Table17[[#This Row],[Date]])," - ",SUM(Table17[[#This Row],[✉ Fund 1]:[Other]]))</f>
        <v xml:space="preserve"> - </v>
      </c>
      <c r="J28" s="54" t="str">
        <f ca="1">IF(ISBLANK(Table17[[#This Row],[Date]])," - ",SUM($I$5:OFFSET(I28,0,0)))</f>
        <v xml:space="preserve"> - </v>
      </c>
    </row>
    <row r="29" spans="1:10" ht="18" x14ac:dyDescent="0.2">
      <c r="A29" s="37"/>
      <c r="B29" s="33"/>
      <c r="C29" s="53"/>
      <c r="D29" s="53"/>
      <c r="E29" s="53"/>
      <c r="F29" s="53"/>
      <c r="G29" s="53"/>
      <c r="H29" s="39"/>
      <c r="I29" s="54" t="str">
        <f>IF(ISBLANK(Table17[[#This Row],[Date]])," - ",SUM(Table17[[#This Row],[✉ Fund 1]:[Other]]))</f>
        <v xml:space="preserve"> - </v>
      </c>
      <c r="J29" s="54" t="str">
        <f ca="1">IF(ISBLANK(Table17[[#This Row],[Date]])," - ",SUM($I$5:OFFSET(I29,0,0)))</f>
        <v xml:space="preserve"> - </v>
      </c>
    </row>
    <row r="30" spans="1:10" ht="18" x14ac:dyDescent="0.2">
      <c r="A30" s="37"/>
      <c r="B30" s="33"/>
      <c r="C30" s="53"/>
      <c r="D30" s="53"/>
      <c r="E30" s="53"/>
      <c r="F30" s="53"/>
      <c r="G30" s="53"/>
      <c r="H30" s="39"/>
      <c r="I30" s="54" t="str">
        <f>IF(ISBLANK(Table17[[#This Row],[Date]])," - ",SUM(Table17[[#This Row],[✉ Fund 1]:[Other]]))</f>
        <v xml:space="preserve"> - </v>
      </c>
      <c r="J30" s="54" t="str">
        <f ca="1">IF(ISBLANK(Table17[[#This Row],[Date]])," - ",SUM($I$5:OFFSET(I30,0,0)))</f>
        <v xml:space="preserve"> - </v>
      </c>
    </row>
    <row r="31" spans="1:10" ht="18" x14ac:dyDescent="0.2">
      <c r="A31" s="37"/>
      <c r="B31" s="33"/>
      <c r="C31" s="53"/>
      <c r="D31" s="53"/>
      <c r="E31" s="53"/>
      <c r="F31" s="53"/>
      <c r="G31" s="53"/>
      <c r="H31" s="39"/>
      <c r="I31" s="54" t="str">
        <f>IF(ISBLANK(Table17[[#This Row],[Date]])," - ",SUM(Table17[[#This Row],[✉ Fund 1]:[Other]]))</f>
        <v xml:space="preserve"> - </v>
      </c>
      <c r="J31" s="54" t="str">
        <f ca="1">IF(ISBLANK(Table17[[#This Row],[Date]])," - ",SUM($I$5:OFFSET(I31,0,0)))</f>
        <v xml:space="preserve"> - </v>
      </c>
    </row>
    <row r="32" spans="1:10" ht="18" x14ac:dyDescent="0.2">
      <c r="A32" s="37"/>
      <c r="B32" s="33"/>
      <c r="C32" s="53"/>
      <c r="D32" s="53"/>
      <c r="E32" s="53"/>
      <c r="F32" s="53"/>
      <c r="G32" s="53"/>
      <c r="H32" s="39"/>
      <c r="I32" s="54" t="str">
        <f>IF(ISBLANK(Table17[[#This Row],[Date]])," - ",SUM(Table17[[#This Row],[✉ Fund 1]:[Other]]))</f>
        <v xml:space="preserve"> - </v>
      </c>
      <c r="J32" s="54" t="str">
        <f ca="1">IF(ISBLANK(Table17[[#This Row],[Date]])," - ",SUM($I$5:OFFSET(I32,0,0)))</f>
        <v xml:space="preserve"> - </v>
      </c>
    </row>
    <row r="33" spans="1:10" ht="18" x14ac:dyDescent="0.2">
      <c r="A33" s="37"/>
      <c r="B33" s="33"/>
      <c r="C33" s="53"/>
      <c r="D33" s="53"/>
      <c r="E33" s="53"/>
      <c r="F33" s="53"/>
      <c r="G33" s="53"/>
      <c r="H33" s="39"/>
      <c r="I33" s="54" t="str">
        <f>IF(ISBLANK(Table17[[#This Row],[Date]])," - ",SUM(Table17[[#This Row],[✉ Fund 1]:[Other]]))</f>
        <v xml:space="preserve"> - </v>
      </c>
      <c r="J33" s="54" t="str">
        <f ca="1">IF(ISBLANK(Table17[[#This Row],[Date]])," - ",SUM($I$5:OFFSET(I33,0,0)))</f>
        <v xml:space="preserve"> - </v>
      </c>
    </row>
    <row r="34" spans="1:10" ht="18" x14ac:dyDescent="0.2">
      <c r="A34" s="37"/>
      <c r="B34" s="33"/>
      <c r="C34" s="53"/>
      <c r="D34" s="53"/>
      <c r="E34" s="53"/>
      <c r="F34" s="53"/>
      <c r="G34" s="53"/>
      <c r="H34" s="39"/>
      <c r="I34" s="54" t="str">
        <f>IF(ISBLANK(Table17[[#This Row],[Date]])," - ",SUM(Table17[[#This Row],[✉ Fund 1]:[Other]]))</f>
        <v xml:space="preserve"> - </v>
      </c>
      <c r="J34" s="54" t="str">
        <f ca="1">IF(ISBLANK(Table17[[#This Row],[Date]])," - ",SUM($I$5:OFFSET(I34,0,0)))</f>
        <v xml:space="preserve"> - </v>
      </c>
    </row>
    <row r="35" spans="1:10" ht="18" x14ac:dyDescent="0.2">
      <c r="A35" s="37"/>
      <c r="B35" s="33"/>
      <c r="C35" s="53"/>
      <c r="D35" s="53"/>
      <c r="E35" s="53"/>
      <c r="F35" s="53"/>
      <c r="G35" s="53"/>
      <c r="H35" s="39"/>
      <c r="I35" s="54" t="str">
        <f>IF(ISBLANK(Table17[[#This Row],[Date]])," - ",SUM(Table17[[#This Row],[✉ Fund 1]:[Other]]))</f>
        <v xml:space="preserve"> - </v>
      </c>
      <c r="J35" s="54" t="str">
        <f ca="1">IF(ISBLANK(Table17[[#This Row],[Date]])," - ",SUM($I$5:OFFSET(I35,0,0)))</f>
        <v xml:space="preserve"> - </v>
      </c>
    </row>
    <row r="36" spans="1:10" ht="18" x14ac:dyDescent="0.2">
      <c r="A36" s="37"/>
      <c r="B36" s="33"/>
      <c r="C36" s="53"/>
      <c r="D36" s="53"/>
      <c r="E36" s="53"/>
      <c r="F36" s="53"/>
      <c r="G36" s="53"/>
      <c r="H36" s="39"/>
      <c r="I36" s="54" t="str">
        <f>IF(ISBLANK(Table17[[#This Row],[Date]])," - ",SUM(Table17[[#This Row],[✉ Fund 1]:[Other]]))</f>
        <v xml:space="preserve"> - </v>
      </c>
      <c r="J36" s="54" t="str">
        <f ca="1">IF(ISBLANK(Table17[[#This Row],[Date]])," - ",SUM($I$5:OFFSET(I36,0,0)))</f>
        <v xml:space="preserve"> - </v>
      </c>
    </row>
    <row r="37" spans="1:10" ht="18" x14ac:dyDescent="0.2">
      <c r="A37" s="37"/>
      <c r="B37" s="33"/>
      <c r="C37" s="53"/>
      <c r="D37" s="53"/>
      <c r="E37" s="53"/>
      <c r="F37" s="53"/>
      <c r="G37" s="53"/>
      <c r="H37" s="39"/>
      <c r="I37" s="54" t="str">
        <f>IF(ISBLANK(Table17[[#This Row],[Date]])," - ",SUM(Table17[[#This Row],[✉ Fund 1]:[Other]]))</f>
        <v xml:space="preserve"> - </v>
      </c>
      <c r="J37" s="54" t="str">
        <f ca="1">IF(ISBLANK(Table17[[#This Row],[Date]])," - ",SUM($I$5:OFFSET(I37,0,0)))</f>
        <v xml:space="preserve"> - </v>
      </c>
    </row>
    <row r="38" spans="1:10" ht="18" x14ac:dyDescent="0.2">
      <c r="A38" s="37"/>
      <c r="B38" s="33"/>
      <c r="C38" s="53"/>
      <c r="D38" s="53"/>
      <c r="E38" s="53"/>
      <c r="F38" s="53"/>
      <c r="G38" s="53"/>
      <c r="H38" s="39"/>
      <c r="I38" s="54" t="str">
        <f>IF(ISBLANK(Table17[[#This Row],[Date]])," - ",SUM(Table17[[#This Row],[✉ Fund 1]:[Other]]))</f>
        <v xml:space="preserve"> - </v>
      </c>
      <c r="J38" s="54" t="str">
        <f ca="1">IF(ISBLANK(Table17[[#This Row],[Date]])," - ",SUM($I$5:OFFSET(I38,0,0)))</f>
        <v xml:space="preserve"> - </v>
      </c>
    </row>
    <row r="39" spans="1:10" ht="18" x14ac:dyDescent="0.2">
      <c r="A39" s="37"/>
      <c r="B39" s="33"/>
      <c r="C39" s="53"/>
      <c r="D39" s="53"/>
      <c r="E39" s="53"/>
      <c r="F39" s="53"/>
      <c r="G39" s="53"/>
      <c r="H39" s="39"/>
      <c r="I39" s="54" t="str">
        <f>IF(ISBLANK(Table17[[#This Row],[Date]])," - ",SUM(Table17[[#This Row],[✉ Fund 1]:[Other]]))</f>
        <v xml:space="preserve"> - </v>
      </c>
      <c r="J39" s="54" t="str">
        <f ca="1">IF(ISBLANK(Table17[[#This Row],[Date]])," - ",SUM($I$5:OFFSET(I39,0,0)))</f>
        <v xml:space="preserve"> - </v>
      </c>
    </row>
    <row r="40" spans="1:10" ht="18" x14ac:dyDescent="0.2">
      <c r="A40" s="37"/>
      <c r="B40" s="33"/>
      <c r="C40" s="53"/>
      <c r="D40" s="53"/>
      <c r="E40" s="53"/>
      <c r="F40" s="53"/>
      <c r="G40" s="53"/>
      <c r="H40" s="39"/>
      <c r="I40" s="54" t="str">
        <f>IF(ISBLANK(Table17[[#This Row],[Date]])," - ",SUM(Table17[[#This Row],[✉ Fund 1]:[Other]]))</f>
        <v xml:space="preserve"> - </v>
      </c>
      <c r="J40" s="54" t="str">
        <f ca="1">IF(ISBLANK(Table17[[#This Row],[Date]])," - ",SUM($I$5:OFFSET(I40,0,0)))</f>
        <v xml:space="preserve"> - </v>
      </c>
    </row>
    <row r="41" spans="1:10" ht="18" x14ac:dyDescent="0.2">
      <c r="A41" s="37"/>
      <c r="B41" s="33"/>
      <c r="C41" s="53"/>
      <c r="D41" s="53"/>
      <c r="E41" s="53"/>
      <c r="F41" s="53"/>
      <c r="G41" s="53"/>
      <c r="H41" s="39"/>
      <c r="I41" s="54" t="str">
        <f>IF(ISBLANK(Table17[[#This Row],[Date]])," - ",SUM(Table17[[#This Row],[✉ Fund 1]:[Other]]))</f>
        <v xml:space="preserve"> - </v>
      </c>
      <c r="J41" s="54" t="str">
        <f ca="1">IF(ISBLANK(Table17[[#This Row],[Date]])," - ",SUM($I$5:OFFSET(I41,0,0)))</f>
        <v xml:space="preserve"> - </v>
      </c>
    </row>
    <row r="42" spans="1:10" x14ac:dyDescent="0.2">
      <c r="I42" s="41"/>
    </row>
  </sheetData>
  <phoneticPr fontId="2" type="noConversion"/>
  <conditionalFormatting sqref="J2">
    <cfRule type="expression" dxfId="13" priority="1">
      <formula>$J$2&lt;&gt;SUM($C$2:$G$2)</formula>
    </cfRule>
  </conditionalFormatting>
  <dataValidations count="3">
    <dataValidation type="list" allowBlank="1" sqref="B6:B41" xr:uid="{EDCB3FC2-74C6-4183-85E4-AE296A29C661}">
      <formula1>payeeList</formula1>
    </dataValidation>
    <dataValidation type="list" allowBlank="1" sqref="A6:A41" xr:uid="{2B98C745-90DB-469F-8A5C-23EC5C56F3B3}">
      <formula1>dateList</formula1>
    </dataValidation>
    <dataValidation type="list" allowBlank="1" sqref="H6:H41" xr:uid="{8A2075D4-6721-4546-9526-8D64F12DF986}">
      <formula1>reconcileList</formula1>
    </dataValidation>
  </dataValidations>
  <hyperlinks>
    <hyperlink ref="L1" r:id="rId1" xr:uid="{6FE422DA-90F5-4730-B39A-226F3068347F}"/>
  </hyperlinks>
  <printOptions horizontalCentered="1"/>
  <pageMargins left="0.5" right="0.5" top="0.5" bottom="0.5" header="0.25" footer="0.25"/>
  <pageSetup fitToHeight="0" orientation="portrait" r:id="rId2"/>
  <headerFooter>
    <oddFooter>&amp;L&amp;8&amp;K01+048Money Tracker © 2017 by Vertex42.com&amp;R&amp;8&amp;K01+048https://www.vertex42.com/ExcelTemplates/money-tracker.html</oddFooter>
  </headerFooter>
  <legacy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G37"/>
  <sheetViews>
    <sheetView showGridLines="0" zoomScale="130" zoomScaleNormal="130" workbookViewId="0"/>
  </sheetViews>
  <sheetFormatPr defaultRowHeight="14.25" x14ac:dyDescent="0.2"/>
  <cols>
    <col min="1" max="1" width="17" customWidth="1"/>
    <col min="2" max="2" width="2.75" customWidth="1"/>
    <col min="3" max="3" width="12.75" customWidth="1"/>
    <col min="4" max="4" width="2.75" customWidth="1"/>
    <col min="6" max="6" width="2.75" customWidth="1"/>
  </cols>
  <sheetData>
    <row r="1" spans="1:7" s="3" customFormat="1" ht="19.5" customHeight="1" x14ac:dyDescent="0.2">
      <c r="A1" s="16" t="s">
        <v>50</v>
      </c>
      <c r="C1" s="16" t="s">
        <v>0</v>
      </c>
      <c r="E1" s="27" t="s">
        <v>49</v>
      </c>
    </row>
    <row r="2" spans="1:7" s="3" customFormat="1" x14ac:dyDescent="0.2">
      <c r="A2" s="24"/>
      <c r="C2" s="20"/>
      <c r="E2" s="26"/>
    </row>
    <row r="3" spans="1:7" x14ac:dyDescent="0.2">
      <c r="A3" s="15" t="s">
        <v>68</v>
      </c>
      <c r="C3" s="21">
        <f ca="1">TODAY()</f>
        <v>43765</v>
      </c>
      <c r="E3" s="26" t="s">
        <v>49</v>
      </c>
      <c r="G3" s="17" t="s">
        <v>28</v>
      </c>
    </row>
    <row r="4" spans="1:7" x14ac:dyDescent="0.2">
      <c r="A4" s="15" t="s">
        <v>45</v>
      </c>
      <c r="C4" s="21">
        <f t="shared" ref="C4:C10" ca="1" si="0">C3-1</f>
        <v>43764</v>
      </c>
      <c r="E4" s="26" t="s">
        <v>2</v>
      </c>
      <c r="G4" s="17" t="s">
        <v>29</v>
      </c>
    </row>
    <row r="5" spans="1:7" x14ac:dyDescent="0.2">
      <c r="A5" s="15" t="s">
        <v>25</v>
      </c>
      <c r="C5" s="21">
        <f t="shared" ca="1" si="0"/>
        <v>43763</v>
      </c>
      <c r="E5" s="26" t="s">
        <v>6</v>
      </c>
    </row>
    <row r="6" spans="1:7" x14ac:dyDescent="0.2">
      <c r="A6" s="15" t="s">
        <v>46</v>
      </c>
      <c r="C6" s="21">
        <f t="shared" ca="1" si="0"/>
        <v>43762</v>
      </c>
      <c r="E6" s="26"/>
      <c r="G6" s="17" t="s">
        <v>20</v>
      </c>
    </row>
    <row r="7" spans="1:7" x14ac:dyDescent="0.2">
      <c r="A7" s="15" t="s">
        <v>51</v>
      </c>
      <c r="C7" s="21">
        <f t="shared" ca="1" si="0"/>
        <v>43761</v>
      </c>
      <c r="E7" s="26"/>
    </row>
    <row r="8" spans="1:7" x14ac:dyDescent="0.2">
      <c r="A8" s="15" t="s">
        <v>47</v>
      </c>
      <c r="C8" s="21">
        <f t="shared" ca="1" si="0"/>
        <v>43760</v>
      </c>
      <c r="E8" s="26"/>
      <c r="G8" s="17" t="s">
        <v>22</v>
      </c>
    </row>
    <row r="9" spans="1:7" x14ac:dyDescent="0.2">
      <c r="A9" s="15" t="s">
        <v>26</v>
      </c>
      <c r="C9" s="21">
        <f t="shared" ca="1" si="0"/>
        <v>43759</v>
      </c>
      <c r="E9" s="26"/>
      <c r="G9" s="17" t="s">
        <v>23</v>
      </c>
    </row>
    <row r="10" spans="1:7" x14ac:dyDescent="0.2">
      <c r="A10" s="15" t="s">
        <v>27</v>
      </c>
      <c r="C10" s="21">
        <f t="shared" ca="1" si="0"/>
        <v>43758</v>
      </c>
      <c r="E10" s="26"/>
    </row>
    <row r="11" spans="1:7" x14ac:dyDescent="0.2">
      <c r="A11" s="15" t="s">
        <v>41</v>
      </c>
      <c r="C11" s="21">
        <f t="shared" ref="C11:C17" ca="1" si="1">C10-1</f>
        <v>43757</v>
      </c>
      <c r="E11" s="26"/>
    </row>
    <row r="12" spans="1:7" x14ac:dyDescent="0.2">
      <c r="A12" s="15" t="s">
        <v>42</v>
      </c>
      <c r="C12" s="21">
        <f t="shared" ca="1" si="1"/>
        <v>43756</v>
      </c>
    </row>
    <row r="13" spans="1:7" x14ac:dyDescent="0.2">
      <c r="A13" s="15"/>
      <c r="C13" s="21">
        <f t="shared" ca="1" si="1"/>
        <v>43755</v>
      </c>
    </row>
    <row r="14" spans="1:7" x14ac:dyDescent="0.2">
      <c r="A14" s="15"/>
      <c r="C14" s="21">
        <f t="shared" ca="1" si="1"/>
        <v>43754</v>
      </c>
    </row>
    <row r="15" spans="1:7" x14ac:dyDescent="0.2">
      <c r="A15" s="15"/>
      <c r="C15" s="21">
        <f t="shared" ca="1" si="1"/>
        <v>43753</v>
      </c>
    </row>
    <row r="16" spans="1:7" x14ac:dyDescent="0.2">
      <c r="A16" s="15"/>
      <c r="C16" s="21">
        <f t="shared" ca="1" si="1"/>
        <v>43752</v>
      </c>
    </row>
    <row r="17" spans="1:3" x14ac:dyDescent="0.2">
      <c r="A17" s="15"/>
      <c r="C17" s="21">
        <f t="shared" ca="1" si="1"/>
        <v>43751</v>
      </c>
    </row>
    <row r="18" spans="1:3" x14ac:dyDescent="0.2">
      <c r="A18" s="15"/>
      <c r="C18" s="20"/>
    </row>
    <row r="19" spans="1:3" x14ac:dyDescent="0.2">
      <c r="A19" s="15"/>
      <c r="C19" s="20"/>
    </row>
    <row r="20" spans="1:3" x14ac:dyDescent="0.2">
      <c r="A20" s="15"/>
      <c r="C20" s="20"/>
    </row>
    <row r="21" spans="1:3" x14ac:dyDescent="0.2">
      <c r="A21" s="15"/>
      <c r="C21" s="20"/>
    </row>
    <row r="22" spans="1:3" x14ac:dyDescent="0.2">
      <c r="A22" s="15"/>
      <c r="C22" s="20"/>
    </row>
    <row r="23" spans="1:3" x14ac:dyDescent="0.2">
      <c r="A23" s="15"/>
    </row>
    <row r="24" spans="1:3" x14ac:dyDescent="0.2">
      <c r="A24" s="15"/>
    </row>
    <row r="25" spans="1:3" x14ac:dyDescent="0.2">
      <c r="A25" s="15"/>
    </row>
    <row r="26" spans="1:3" x14ac:dyDescent="0.2">
      <c r="A26" s="15"/>
    </row>
    <row r="27" spans="1:3" x14ac:dyDescent="0.2">
      <c r="A27" s="15"/>
    </row>
    <row r="28" spans="1:3" x14ac:dyDescent="0.2">
      <c r="A28" s="15"/>
    </row>
    <row r="29" spans="1:3" x14ac:dyDescent="0.2">
      <c r="A29" s="15"/>
    </row>
    <row r="30" spans="1:3" x14ac:dyDescent="0.2">
      <c r="A30" s="15"/>
    </row>
    <row r="31" spans="1:3" x14ac:dyDescent="0.2">
      <c r="A31" s="15"/>
    </row>
    <row r="32" spans="1:3" x14ac:dyDescent="0.2">
      <c r="A32" s="15"/>
    </row>
    <row r="33" spans="1:1" x14ac:dyDescent="0.2">
      <c r="A33" s="15"/>
    </row>
    <row r="34" spans="1:1" x14ac:dyDescent="0.2">
      <c r="A34" s="15"/>
    </row>
    <row r="35" spans="1:1" x14ac:dyDescent="0.2">
      <c r="A35" s="15"/>
    </row>
    <row r="36" spans="1:1" x14ac:dyDescent="0.2">
      <c r="A36" s="15"/>
    </row>
    <row r="37" spans="1:1" x14ac:dyDescent="0.2">
      <c r="A37" s="15"/>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C44"/>
  <sheetViews>
    <sheetView showGridLines="0" workbookViewId="0">
      <selection activeCell="A3" sqref="A3"/>
    </sheetView>
  </sheetViews>
  <sheetFormatPr defaultRowHeight="14.25" x14ac:dyDescent="0.2"/>
  <cols>
    <col min="1" max="1" width="9.125" customWidth="1"/>
    <col min="2" max="2" width="63.625" customWidth="1"/>
    <col min="3" max="3" width="16.75" customWidth="1"/>
  </cols>
  <sheetData>
    <row r="1" spans="1:3" s="11" customFormat="1" ht="32.1" customHeight="1" x14ac:dyDescent="0.2">
      <c r="A1" s="71" t="s">
        <v>7</v>
      </c>
      <c r="B1" s="71"/>
      <c r="C1" s="71"/>
    </row>
    <row r="2" spans="1:3" x14ac:dyDescent="0.2">
      <c r="A2" s="35" t="s">
        <v>30</v>
      </c>
      <c r="B2" s="4"/>
      <c r="C2" s="72" t="s">
        <v>56</v>
      </c>
    </row>
    <row r="3" spans="1:3" x14ac:dyDescent="0.2">
      <c r="A3" s="1"/>
      <c r="B3" s="1"/>
      <c r="C3" s="5"/>
    </row>
    <row r="4" spans="1:3" s="4" customFormat="1" ht="18" x14ac:dyDescent="0.2">
      <c r="A4" s="73" t="s">
        <v>113</v>
      </c>
      <c r="B4" s="74"/>
      <c r="C4" s="75"/>
    </row>
    <row r="5" spans="1:3" s="4" customFormat="1" ht="42.75" x14ac:dyDescent="0.2">
      <c r="B5" s="12" t="s">
        <v>48</v>
      </c>
    </row>
    <row r="6" spans="1:3" s="4" customFormat="1" x14ac:dyDescent="0.2">
      <c r="B6"/>
    </row>
    <row r="7" spans="1:3" s="4" customFormat="1" ht="42.75" x14ac:dyDescent="0.2">
      <c r="B7" s="12" t="s">
        <v>107</v>
      </c>
    </row>
    <row r="8" spans="1:3" s="4" customFormat="1" x14ac:dyDescent="0.2">
      <c r="B8"/>
    </row>
    <row r="9" spans="1:3" s="4" customFormat="1" ht="28.5" x14ac:dyDescent="0.2">
      <c r="B9" s="12" t="s">
        <v>132</v>
      </c>
    </row>
    <row r="10" spans="1:3" s="4" customFormat="1" x14ac:dyDescent="0.2">
      <c r="B10"/>
    </row>
    <row r="11" spans="1:3" s="4" customFormat="1" ht="18" x14ac:dyDescent="0.2">
      <c r="A11" s="73" t="s">
        <v>5</v>
      </c>
      <c r="B11" s="74"/>
      <c r="C11" s="75"/>
    </row>
    <row r="12" spans="1:3" s="4" customFormat="1" ht="28.5" x14ac:dyDescent="0.2">
      <c r="B12" s="12" t="s">
        <v>109</v>
      </c>
    </row>
    <row r="13" spans="1:3" s="4" customFormat="1" x14ac:dyDescent="0.2">
      <c r="B13"/>
    </row>
    <row r="14" spans="1:3" s="4" customFormat="1" ht="28.5" x14ac:dyDescent="0.2">
      <c r="B14" s="12" t="s">
        <v>108</v>
      </c>
    </row>
    <row r="15" spans="1:3" s="4" customFormat="1" x14ac:dyDescent="0.2">
      <c r="B15"/>
    </row>
    <row r="16" spans="1:3" s="4" customFormat="1" ht="42.75" x14ac:dyDescent="0.2">
      <c r="B16" s="12" t="s">
        <v>110</v>
      </c>
    </row>
    <row r="17" spans="1:3" s="4" customFormat="1" x14ac:dyDescent="0.2">
      <c r="B17"/>
    </row>
    <row r="18" spans="1:3" s="4" customFormat="1" ht="28.5" x14ac:dyDescent="0.2">
      <c r="B18" s="12" t="s">
        <v>21</v>
      </c>
    </row>
    <row r="19" spans="1:3" s="4" customFormat="1" x14ac:dyDescent="0.2">
      <c r="B19"/>
    </row>
    <row r="20" spans="1:3" s="4" customFormat="1" ht="18" x14ac:dyDescent="0.2">
      <c r="A20" s="73" t="s">
        <v>39</v>
      </c>
      <c r="B20" s="74"/>
      <c r="C20" s="75"/>
    </row>
    <row r="21" spans="1:3" s="4" customFormat="1" ht="57" x14ac:dyDescent="0.2">
      <c r="B21" s="12" t="s">
        <v>40</v>
      </c>
    </row>
    <row r="22" spans="1:3" s="4" customFormat="1" x14ac:dyDescent="0.2">
      <c r="B22"/>
    </row>
    <row r="23" spans="1:3" s="4" customFormat="1" ht="18" x14ac:dyDescent="0.2">
      <c r="A23" s="73" t="s">
        <v>112</v>
      </c>
      <c r="B23" s="74"/>
      <c r="C23" s="75"/>
    </row>
    <row r="24" spans="1:3" s="4" customFormat="1" ht="28.5" x14ac:dyDescent="0.2">
      <c r="B24" s="12" t="s">
        <v>111</v>
      </c>
    </row>
    <row r="25" spans="1:3" s="4" customFormat="1" x14ac:dyDescent="0.2">
      <c r="B25"/>
    </row>
    <row r="26" spans="1:3" s="4" customFormat="1" ht="18" x14ac:dyDescent="0.2">
      <c r="A26" s="73" t="s">
        <v>4</v>
      </c>
      <c r="B26" s="74"/>
      <c r="C26" s="75"/>
    </row>
    <row r="27" spans="1:3" s="4" customFormat="1" ht="42.75" x14ac:dyDescent="0.2">
      <c r="B27" s="12" t="s">
        <v>11</v>
      </c>
    </row>
    <row r="28" spans="1:3" s="4" customFormat="1" x14ac:dyDescent="0.2">
      <c r="B28"/>
    </row>
    <row r="29" spans="1:3" s="4" customFormat="1" ht="18" x14ac:dyDescent="0.2">
      <c r="A29" s="73" t="s">
        <v>3</v>
      </c>
      <c r="B29" s="74"/>
      <c r="C29" s="75"/>
    </row>
    <row r="30" spans="1:3" s="4" customFormat="1" x14ac:dyDescent="0.2">
      <c r="B30" s="13" t="s">
        <v>13</v>
      </c>
    </row>
    <row r="31" spans="1:3" s="4" customFormat="1" x14ac:dyDescent="0.2">
      <c r="B31" t="s">
        <v>14</v>
      </c>
    </row>
    <row r="32" spans="1:3" s="4" customFormat="1" x14ac:dyDescent="0.2">
      <c r="B32" t="s">
        <v>15</v>
      </c>
    </row>
    <row r="33" spans="1:3" s="4" customFormat="1" x14ac:dyDescent="0.2">
      <c r="B33" t="s">
        <v>12</v>
      </c>
    </row>
    <row r="34" spans="1:3" s="4" customFormat="1" x14ac:dyDescent="0.2">
      <c r="B34" t="s">
        <v>16</v>
      </c>
    </row>
    <row r="35" spans="1:3" s="4" customFormat="1" x14ac:dyDescent="0.2">
      <c r="B35" t="s">
        <v>17</v>
      </c>
    </row>
    <row r="36" spans="1:3" s="4" customFormat="1" x14ac:dyDescent="0.2">
      <c r="B36"/>
    </row>
    <row r="37" spans="1:3" ht="18" x14ac:dyDescent="0.2">
      <c r="A37" s="73" t="s">
        <v>18</v>
      </c>
      <c r="B37" s="74"/>
      <c r="C37" s="75"/>
    </row>
    <row r="38" spans="1:3" ht="28.5" x14ac:dyDescent="0.2">
      <c r="B38" s="14" t="s">
        <v>19</v>
      </c>
    </row>
    <row r="39" spans="1:3" x14ac:dyDescent="0.2">
      <c r="B39" s="14"/>
    </row>
    <row r="40" spans="1:3" ht="18" x14ac:dyDescent="0.2">
      <c r="A40" s="73" t="s">
        <v>116</v>
      </c>
      <c r="B40" s="74"/>
      <c r="C40" s="75"/>
    </row>
    <row r="42" spans="1:3" s="18" customFormat="1" x14ac:dyDescent="0.2">
      <c r="A42"/>
      <c r="B42" s="76" t="str">
        <f>HYPERLINK("https://www.vertex42.com/ExcelTemplates/money-management-template.html","► Money Management Template")</f>
        <v>► Money Management Template</v>
      </c>
    </row>
    <row r="43" spans="1:3" s="18" customFormat="1" ht="15" x14ac:dyDescent="0.25">
      <c r="A43" s="19"/>
      <c r="B43" s="4"/>
    </row>
    <row r="44" spans="1:3" x14ac:dyDescent="0.2">
      <c r="B44" s="76" t="str">
        <f>HYPERLINK("https://www.vertex42.com/ExcelTemplates/budgets.html","► More Budget Templates")</f>
        <v>► More Budget Templates</v>
      </c>
    </row>
  </sheetData>
  <phoneticPr fontId="2" type="noConversion"/>
  <hyperlinks>
    <hyperlink ref="A2" r:id="rId1" xr:uid="{00000000-0004-0000-0500-000000000000}"/>
  </hyperlinks>
  <printOptions horizontalCentered="1"/>
  <pageMargins left="0.5" right="0.5" top="0.5" bottom="0.5" header="0.25" footer="0.25"/>
  <pageSetup fitToHeight="0" orientation="portrait"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B5CD-E358-4764-803A-0338A55FDFBD}">
  <dimension ref="A1:C19"/>
  <sheetViews>
    <sheetView showGridLines="0" workbookViewId="0"/>
  </sheetViews>
  <sheetFormatPr defaultRowHeight="14.25" x14ac:dyDescent="0.2"/>
  <cols>
    <col min="1" max="1" width="2.5" style="57" customWidth="1"/>
    <col min="2" max="2" width="62.625" style="57" customWidth="1"/>
    <col min="3" max="3" width="19.5" style="56" customWidth="1"/>
    <col min="4" max="16384" width="9" style="56"/>
  </cols>
  <sheetData>
    <row r="1" spans="1:3" ht="32.1" customHeight="1" x14ac:dyDescent="0.2">
      <c r="A1" s="70"/>
      <c r="B1" s="69" t="s">
        <v>34</v>
      </c>
      <c r="C1" s="68"/>
    </row>
    <row r="2" spans="1:3" ht="15" x14ac:dyDescent="0.2">
      <c r="A2" s="59"/>
      <c r="B2" s="67"/>
      <c r="C2" s="58"/>
    </row>
    <row r="3" spans="1:3" ht="15" x14ac:dyDescent="0.2">
      <c r="A3" s="59"/>
      <c r="B3" s="66" t="s">
        <v>8</v>
      </c>
      <c r="C3" s="58"/>
    </row>
    <row r="4" spans="1:3" x14ac:dyDescent="0.2">
      <c r="A4" s="59"/>
      <c r="B4" s="65" t="s">
        <v>30</v>
      </c>
      <c r="C4" s="58"/>
    </row>
    <row r="5" spans="1:3" ht="15" x14ac:dyDescent="0.2">
      <c r="A5" s="59"/>
      <c r="B5" s="64"/>
      <c r="C5" s="58"/>
    </row>
    <row r="6" spans="1:3" ht="15.75" x14ac:dyDescent="0.25">
      <c r="A6" s="59"/>
      <c r="B6" s="63" t="s">
        <v>56</v>
      </c>
      <c r="C6" s="58"/>
    </row>
    <row r="7" spans="1:3" ht="15" x14ac:dyDescent="0.2">
      <c r="A7" s="59"/>
      <c r="B7" s="64"/>
      <c r="C7" s="58"/>
    </row>
    <row r="8" spans="1:3" ht="30" x14ac:dyDescent="0.2">
      <c r="A8" s="59"/>
      <c r="B8" s="64" t="s">
        <v>31</v>
      </c>
      <c r="C8" s="58"/>
    </row>
    <row r="9" spans="1:3" ht="15" x14ac:dyDescent="0.2">
      <c r="A9" s="59"/>
      <c r="B9" s="64"/>
      <c r="C9" s="58"/>
    </row>
    <row r="10" spans="1:3" ht="30" x14ac:dyDescent="0.2">
      <c r="A10" s="59"/>
      <c r="B10" s="64" t="s">
        <v>9</v>
      </c>
      <c r="C10" s="58"/>
    </row>
    <row r="11" spans="1:3" ht="15" x14ac:dyDescent="0.2">
      <c r="A11" s="59"/>
      <c r="B11" s="64"/>
      <c r="C11" s="58"/>
    </row>
    <row r="12" spans="1:3" ht="30" x14ac:dyDescent="0.2">
      <c r="A12" s="59"/>
      <c r="B12" s="64" t="s">
        <v>10</v>
      </c>
      <c r="C12" s="58"/>
    </row>
    <row r="13" spans="1:3" ht="15" x14ac:dyDescent="0.2">
      <c r="A13" s="59"/>
      <c r="B13" s="64"/>
      <c r="C13" s="58"/>
    </row>
    <row r="14" spans="1:3" ht="15.75" x14ac:dyDescent="0.25">
      <c r="A14" s="59"/>
      <c r="B14" s="63" t="s">
        <v>115</v>
      </c>
      <c r="C14" s="58"/>
    </row>
    <row r="15" spans="1:3" ht="15" x14ac:dyDescent="0.2">
      <c r="A15" s="59"/>
      <c r="B15" s="62" t="s">
        <v>24</v>
      </c>
      <c r="C15" s="58"/>
    </row>
    <row r="16" spans="1:3" ht="15" x14ac:dyDescent="0.2">
      <c r="A16" s="59"/>
      <c r="B16" s="61"/>
      <c r="C16" s="58"/>
    </row>
    <row r="17" spans="1:3" ht="15" x14ac:dyDescent="0.2">
      <c r="A17" s="59"/>
      <c r="B17" s="60" t="s">
        <v>114</v>
      </c>
      <c r="C17" s="58"/>
    </row>
    <row r="18" spans="1:3" x14ac:dyDescent="0.2">
      <c r="A18" s="59"/>
      <c r="B18" s="59"/>
      <c r="C18" s="58"/>
    </row>
    <row r="19" spans="1:3" x14ac:dyDescent="0.2">
      <c r="A19" s="59"/>
      <c r="B19" s="59"/>
      <c r="C19" s="58"/>
    </row>
  </sheetData>
  <hyperlinks>
    <hyperlink ref="B15" r:id="rId1" xr:uid="{A405F01C-E0E9-4ED9-A486-3344AA37C11A}"/>
    <hyperlink ref="B4" r:id="rId2" xr:uid="{1BA7D66D-644F-4C30-A853-4909A5C21E3D}"/>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CASH</vt:lpstr>
      <vt:lpstr>CHECK</vt:lpstr>
      <vt:lpstr>CREDIT</vt:lpstr>
      <vt:lpstr>SAVINGS</vt:lpstr>
      <vt:lpstr>Settings</vt:lpstr>
      <vt:lpstr>Help</vt:lpstr>
      <vt:lpstr>©</vt:lpstr>
      <vt:lpstr>CASH!Print_Area</vt:lpstr>
      <vt:lpstr>CHECK!Print_Area</vt:lpstr>
      <vt:lpstr>CREDIT!Print_Area</vt:lpstr>
      <vt:lpstr>Help!Print_Area</vt:lpstr>
      <vt:lpstr>SAVINGS!Print_Area</vt:lpstr>
      <vt:lpstr>CASH!Print_Titles</vt:lpstr>
      <vt:lpstr>CHECK!Print_Titles</vt:lpstr>
      <vt:lpstr>CREDIT!Print_Titles</vt:lpstr>
      <vt:lpstr>SAVINGS!Print_Titles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Money Tracker 2.0</dc:title>
  <dc:creator>Vertex42.com</dc:creator>
  <dc:description>(c) 2017-2019 Vertex42 LLC. All Rights Reserved.</dc:description>
  <cp:lastModifiedBy>Vertex42.com Templates</cp:lastModifiedBy>
  <cp:lastPrinted>2017-02-02T18:17:20Z</cp:lastPrinted>
  <dcterms:created xsi:type="dcterms:W3CDTF">2007-12-24T15:22:31Z</dcterms:created>
  <dcterms:modified xsi:type="dcterms:W3CDTF">2019-10-28T01:03:27Z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2017-2019 Vertex42 LLC</vt:lpwstr>
  </property>
  <property fmtid="{D5CDD505-2E9C-101B-9397-08002B2CF9AE}" pid="3" name="Version">
    <vt:lpwstr>2.0.1</vt:lpwstr>
  </property>
  <property fmtid="{D5CDD505-2E9C-101B-9397-08002B2CF9AE}" pid="4" name="Source">
    <vt:lpwstr>https://www.vertex42.com/ExcelTemplates/money-tracker.html</vt:lpwstr>
  </property>
</Properties>
</file>