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files\free-templates\"/>
    </mc:Choice>
  </mc:AlternateContent>
  <bookViews>
    <workbookView xWindow="360" yWindow="75" windowWidth="11340" windowHeight="6030" activeTab="1"/>
  </bookViews>
  <sheets>
    <sheet name="Week 1" sheetId="2" r:id="rId1"/>
    <sheet name="Week 2" sheetId="4" r:id="rId2"/>
    <sheet name="Week 3" sheetId="6" r:id="rId3"/>
    <sheet name="Week 4" sheetId="3" r:id="rId4"/>
    <sheet name="Week 5" sheetId="8" r:id="rId5"/>
    <sheet name="P&amp;L Period Summary" sheetId="11" r:id="rId6"/>
    <sheet name="EULA" sheetId="12" r:id="rId7"/>
  </sheets>
  <definedNames>
    <definedName name="period">INDEX({4;5},MATCH(#REF!,{"Four Weeks";"Five Weeks"},0))</definedName>
    <definedName name="_xlnm.Print_Area" localSheetId="5">'P&amp;L Period Summary'!$A$1:$H$100</definedName>
    <definedName name="_xlnm.Print_Area" localSheetId="0">'Week 1'!$A$1:$H$82</definedName>
    <definedName name="_xlnm.Print_Area" localSheetId="1">'Week 2'!$A$1:$H$82</definedName>
    <definedName name="_xlnm.Print_Area" localSheetId="2">'Week 3'!$A$1:$H$82</definedName>
    <definedName name="_xlnm.Print_Area" localSheetId="3">'Week 4'!$A$1:$H$82</definedName>
    <definedName name="_xlnm.Print_Area" localSheetId="4">'Week 5'!$A$1:$H$82</definedName>
  </definedNames>
  <calcPr calcId="152511"/>
</workbook>
</file>

<file path=xl/calcChain.xml><?xml version="1.0" encoding="utf-8"?>
<calcChain xmlns="http://schemas.openxmlformats.org/spreadsheetml/2006/main">
  <c r="F3" i="11" l="1"/>
  <c r="H3" i="12"/>
  <c r="B41" i="11"/>
  <c r="B59" i="11" s="1"/>
  <c r="B44" i="11"/>
  <c r="E44" i="11" s="1"/>
  <c r="B61" i="11"/>
  <c r="B62" i="11" s="1"/>
  <c r="D53" i="11"/>
  <c r="G53" i="11" s="1"/>
  <c r="H53" i="11" s="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G37" i="11" s="1"/>
  <c r="H37" i="11" s="1"/>
  <c r="D36" i="11"/>
  <c r="D35" i="11"/>
  <c r="D34" i="11"/>
  <c r="C53" i="11"/>
  <c r="C52" i="11"/>
  <c r="C51" i="11"/>
  <c r="C50" i="11"/>
  <c r="E50" i="11" s="1"/>
  <c r="F50" i="11" s="1"/>
  <c r="C49" i="11"/>
  <c r="E49" i="11" s="1"/>
  <c r="F49" i="11" s="1"/>
  <c r="C48" i="11"/>
  <c r="C47" i="11"/>
  <c r="C46" i="11"/>
  <c r="C45" i="11"/>
  <c r="C44" i="11"/>
  <c r="C43" i="11"/>
  <c r="C42" i="11"/>
  <c r="E42" i="11" s="1"/>
  <c r="F42" i="11" s="1"/>
  <c r="C41" i="11"/>
  <c r="C59" i="11" s="1"/>
  <c r="E59" i="11" s="1"/>
  <c r="F59" i="11" s="1"/>
  <c r="C40" i="11"/>
  <c r="E40" i="11" s="1"/>
  <c r="F40" i="11" s="1"/>
  <c r="C39" i="11"/>
  <c r="C38" i="11"/>
  <c r="E38" i="11" s="1"/>
  <c r="C37" i="11"/>
  <c r="C36" i="11"/>
  <c r="C35" i="11"/>
  <c r="C34" i="11"/>
  <c r="B53" i="11"/>
  <c r="E53" i="11" s="1"/>
  <c r="F53" i="11" s="1"/>
  <c r="B52" i="11"/>
  <c r="E52" i="11" s="1"/>
  <c r="F52" i="11" s="1"/>
  <c r="B51" i="11"/>
  <c r="B50" i="11"/>
  <c r="B49" i="11"/>
  <c r="B48" i="11"/>
  <c r="B47" i="11"/>
  <c r="B46" i="11"/>
  <c r="B45" i="11"/>
  <c r="B43" i="11"/>
  <c r="E43" i="11" s="1"/>
  <c r="F43" i="11" s="1"/>
  <c r="B42" i="11"/>
  <c r="B40" i="11"/>
  <c r="B39" i="11"/>
  <c r="B38" i="11"/>
  <c r="B37" i="11"/>
  <c r="B36" i="11"/>
  <c r="E36" i="11" s="1"/>
  <c r="B35" i="11"/>
  <c r="E35" i="11" s="1"/>
  <c r="F35" i="11" s="1"/>
  <c r="B34" i="11"/>
  <c r="D28" i="11"/>
  <c r="D27" i="11"/>
  <c r="D26" i="11"/>
  <c r="D60" i="11" s="1"/>
  <c r="D25" i="11"/>
  <c r="D24" i="11"/>
  <c r="C24" i="11"/>
  <c r="C25" i="11"/>
  <c r="C30" i="11" s="1"/>
  <c r="C26" i="11"/>
  <c r="C27" i="11"/>
  <c r="C28" i="11"/>
  <c r="B28" i="11"/>
  <c r="E28" i="11" s="1"/>
  <c r="B27" i="11"/>
  <c r="B26" i="11"/>
  <c r="B25" i="11"/>
  <c r="G25" i="11" s="1"/>
  <c r="H25" i="11" s="1"/>
  <c r="B24" i="11"/>
  <c r="B16" i="11"/>
  <c r="G16" i="11" s="1"/>
  <c r="H16" i="11" s="1"/>
  <c r="D18" i="11"/>
  <c r="D20" i="11" s="1"/>
  <c r="D17" i="11"/>
  <c r="D16" i="11"/>
  <c r="C18" i="11"/>
  <c r="C17" i="11"/>
  <c r="C16" i="11"/>
  <c r="C73" i="11" s="1"/>
  <c r="B18" i="11"/>
  <c r="B17" i="11"/>
  <c r="B71" i="11" s="1"/>
  <c r="B55" i="11"/>
  <c r="C6" i="11" s="1"/>
  <c r="D30" i="11"/>
  <c r="D73" i="11"/>
  <c r="C61" i="11"/>
  <c r="C62" i="11" s="1"/>
  <c r="E62" i="11" s="1"/>
  <c r="F62" i="11" s="1"/>
  <c r="D59" i="11"/>
  <c r="G59" i="11"/>
  <c r="H59" i="11"/>
  <c r="G51" i="11"/>
  <c r="H51" i="11" s="1"/>
  <c r="E51" i="11"/>
  <c r="F51" i="11" s="1"/>
  <c r="G50" i="11"/>
  <c r="H50" i="11"/>
  <c r="G49" i="11"/>
  <c r="H49" i="11" s="1"/>
  <c r="G48" i="11"/>
  <c r="H48" i="11"/>
  <c r="G47" i="11"/>
  <c r="H47" i="11"/>
  <c r="E47" i="11"/>
  <c r="F47" i="11" s="1"/>
  <c r="E45" i="11"/>
  <c r="F45" i="11" s="1"/>
  <c r="F44" i="11"/>
  <c r="G42" i="11"/>
  <c r="H42" i="11"/>
  <c r="E41" i="11"/>
  <c r="F41" i="11" s="1"/>
  <c r="G40" i="11"/>
  <c r="H40" i="11" s="1"/>
  <c r="G39" i="11"/>
  <c r="H39" i="11" s="1"/>
  <c r="E39" i="11"/>
  <c r="F39" i="11" s="1"/>
  <c r="G38" i="11"/>
  <c r="H38" i="11" s="1"/>
  <c r="F38" i="11"/>
  <c r="E37" i="11"/>
  <c r="F37" i="11" s="1"/>
  <c r="F36" i="11"/>
  <c r="G28" i="11"/>
  <c r="H28" i="11" s="1"/>
  <c r="F28" i="11"/>
  <c r="G27" i="11"/>
  <c r="H27" i="11" s="1"/>
  <c r="E27" i="11"/>
  <c r="F27" i="11" s="1"/>
  <c r="G26" i="11"/>
  <c r="H26" i="11" s="1"/>
  <c r="E25" i="11"/>
  <c r="F25" i="11" s="1"/>
  <c r="C10" i="11"/>
  <c r="B20" i="8"/>
  <c r="G20" i="8" s="1"/>
  <c r="H20" i="8" s="1"/>
  <c r="B30" i="8"/>
  <c r="G30" i="8" s="1"/>
  <c r="H30" i="8" s="1"/>
  <c r="B55" i="8"/>
  <c r="B78" i="8"/>
  <c r="D20" i="8"/>
  <c r="D30" i="8"/>
  <c r="D55" i="8"/>
  <c r="G55" i="8" s="1"/>
  <c r="C20" i="8"/>
  <c r="C30" i="8"/>
  <c r="C55" i="8"/>
  <c r="E55" i="8" s="1"/>
  <c r="F55" i="8" s="1"/>
  <c r="C78" i="8"/>
  <c r="C79" i="8" s="1"/>
  <c r="B73" i="8"/>
  <c r="D73" i="8"/>
  <c r="C73" i="8"/>
  <c r="E73" i="8"/>
  <c r="F73" i="8" s="1"/>
  <c r="B72" i="8"/>
  <c r="D72" i="8"/>
  <c r="G72" i="8" s="1"/>
  <c r="H72" i="8" s="1"/>
  <c r="C72" i="8"/>
  <c r="E72" i="8"/>
  <c r="F72" i="8" s="1"/>
  <c r="B71" i="8"/>
  <c r="E71" i="8" s="1"/>
  <c r="D71" i="8"/>
  <c r="G71" i="8"/>
  <c r="H71" i="8" s="1"/>
  <c r="C71" i="8"/>
  <c r="F71" i="8"/>
  <c r="D65" i="8"/>
  <c r="G65" i="8" s="1"/>
  <c r="D66" i="8"/>
  <c r="G66" i="8" s="1"/>
  <c r="H66" i="8" s="1"/>
  <c r="B65" i="8"/>
  <c r="B66" i="8"/>
  <c r="C65" i="8"/>
  <c r="C66" i="8"/>
  <c r="E66" i="8"/>
  <c r="F66" i="8" s="1"/>
  <c r="H65" i="8"/>
  <c r="E65" i="8"/>
  <c r="F65" i="8" s="1"/>
  <c r="D63" i="8"/>
  <c r="D64" i="8"/>
  <c r="G64" i="8" s="1"/>
  <c r="B63" i="8"/>
  <c r="B64" i="8"/>
  <c r="H64" i="8"/>
  <c r="C63" i="8"/>
  <c r="G63" i="8"/>
  <c r="H63" i="8"/>
  <c r="D61" i="8"/>
  <c r="D62" i="8" s="1"/>
  <c r="B61" i="8"/>
  <c r="C61" i="8"/>
  <c r="C62" i="8"/>
  <c r="D59" i="8"/>
  <c r="G59" i="8" s="1"/>
  <c r="H59" i="8" s="1"/>
  <c r="B59" i="8"/>
  <c r="B60" i="8" s="1"/>
  <c r="C9" i="8" s="1"/>
  <c r="C59" i="8"/>
  <c r="C60" i="8" s="1"/>
  <c r="E60" i="8"/>
  <c r="F60" i="8"/>
  <c r="H55" i="8"/>
  <c r="G53" i="8"/>
  <c r="H53" i="8" s="1"/>
  <c r="E53" i="8"/>
  <c r="F53" i="8"/>
  <c r="G52" i="8"/>
  <c r="H52" i="8"/>
  <c r="E52" i="8"/>
  <c r="F52" i="8" s="1"/>
  <c r="G51" i="8"/>
  <c r="H51" i="8" s="1"/>
  <c r="E51" i="8"/>
  <c r="F51" i="8"/>
  <c r="G50" i="8"/>
  <c r="H50" i="8" s="1"/>
  <c r="E50" i="8"/>
  <c r="F50" i="8"/>
  <c r="G49" i="8"/>
  <c r="H49" i="8" s="1"/>
  <c r="E49" i="8"/>
  <c r="F49" i="8"/>
  <c r="G48" i="8"/>
  <c r="H48" i="8"/>
  <c r="E48" i="8"/>
  <c r="F48" i="8"/>
  <c r="G47" i="8"/>
  <c r="H47" i="8" s="1"/>
  <c r="E47" i="8"/>
  <c r="F47" i="8"/>
  <c r="G46" i="8"/>
  <c r="H46" i="8" s="1"/>
  <c r="E46" i="8"/>
  <c r="F46" i="8" s="1"/>
  <c r="G45" i="8"/>
  <c r="H45" i="8" s="1"/>
  <c r="E45" i="8"/>
  <c r="F45" i="8" s="1"/>
  <c r="G44" i="8"/>
  <c r="H44" i="8" s="1"/>
  <c r="E44" i="8"/>
  <c r="F44" i="8"/>
  <c r="G43" i="8"/>
  <c r="H43" i="8" s="1"/>
  <c r="E43" i="8"/>
  <c r="F43" i="8"/>
  <c r="G42" i="8"/>
  <c r="H42" i="8"/>
  <c r="E42" i="8"/>
  <c r="F42" i="8"/>
  <c r="G41" i="8"/>
  <c r="H41" i="8" s="1"/>
  <c r="E41" i="8"/>
  <c r="F41" i="8"/>
  <c r="G40" i="8"/>
  <c r="H40" i="8" s="1"/>
  <c r="E40" i="8"/>
  <c r="F40" i="8"/>
  <c r="G39" i="8"/>
  <c r="H39" i="8" s="1"/>
  <c r="E39" i="8"/>
  <c r="F39" i="8" s="1"/>
  <c r="G38" i="8"/>
  <c r="H38" i="8"/>
  <c r="E38" i="8"/>
  <c r="F38" i="8"/>
  <c r="G37" i="8"/>
  <c r="H37" i="8" s="1"/>
  <c r="E37" i="8"/>
  <c r="F37" i="8" s="1"/>
  <c r="G36" i="8"/>
  <c r="H36" i="8"/>
  <c r="E36" i="8"/>
  <c r="F36" i="8" s="1"/>
  <c r="G35" i="8"/>
  <c r="H35" i="8" s="1"/>
  <c r="E35" i="8"/>
  <c r="F35" i="8"/>
  <c r="G34" i="8"/>
  <c r="H34" i="8" s="1"/>
  <c r="E34" i="8"/>
  <c r="F34" i="8"/>
  <c r="E30" i="8"/>
  <c r="F30" i="8" s="1"/>
  <c r="G28" i="8"/>
  <c r="H28" i="8"/>
  <c r="E28" i="8"/>
  <c r="F28" i="8"/>
  <c r="G27" i="8"/>
  <c r="H27" i="8" s="1"/>
  <c r="E27" i="8"/>
  <c r="F27" i="8"/>
  <c r="G26" i="8"/>
  <c r="H26" i="8"/>
  <c r="E26" i="8"/>
  <c r="F26" i="8" s="1"/>
  <c r="G25" i="8"/>
  <c r="H25" i="8" s="1"/>
  <c r="E25" i="8"/>
  <c r="F25" i="8" s="1"/>
  <c r="G24" i="8"/>
  <c r="H24" i="8"/>
  <c r="E24" i="8"/>
  <c r="F24" i="8" s="1"/>
  <c r="G18" i="8"/>
  <c r="H18" i="8"/>
  <c r="E18" i="8"/>
  <c r="F18" i="8"/>
  <c r="G17" i="8"/>
  <c r="H17" i="8" s="1"/>
  <c r="E17" i="8"/>
  <c r="F17" i="8"/>
  <c r="G16" i="8"/>
  <c r="H16" i="8" s="1"/>
  <c r="E16" i="8"/>
  <c r="F16" i="8"/>
  <c r="C6" i="8"/>
  <c r="C5" i="8"/>
  <c r="B20" i="3"/>
  <c r="B30" i="3"/>
  <c r="B55" i="3"/>
  <c r="C6" i="3" s="1"/>
  <c r="D20" i="3"/>
  <c r="D80" i="3" s="1"/>
  <c r="D30" i="3"/>
  <c r="D55" i="3"/>
  <c r="D78" i="3"/>
  <c r="C20" i="3"/>
  <c r="C30" i="3"/>
  <c r="C55" i="3"/>
  <c r="E55" i="3" s="1"/>
  <c r="F55" i="3" s="1"/>
  <c r="D79" i="3"/>
  <c r="B73" i="3"/>
  <c r="E73" i="3" s="1"/>
  <c r="F73" i="3" s="1"/>
  <c r="D73" i="3"/>
  <c r="C73" i="3"/>
  <c r="B72" i="3"/>
  <c r="D72" i="3"/>
  <c r="G72" i="3"/>
  <c r="H72" i="3"/>
  <c r="C72" i="3"/>
  <c r="E72" i="3" s="1"/>
  <c r="F72" i="3" s="1"/>
  <c r="B71" i="3"/>
  <c r="D71" i="3"/>
  <c r="C71" i="3"/>
  <c r="E71" i="3"/>
  <c r="F71" i="3"/>
  <c r="D65" i="3"/>
  <c r="D66" i="3"/>
  <c r="B65" i="3"/>
  <c r="G65" i="3" s="1"/>
  <c r="C65" i="3"/>
  <c r="E65" i="3" s="1"/>
  <c r="H65" i="3"/>
  <c r="F65" i="3"/>
  <c r="D63" i="3"/>
  <c r="G63" i="3" s="1"/>
  <c r="D64" i="3"/>
  <c r="B63" i="3"/>
  <c r="C63" i="3"/>
  <c r="H63" i="3"/>
  <c r="E63" i="3"/>
  <c r="F63" i="3"/>
  <c r="D61" i="3"/>
  <c r="B61" i="3"/>
  <c r="B62" i="3"/>
  <c r="C61" i="3"/>
  <c r="D59" i="3"/>
  <c r="G59" i="3" s="1"/>
  <c r="H59" i="3" s="1"/>
  <c r="D60" i="3"/>
  <c r="B59" i="3"/>
  <c r="B60" i="3"/>
  <c r="C9" i="3" s="1"/>
  <c r="G60" i="3"/>
  <c r="H60" i="3" s="1"/>
  <c r="C59" i="3"/>
  <c r="C60" i="3"/>
  <c r="E60" i="3"/>
  <c r="F60" i="3" s="1"/>
  <c r="E59" i="3"/>
  <c r="F59" i="3" s="1"/>
  <c r="G53" i="3"/>
  <c r="H53" i="3" s="1"/>
  <c r="E53" i="3"/>
  <c r="F53" i="3"/>
  <c r="G52" i="3"/>
  <c r="H52" i="3"/>
  <c r="E52" i="3"/>
  <c r="F52" i="3"/>
  <c r="G51" i="3"/>
  <c r="H51" i="3" s="1"/>
  <c r="E51" i="3"/>
  <c r="F51" i="3"/>
  <c r="G50" i="3"/>
  <c r="H50" i="3"/>
  <c r="E50" i="3"/>
  <c r="F50" i="3"/>
  <c r="G49" i="3"/>
  <c r="H49" i="3" s="1"/>
  <c r="E49" i="3"/>
  <c r="F49" i="3"/>
  <c r="G48" i="3"/>
  <c r="H48" i="3"/>
  <c r="E48" i="3"/>
  <c r="F48" i="3"/>
  <c r="G47" i="3"/>
  <c r="H47" i="3" s="1"/>
  <c r="E47" i="3"/>
  <c r="F47" i="3"/>
  <c r="G46" i="3"/>
  <c r="H46" i="3"/>
  <c r="E46" i="3"/>
  <c r="F46" i="3" s="1"/>
  <c r="G45" i="3"/>
  <c r="H45" i="3" s="1"/>
  <c r="E45" i="3"/>
  <c r="F45" i="3"/>
  <c r="G44" i="3"/>
  <c r="H44" i="3"/>
  <c r="E44" i="3"/>
  <c r="F44" i="3"/>
  <c r="G43" i="3"/>
  <c r="H43" i="3" s="1"/>
  <c r="E43" i="3"/>
  <c r="F43" i="3"/>
  <c r="G42" i="3"/>
  <c r="H42" i="3"/>
  <c r="E42" i="3"/>
  <c r="F42" i="3"/>
  <c r="G41" i="3"/>
  <c r="H41" i="3" s="1"/>
  <c r="E41" i="3"/>
  <c r="F41" i="3"/>
  <c r="G40" i="3"/>
  <c r="H40" i="3"/>
  <c r="E40" i="3"/>
  <c r="F40" i="3" s="1"/>
  <c r="G39" i="3"/>
  <c r="H39" i="3" s="1"/>
  <c r="E39" i="3"/>
  <c r="F39" i="3"/>
  <c r="G38" i="3"/>
  <c r="H38" i="3"/>
  <c r="E38" i="3"/>
  <c r="F38" i="3"/>
  <c r="G37" i="3"/>
  <c r="H37" i="3" s="1"/>
  <c r="E37" i="3"/>
  <c r="F37" i="3"/>
  <c r="G36" i="3"/>
  <c r="H36" i="3"/>
  <c r="E36" i="3"/>
  <c r="F36" i="3"/>
  <c r="G35" i="3"/>
  <c r="H35" i="3" s="1"/>
  <c r="E35" i="3"/>
  <c r="F35" i="3"/>
  <c r="G34" i="3"/>
  <c r="H34" i="3"/>
  <c r="E34" i="3"/>
  <c r="F34" i="3"/>
  <c r="G30" i="3"/>
  <c r="H30" i="3" s="1"/>
  <c r="G28" i="3"/>
  <c r="H28" i="3"/>
  <c r="E28" i="3"/>
  <c r="F28" i="3" s="1"/>
  <c r="G27" i="3"/>
  <c r="H27" i="3" s="1"/>
  <c r="E27" i="3"/>
  <c r="F27" i="3"/>
  <c r="G26" i="3"/>
  <c r="H26" i="3"/>
  <c r="E26" i="3"/>
  <c r="F26" i="3"/>
  <c r="G25" i="3"/>
  <c r="H25" i="3" s="1"/>
  <c r="E25" i="3"/>
  <c r="F25" i="3"/>
  <c r="G24" i="3"/>
  <c r="H24" i="3"/>
  <c r="E24" i="3"/>
  <c r="F24" i="3"/>
  <c r="G20" i="3"/>
  <c r="H20" i="3" s="1"/>
  <c r="G18" i="3"/>
  <c r="H18" i="3"/>
  <c r="E18" i="3"/>
  <c r="F18" i="3"/>
  <c r="G17" i="3"/>
  <c r="H17" i="3" s="1"/>
  <c r="E17" i="3"/>
  <c r="F17" i="3"/>
  <c r="G16" i="3"/>
  <c r="H16" i="3" s="1"/>
  <c r="E16" i="3"/>
  <c r="F16" i="3" s="1"/>
  <c r="C10" i="3"/>
  <c r="B20" i="6"/>
  <c r="E20" i="6" s="1"/>
  <c r="F20" i="6" s="1"/>
  <c r="B30" i="6"/>
  <c r="C5" i="6" s="1"/>
  <c r="B55" i="6"/>
  <c r="D20" i="6"/>
  <c r="D30" i="6"/>
  <c r="D55" i="6"/>
  <c r="D78" i="6"/>
  <c r="D79" i="6" s="1"/>
  <c r="D80" i="6"/>
  <c r="C20" i="6"/>
  <c r="C30" i="6"/>
  <c r="C78" i="6" s="1"/>
  <c r="C79" i="6" s="1"/>
  <c r="C55" i="6"/>
  <c r="C80" i="6"/>
  <c r="B73" i="6"/>
  <c r="D73" i="6"/>
  <c r="G73" i="6" s="1"/>
  <c r="H73" i="6"/>
  <c r="C73" i="6"/>
  <c r="E73" i="6"/>
  <c r="F73" i="6"/>
  <c r="B72" i="6"/>
  <c r="D72" i="6"/>
  <c r="G72" i="6"/>
  <c r="H72" i="6" s="1"/>
  <c r="C72" i="6"/>
  <c r="E72" i="6"/>
  <c r="F72" i="6" s="1"/>
  <c r="B71" i="6"/>
  <c r="D71" i="6"/>
  <c r="C71" i="6"/>
  <c r="D65" i="6"/>
  <c r="D66" i="6"/>
  <c r="B65" i="6"/>
  <c r="C65" i="6"/>
  <c r="E65" i="6" s="1"/>
  <c r="F65" i="6" s="1"/>
  <c r="G65" i="6"/>
  <c r="H65" i="6" s="1"/>
  <c r="D63" i="6"/>
  <c r="D64" i="6"/>
  <c r="B63" i="6"/>
  <c r="C63" i="6"/>
  <c r="E63" i="6" s="1"/>
  <c r="F63" i="6" s="1"/>
  <c r="C64" i="6"/>
  <c r="G63" i="6"/>
  <c r="H63" i="6" s="1"/>
  <c r="D61" i="6"/>
  <c r="D62" i="6"/>
  <c r="B61" i="6"/>
  <c r="C61" i="6"/>
  <c r="C62" i="6" s="1"/>
  <c r="D59" i="6"/>
  <c r="D60" i="6" s="1"/>
  <c r="G60" i="6" s="1"/>
  <c r="H60" i="6" s="1"/>
  <c r="B59" i="6"/>
  <c r="B60" i="6"/>
  <c r="C59" i="6"/>
  <c r="C60" i="6" s="1"/>
  <c r="E60" i="6"/>
  <c r="F60" i="6" s="1"/>
  <c r="E59" i="6"/>
  <c r="F59" i="6"/>
  <c r="G55" i="6"/>
  <c r="H55" i="6"/>
  <c r="G53" i="6"/>
  <c r="H53" i="6" s="1"/>
  <c r="E53" i="6"/>
  <c r="F53" i="6"/>
  <c r="G52" i="6"/>
  <c r="H52" i="6"/>
  <c r="E52" i="6"/>
  <c r="F52" i="6" s="1"/>
  <c r="G51" i="6"/>
  <c r="H51" i="6"/>
  <c r="E51" i="6"/>
  <c r="F51" i="6" s="1"/>
  <c r="G50" i="6"/>
  <c r="H50" i="6"/>
  <c r="E50" i="6"/>
  <c r="F50" i="6" s="1"/>
  <c r="G49" i="6"/>
  <c r="H49" i="6" s="1"/>
  <c r="E49" i="6"/>
  <c r="F49" i="6"/>
  <c r="G48" i="6"/>
  <c r="H48" i="6"/>
  <c r="E48" i="6"/>
  <c r="F48" i="6" s="1"/>
  <c r="G47" i="6"/>
  <c r="H47" i="6"/>
  <c r="E47" i="6"/>
  <c r="F47" i="6"/>
  <c r="G46" i="6"/>
  <c r="H46" i="6" s="1"/>
  <c r="E46" i="6"/>
  <c r="F46" i="6" s="1"/>
  <c r="G45" i="6"/>
  <c r="H45" i="6"/>
  <c r="E45" i="6"/>
  <c r="F45" i="6" s="1"/>
  <c r="G44" i="6"/>
  <c r="H44" i="6"/>
  <c r="E44" i="6"/>
  <c r="F44" i="6" s="1"/>
  <c r="G43" i="6"/>
  <c r="H43" i="6"/>
  <c r="E43" i="6"/>
  <c r="F43" i="6"/>
  <c r="G42" i="6"/>
  <c r="H42" i="6"/>
  <c r="E42" i="6"/>
  <c r="F42" i="6" s="1"/>
  <c r="G41" i="6"/>
  <c r="H41" i="6"/>
  <c r="E41" i="6"/>
  <c r="F41" i="6" s="1"/>
  <c r="G40" i="6"/>
  <c r="H40" i="6"/>
  <c r="E40" i="6"/>
  <c r="F40" i="6" s="1"/>
  <c r="G39" i="6"/>
  <c r="H39" i="6" s="1"/>
  <c r="E39" i="6"/>
  <c r="F39" i="6"/>
  <c r="G38" i="6"/>
  <c r="H38" i="6"/>
  <c r="E38" i="6"/>
  <c r="F38" i="6" s="1"/>
  <c r="G37" i="6"/>
  <c r="H37" i="6"/>
  <c r="E37" i="6"/>
  <c r="F37" i="6"/>
  <c r="G36" i="6"/>
  <c r="H36" i="6"/>
  <c r="E36" i="6"/>
  <c r="F36" i="6" s="1"/>
  <c r="G35" i="6"/>
  <c r="H35" i="6"/>
  <c r="E35" i="6"/>
  <c r="F35" i="6" s="1"/>
  <c r="G34" i="6"/>
  <c r="H34" i="6"/>
  <c r="E34" i="6"/>
  <c r="F34" i="6" s="1"/>
  <c r="E30" i="6"/>
  <c r="F30" i="6"/>
  <c r="G28" i="6"/>
  <c r="H28" i="6"/>
  <c r="E28" i="6"/>
  <c r="F28" i="6" s="1"/>
  <c r="G27" i="6"/>
  <c r="H27" i="6"/>
  <c r="E27" i="6"/>
  <c r="F27" i="6"/>
  <c r="G26" i="6"/>
  <c r="H26" i="6"/>
  <c r="E26" i="6"/>
  <c r="F26" i="6" s="1"/>
  <c r="G25" i="6"/>
  <c r="H25" i="6" s="1"/>
  <c r="E25" i="6"/>
  <c r="F25" i="6"/>
  <c r="G24" i="6"/>
  <c r="H24" i="6"/>
  <c r="E24" i="6"/>
  <c r="F24" i="6" s="1"/>
  <c r="G20" i="6"/>
  <c r="H20" i="6"/>
  <c r="G18" i="6"/>
  <c r="H18" i="6"/>
  <c r="E18" i="6"/>
  <c r="F18" i="6" s="1"/>
  <c r="G17" i="6"/>
  <c r="H17" i="6"/>
  <c r="E17" i="6"/>
  <c r="F17" i="6" s="1"/>
  <c r="G16" i="6"/>
  <c r="H16" i="6"/>
  <c r="E16" i="6"/>
  <c r="F16" i="6" s="1"/>
  <c r="C9" i="6"/>
  <c r="B20" i="4"/>
  <c r="B30" i="4"/>
  <c r="B55" i="4"/>
  <c r="G55" i="4" s="1"/>
  <c r="H55" i="4" s="1"/>
  <c r="B78" i="4"/>
  <c r="G78" i="4" s="1"/>
  <c r="H78" i="4" s="1"/>
  <c r="D20" i="4"/>
  <c r="D30" i="4"/>
  <c r="D55" i="4"/>
  <c r="D78" i="4"/>
  <c r="C20" i="4"/>
  <c r="C80" i="4" s="1"/>
  <c r="C30" i="4"/>
  <c r="E30" i="4" s="1"/>
  <c r="C55" i="4"/>
  <c r="C78" i="4"/>
  <c r="C79" i="4" s="1"/>
  <c r="D79" i="4"/>
  <c r="B73" i="4"/>
  <c r="D73" i="4"/>
  <c r="G73" i="4" s="1"/>
  <c r="H73" i="4" s="1"/>
  <c r="C73" i="4"/>
  <c r="E73" i="4"/>
  <c r="F73" i="4" s="1"/>
  <c r="B72" i="4"/>
  <c r="E72" i="4" s="1"/>
  <c r="F72" i="4" s="1"/>
  <c r="D72" i="4"/>
  <c r="G72" i="4"/>
  <c r="H72" i="4"/>
  <c r="C72" i="4"/>
  <c r="B71" i="4"/>
  <c r="D71" i="4"/>
  <c r="C71" i="4"/>
  <c r="D65" i="4"/>
  <c r="D66" i="4"/>
  <c r="G66" i="4" s="1"/>
  <c r="H66" i="4" s="1"/>
  <c r="B65" i="4"/>
  <c r="B66" i="4" s="1"/>
  <c r="C65" i="4"/>
  <c r="C66" i="4"/>
  <c r="E66" i="4"/>
  <c r="F66" i="4" s="1"/>
  <c r="D63" i="4"/>
  <c r="D64" i="4"/>
  <c r="G64" i="4" s="1"/>
  <c r="H64" i="4" s="1"/>
  <c r="B63" i="4"/>
  <c r="G63" i="4" s="1"/>
  <c r="H63" i="4" s="1"/>
  <c r="B64" i="4"/>
  <c r="C63" i="4"/>
  <c r="C64" i="4"/>
  <c r="D61" i="4"/>
  <c r="G61" i="4" s="1"/>
  <c r="H61" i="4" s="1"/>
  <c r="B61" i="4"/>
  <c r="B62" i="4"/>
  <c r="C10" i="4" s="1"/>
  <c r="C61" i="4"/>
  <c r="C62" i="4" s="1"/>
  <c r="E62" i="4"/>
  <c r="F62" i="4"/>
  <c r="D59" i="4"/>
  <c r="D60" i="4" s="1"/>
  <c r="B59" i="4"/>
  <c r="B60" i="4"/>
  <c r="C9" i="4" s="1"/>
  <c r="C59" i="4"/>
  <c r="E59" i="4" s="1"/>
  <c r="F59" i="4" s="1"/>
  <c r="G59" i="4"/>
  <c r="H59" i="4" s="1"/>
  <c r="E55" i="4"/>
  <c r="F55" i="4" s="1"/>
  <c r="G53" i="4"/>
  <c r="H53" i="4"/>
  <c r="E53" i="4"/>
  <c r="F53" i="4"/>
  <c r="G52" i="4"/>
  <c r="H52" i="4"/>
  <c r="E52" i="4"/>
  <c r="F52" i="4" s="1"/>
  <c r="G51" i="4"/>
  <c r="H51" i="4" s="1"/>
  <c r="E51" i="4"/>
  <c r="F51" i="4"/>
  <c r="G50" i="4"/>
  <c r="H50" i="4"/>
  <c r="E50" i="4"/>
  <c r="F50" i="4" s="1"/>
  <c r="G49" i="4"/>
  <c r="H49" i="4"/>
  <c r="E49" i="4"/>
  <c r="F49" i="4"/>
  <c r="G48" i="4"/>
  <c r="H48" i="4" s="1"/>
  <c r="E48" i="4"/>
  <c r="F48" i="4" s="1"/>
  <c r="G47" i="4"/>
  <c r="H47" i="4"/>
  <c r="E47" i="4"/>
  <c r="F47" i="4"/>
  <c r="G46" i="4"/>
  <c r="H46" i="4"/>
  <c r="E46" i="4"/>
  <c r="F46" i="4"/>
  <c r="G45" i="4"/>
  <c r="H45" i="4"/>
  <c r="E45" i="4"/>
  <c r="F45" i="4"/>
  <c r="G44" i="4"/>
  <c r="H44" i="4"/>
  <c r="E44" i="4"/>
  <c r="F44" i="4"/>
  <c r="G43" i="4"/>
  <c r="H43" i="4"/>
  <c r="E43" i="4"/>
  <c r="F43" i="4"/>
  <c r="G42" i="4"/>
  <c r="H42" i="4"/>
  <c r="E42" i="4"/>
  <c r="F42" i="4"/>
  <c r="G41" i="4"/>
  <c r="H41" i="4"/>
  <c r="E41" i="4"/>
  <c r="F41" i="4"/>
  <c r="G40" i="4"/>
  <c r="H40" i="4"/>
  <c r="E40" i="4"/>
  <c r="F40" i="4"/>
  <c r="G39" i="4"/>
  <c r="H39" i="4"/>
  <c r="E39" i="4"/>
  <c r="F39" i="4"/>
  <c r="G38" i="4"/>
  <c r="H38" i="4"/>
  <c r="E38" i="4"/>
  <c r="F38" i="4"/>
  <c r="G37" i="4"/>
  <c r="H37" i="4"/>
  <c r="E37" i="4"/>
  <c r="F37" i="4"/>
  <c r="G36" i="4"/>
  <c r="H36" i="4"/>
  <c r="E36" i="4"/>
  <c r="F36" i="4"/>
  <c r="G35" i="4"/>
  <c r="H35" i="4"/>
  <c r="E35" i="4"/>
  <c r="F35" i="4"/>
  <c r="G34" i="4"/>
  <c r="H34" i="4"/>
  <c r="E34" i="4"/>
  <c r="F34" i="4"/>
  <c r="G30" i="4"/>
  <c r="H30" i="4"/>
  <c r="F30" i="4"/>
  <c r="G28" i="4"/>
  <c r="H28" i="4"/>
  <c r="E28" i="4"/>
  <c r="F28" i="4" s="1"/>
  <c r="G27" i="4"/>
  <c r="H27" i="4"/>
  <c r="E27" i="4"/>
  <c r="F27" i="4"/>
  <c r="G26" i="4"/>
  <c r="H26" i="4"/>
  <c r="E26" i="4"/>
  <c r="F26" i="4" s="1"/>
  <c r="G25" i="4"/>
  <c r="H25" i="4"/>
  <c r="E25" i="4"/>
  <c r="F25" i="4"/>
  <c r="G24" i="4"/>
  <c r="H24" i="4"/>
  <c r="E24" i="4"/>
  <c r="F24" i="4" s="1"/>
  <c r="G20" i="4"/>
  <c r="H20" i="4"/>
  <c r="G18" i="4"/>
  <c r="H18" i="4" s="1"/>
  <c r="E18" i="4"/>
  <c r="F18" i="4"/>
  <c r="G17" i="4"/>
  <c r="H17" i="4"/>
  <c r="E17" i="4"/>
  <c r="F17" i="4"/>
  <c r="G16" i="4"/>
  <c r="H16" i="4" s="1"/>
  <c r="E16" i="4"/>
  <c r="F16" i="4"/>
  <c r="C6" i="4"/>
  <c r="C5" i="4"/>
  <c r="D30" i="2"/>
  <c r="D65" i="2"/>
  <c r="D66" i="2"/>
  <c r="B30" i="2"/>
  <c r="B65" i="2"/>
  <c r="B66" i="2"/>
  <c r="G66" i="2"/>
  <c r="H66" i="2" s="1"/>
  <c r="D63" i="2"/>
  <c r="D64" i="2" s="1"/>
  <c r="G64" i="2" s="1"/>
  <c r="H64" i="2" s="1"/>
  <c r="B63" i="2"/>
  <c r="B64" i="2"/>
  <c r="D61" i="2"/>
  <c r="D62" i="2"/>
  <c r="G62" i="2" s="1"/>
  <c r="H62" i="2" s="1"/>
  <c r="B61" i="2"/>
  <c r="G61" i="2" s="1"/>
  <c r="H61" i="2" s="1"/>
  <c r="B62" i="2"/>
  <c r="C10" i="2" s="1"/>
  <c r="G65" i="2"/>
  <c r="D59" i="2"/>
  <c r="D60" i="2"/>
  <c r="G60" i="2" s="1"/>
  <c r="H60" i="2" s="1"/>
  <c r="B59" i="2"/>
  <c r="E59" i="2" s="1"/>
  <c r="F59" i="2" s="1"/>
  <c r="B60" i="2"/>
  <c r="C9" i="2" s="1"/>
  <c r="C65" i="2"/>
  <c r="B20" i="2"/>
  <c r="B55" i="2"/>
  <c r="C20" i="2"/>
  <c r="C30" i="2"/>
  <c r="C78" i="2" s="1"/>
  <c r="C55" i="2"/>
  <c r="E55" i="2" s="1"/>
  <c r="F55" i="2" s="1"/>
  <c r="D20" i="2"/>
  <c r="D55" i="2"/>
  <c r="D78" i="2" s="1"/>
  <c r="D79" i="2" s="1"/>
  <c r="B73" i="2"/>
  <c r="E73" i="2" s="1"/>
  <c r="F73" i="2" s="1"/>
  <c r="D73" i="2"/>
  <c r="B72" i="2"/>
  <c r="D72" i="2"/>
  <c r="G72" i="2"/>
  <c r="H72" i="2" s="1"/>
  <c r="C73" i="2"/>
  <c r="C72" i="2"/>
  <c r="E72" i="2"/>
  <c r="G59" i="2"/>
  <c r="H59" i="2" s="1"/>
  <c r="G18" i="2"/>
  <c r="G17" i="2"/>
  <c r="E18" i="2"/>
  <c r="E17" i="2"/>
  <c r="F17" i="2" s="1"/>
  <c r="E40" i="2"/>
  <c r="G40" i="2"/>
  <c r="H40" i="2" s="1"/>
  <c r="G45" i="2"/>
  <c r="G44" i="2"/>
  <c r="G43" i="2"/>
  <c r="G42" i="2"/>
  <c r="E45" i="2"/>
  <c r="F45" i="2" s="1"/>
  <c r="E43" i="2"/>
  <c r="F43" i="2" s="1"/>
  <c r="E42" i="2"/>
  <c r="F42" i="2" s="1"/>
  <c r="C61" i="2"/>
  <c r="E61" i="2" s="1"/>
  <c r="F61" i="2" s="1"/>
  <c r="C62" i="2"/>
  <c r="E62" i="2" s="1"/>
  <c r="F62" i="2" s="1"/>
  <c r="C6" i="2"/>
  <c r="B71" i="2"/>
  <c r="E71" i="2" s="1"/>
  <c r="F71" i="2" s="1"/>
  <c r="D71" i="2"/>
  <c r="G71" i="2"/>
  <c r="H71" i="2" s="1"/>
  <c r="H65" i="2"/>
  <c r="G55" i="2"/>
  <c r="H55" i="2" s="1"/>
  <c r="G53" i="2"/>
  <c r="H53" i="2"/>
  <c r="G52" i="2"/>
  <c r="H52" i="2"/>
  <c r="G51" i="2"/>
  <c r="H51" i="2" s="1"/>
  <c r="G50" i="2"/>
  <c r="H50" i="2"/>
  <c r="G49" i="2"/>
  <c r="H49" i="2"/>
  <c r="G48" i="2"/>
  <c r="H48" i="2" s="1"/>
  <c r="G47" i="2"/>
  <c r="H47" i="2" s="1"/>
  <c r="G46" i="2"/>
  <c r="H46" i="2"/>
  <c r="H45" i="2"/>
  <c r="H44" i="2"/>
  <c r="H43" i="2"/>
  <c r="H42" i="2"/>
  <c r="G41" i="2"/>
  <c r="H41" i="2" s="1"/>
  <c r="G39" i="2"/>
  <c r="H39" i="2"/>
  <c r="G38" i="2"/>
  <c r="H38" i="2" s="1"/>
  <c r="G37" i="2"/>
  <c r="H37" i="2"/>
  <c r="G36" i="2"/>
  <c r="H36" i="2"/>
  <c r="G35" i="2"/>
  <c r="H35" i="2"/>
  <c r="G34" i="2"/>
  <c r="H34" i="2" s="1"/>
  <c r="G30" i="2"/>
  <c r="H30" i="2"/>
  <c r="G28" i="2"/>
  <c r="H28" i="2"/>
  <c r="G27" i="2"/>
  <c r="H27" i="2"/>
  <c r="G26" i="2"/>
  <c r="H26" i="2" s="1"/>
  <c r="G25" i="2"/>
  <c r="H25" i="2"/>
  <c r="G24" i="2"/>
  <c r="H24" i="2"/>
  <c r="H18" i="2"/>
  <c r="H17" i="2"/>
  <c r="G16" i="2"/>
  <c r="H16" i="2"/>
  <c r="E28" i="2"/>
  <c r="F28" i="2"/>
  <c r="E27" i="2"/>
  <c r="F27" i="2"/>
  <c r="E26" i="2"/>
  <c r="F26" i="2"/>
  <c r="E25" i="2"/>
  <c r="F25" i="2"/>
  <c r="E24" i="2"/>
  <c r="F24" i="2"/>
  <c r="F18" i="2"/>
  <c r="E16" i="2"/>
  <c r="F16" i="2" s="1"/>
  <c r="F72" i="2"/>
  <c r="C71" i="2"/>
  <c r="E65" i="2"/>
  <c r="F65" i="2"/>
  <c r="C63" i="2"/>
  <c r="E63" i="2" s="1"/>
  <c r="F63" i="2" s="1"/>
  <c r="C64" i="2"/>
  <c r="E64" i="2" s="1"/>
  <c r="F64" i="2" s="1"/>
  <c r="C59" i="2"/>
  <c r="C60" i="2"/>
  <c r="E53" i="2"/>
  <c r="F53" i="2"/>
  <c r="E52" i="2"/>
  <c r="F52" i="2"/>
  <c r="E51" i="2"/>
  <c r="F51" i="2"/>
  <c r="E50" i="2"/>
  <c r="F50" i="2"/>
  <c r="E49" i="2"/>
  <c r="F49" i="2"/>
  <c r="E48" i="2"/>
  <c r="F48" i="2"/>
  <c r="E47" i="2"/>
  <c r="F47" i="2"/>
  <c r="E46" i="2"/>
  <c r="F46" i="2"/>
  <c r="E44" i="2"/>
  <c r="F44" i="2" s="1"/>
  <c r="E41" i="2"/>
  <c r="F41" i="2"/>
  <c r="F40" i="2"/>
  <c r="E39" i="2"/>
  <c r="F39" i="2"/>
  <c r="E38" i="2"/>
  <c r="F38" i="2"/>
  <c r="E37" i="2"/>
  <c r="F37" i="2" s="1"/>
  <c r="E36" i="2"/>
  <c r="F36" i="2"/>
  <c r="E35" i="2"/>
  <c r="F35" i="2"/>
  <c r="E34" i="2"/>
  <c r="F34" i="2"/>
  <c r="C5" i="2"/>
  <c r="D71" i="11" l="1"/>
  <c r="G71" i="11" s="1"/>
  <c r="H71" i="11" s="1"/>
  <c r="D72" i="11"/>
  <c r="G20" i="2"/>
  <c r="H20" i="2" s="1"/>
  <c r="E20" i="2"/>
  <c r="F20" i="2" s="1"/>
  <c r="G73" i="2"/>
  <c r="H73" i="2" s="1"/>
  <c r="C64" i="11"/>
  <c r="C79" i="3"/>
  <c r="D66" i="11"/>
  <c r="E62" i="8"/>
  <c r="F62" i="8" s="1"/>
  <c r="E63" i="4"/>
  <c r="F63" i="4" s="1"/>
  <c r="B20" i="11"/>
  <c r="E16" i="11"/>
  <c r="F16" i="11" s="1"/>
  <c r="B73" i="11"/>
  <c r="C65" i="11"/>
  <c r="E48" i="11"/>
  <c r="F48" i="11" s="1"/>
  <c r="D63" i="11"/>
  <c r="G36" i="11"/>
  <c r="H36" i="11" s="1"/>
  <c r="B79" i="4"/>
  <c r="G59" i="6"/>
  <c r="H59" i="6" s="1"/>
  <c r="B62" i="6"/>
  <c r="E61" i="6"/>
  <c r="F61" i="6" s="1"/>
  <c r="B78" i="3"/>
  <c r="B79" i="3"/>
  <c r="B64" i="3"/>
  <c r="E30" i="3"/>
  <c r="F30" i="3" s="1"/>
  <c r="B66" i="3"/>
  <c r="G66" i="3" s="1"/>
  <c r="H66" i="3" s="1"/>
  <c r="C5" i="3"/>
  <c r="E78" i="8"/>
  <c r="F78" i="8" s="1"/>
  <c r="E17" i="11"/>
  <c r="F17" i="11" s="1"/>
  <c r="B72" i="11"/>
  <c r="C55" i="11"/>
  <c r="E55" i="11" s="1"/>
  <c r="F55" i="11" s="1"/>
  <c r="E18" i="11"/>
  <c r="F18" i="11" s="1"/>
  <c r="G18" i="11"/>
  <c r="H18" i="11" s="1"/>
  <c r="B30" i="11"/>
  <c r="E24" i="11"/>
  <c r="F24" i="11" s="1"/>
  <c r="B60" i="11"/>
  <c r="G24" i="11"/>
  <c r="H24" i="11" s="1"/>
  <c r="G45" i="11"/>
  <c r="H45" i="11" s="1"/>
  <c r="D55" i="11"/>
  <c r="G55" i="11" s="1"/>
  <c r="H55" i="11" s="1"/>
  <c r="E78" i="4"/>
  <c r="F78" i="4" s="1"/>
  <c r="E20" i="4"/>
  <c r="F20" i="4" s="1"/>
  <c r="G30" i="6"/>
  <c r="H30" i="6" s="1"/>
  <c r="B64" i="6"/>
  <c r="G64" i="6" s="1"/>
  <c r="H64" i="6" s="1"/>
  <c r="G71" i="6"/>
  <c r="H71" i="6" s="1"/>
  <c r="E71" i="6"/>
  <c r="F71" i="6" s="1"/>
  <c r="B78" i="6"/>
  <c r="G41" i="11"/>
  <c r="H41" i="11" s="1"/>
  <c r="B65" i="11"/>
  <c r="C60" i="11"/>
  <c r="E60" i="11" s="1"/>
  <c r="F60" i="11" s="1"/>
  <c r="E34" i="11"/>
  <c r="F34" i="11" s="1"/>
  <c r="C63" i="11"/>
  <c r="C79" i="2"/>
  <c r="B78" i="2"/>
  <c r="B79" i="2"/>
  <c r="E30" i="2"/>
  <c r="F30" i="2" s="1"/>
  <c r="G60" i="4"/>
  <c r="H60" i="4" s="1"/>
  <c r="G71" i="4"/>
  <c r="H71" i="4" s="1"/>
  <c r="E71" i="4"/>
  <c r="F71" i="4" s="1"/>
  <c r="G61" i="6"/>
  <c r="H61" i="6" s="1"/>
  <c r="E55" i="6"/>
  <c r="F55" i="6" s="1"/>
  <c r="C6" i="6"/>
  <c r="D62" i="3"/>
  <c r="G62" i="3" s="1"/>
  <c r="H62" i="3" s="1"/>
  <c r="G61" i="3"/>
  <c r="H61" i="3" s="1"/>
  <c r="D60" i="8"/>
  <c r="G60" i="8" s="1"/>
  <c r="H60" i="8" s="1"/>
  <c r="G61" i="8"/>
  <c r="H61" i="8" s="1"/>
  <c r="B62" i="8"/>
  <c r="E61" i="8"/>
  <c r="F61" i="8" s="1"/>
  <c r="C80" i="8"/>
  <c r="E20" i="8"/>
  <c r="F20" i="8" s="1"/>
  <c r="G17" i="11"/>
  <c r="H17" i="11" s="1"/>
  <c r="C20" i="11"/>
  <c r="E61" i="3"/>
  <c r="F61" i="3" s="1"/>
  <c r="C62" i="3"/>
  <c r="E62" i="3" s="1"/>
  <c r="F62" i="3" s="1"/>
  <c r="C78" i="3"/>
  <c r="D61" i="11"/>
  <c r="G61" i="11" s="1"/>
  <c r="H61" i="11" s="1"/>
  <c r="G44" i="11"/>
  <c r="H44" i="11" s="1"/>
  <c r="C7" i="4"/>
  <c r="G63" i="2"/>
  <c r="H63" i="2" s="1"/>
  <c r="E60" i="2"/>
  <c r="F60" i="2" s="1"/>
  <c r="C66" i="2"/>
  <c r="E66" i="2" s="1"/>
  <c r="F66" i="2" s="1"/>
  <c r="D80" i="2"/>
  <c r="C80" i="2"/>
  <c r="E61" i="4"/>
  <c r="F61" i="4" s="1"/>
  <c r="G65" i="4"/>
  <c r="H65" i="4" s="1"/>
  <c r="D80" i="4"/>
  <c r="G66" i="6"/>
  <c r="H66" i="6" s="1"/>
  <c r="B80" i="6"/>
  <c r="G64" i="3"/>
  <c r="H64" i="3" s="1"/>
  <c r="G71" i="3"/>
  <c r="H71" i="3" s="1"/>
  <c r="G73" i="3"/>
  <c r="H73" i="3" s="1"/>
  <c r="E59" i="8"/>
  <c r="F59" i="8" s="1"/>
  <c r="B79" i="8"/>
  <c r="C7" i="8"/>
  <c r="B80" i="8"/>
  <c r="E71" i="11"/>
  <c r="F71" i="11" s="1"/>
  <c r="B63" i="11"/>
  <c r="G34" i="11"/>
  <c r="H34" i="11" s="1"/>
  <c r="G52" i="11"/>
  <c r="H52" i="11" s="1"/>
  <c r="C64" i="3"/>
  <c r="C66" i="3"/>
  <c r="E66" i="3" s="1"/>
  <c r="F66" i="3" s="1"/>
  <c r="C80" i="3"/>
  <c r="E20" i="3"/>
  <c r="F20" i="3" s="1"/>
  <c r="E64" i="4"/>
  <c r="F64" i="4" s="1"/>
  <c r="E65" i="4"/>
  <c r="F65" i="4" s="1"/>
  <c r="B66" i="6"/>
  <c r="E61" i="11"/>
  <c r="F61" i="11" s="1"/>
  <c r="C60" i="4"/>
  <c r="E60" i="4" s="1"/>
  <c r="F60" i="4" s="1"/>
  <c r="D62" i="4"/>
  <c r="G62" i="4" s="1"/>
  <c r="H62" i="4" s="1"/>
  <c r="B80" i="4"/>
  <c r="D78" i="8"/>
  <c r="D80" i="8" s="1"/>
  <c r="G35" i="11"/>
  <c r="H35" i="11" s="1"/>
  <c r="G43" i="11"/>
  <c r="H43" i="11" s="1"/>
  <c r="G46" i="11"/>
  <c r="H46" i="11" s="1"/>
  <c r="D65" i="11"/>
  <c r="C66" i="6"/>
  <c r="E66" i="6" s="1"/>
  <c r="F66" i="6" s="1"/>
  <c r="E63" i="8"/>
  <c r="F63" i="8" s="1"/>
  <c r="C64" i="8"/>
  <c r="E64" i="8" s="1"/>
  <c r="F64" i="8" s="1"/>
  <c r="C71" i="11"/>
  <c r="C72" i="11"/>
  <c r="E26" i="11"/>
  <c r="F26" i="11" s="1"/>
  <c r="G55" i="3"/>
  <c r="H55" i="3" s="1"/>
  <c r="G73" i="8"/>
  <c r="H73" i="8" s="1"/>
  <c r="D62" i="11"/>
  <c r="G62" i="11" s="1"/>
  <c r="H62" i="11" s="1"/>
  <c r="E46" i="11"/>
  <c r="F46" i="11" s="1"/>
  <c r="E80" i="4" l="1"/>
  <c r="F80" i="4" s="1"/>
  <c r="G80" i="4"/>
  <c r="H80" i="4" s="1"/>
  <c r="E80" i="6"/>
  <c r="F80" i="6" s="1"/>
  <c r="G80" i="6"/>
  <c r="H80" i="6" s="1"/>
  <c r="C80" i="11"/>
  <c r="E79" i="3"/>
  <c r="F79" i="3" s="1"/>
  <c r="C8" i="3"/>
  <c r="G79" i="3"/>
  <c r="H79" i="3" s="1"/>
  <c r="G78" i="8"/>
  <c r="H78" i="8" s="1"/>
  <c r="G65" i="11"/>
  <c r="H65" i="11" s="1"/>
  <c r="E64" i="3"/>
  <c r="F64" i="3" s="1"/>
  <c r="G79" i="8"/>
  <c r="H79" i="8" s="1"/>
  <c r="E79" i="8"/>
  <c r="F79" i="8" s="1"/>
  <c r="C8" i="8"/>
  <c r="C8" i="2"/>
  <c r="G79" i="2"/>
  <c r="H79" i="2" s="1"/>
  <c r="E79" i="2"/>
  <c r="F79" i="2" s="1"/>
  <c r="B79" i="6"/>
  <c r="E78" i="6"/>
  <c r="F78" i="6" s="1"/>
  <c r="C7" i="6"/>
  <c r="G78" i="6"/>
  <c r="H78" i="6" s="1"/>
  <c r="E72" i="11"/>
  <c r="F72" i="11" s="1"/>
  <c r="G72" i="11"/>
  <c r="H72" i="11" s="1"/>
  <c r="E78" i="3"/>
  <c r="F78" i="3" s="1"/>
  <c r="C7" i="3"/>
  <c r="B80" i="3"/>
  <c r="G78" i="3"/>
  <c r="H78" i="3" s="1"/>
  <c r="E65" i="11"/>
  <c r="F65" i="11" s="1"/>
  <c r="E64" i="6"/>
  <c r="F64" i="6" s="1"/>
  <c r="E78" i="2"/>
  <c r="F78" i="2" s="1"/>
  <c r="G78" i="2"/>
  <c r="H78" i="2" s="1"/>
  <c r="C7" i="2"/>
  <c r="G73" i="11"/>
  <c r="H73" i="11" s="1"/>
  <c r="E73" i="11"/>
  <c r="F73" i="11" s="1"/>
  <c r="B80" i="2"/>
  <c r="D78" i="11"/>
  <c r="C9" i="11"/>
  <c r="G60" i="11"/>
  <c r="H60" i="11" s="1"/>
  <c r="G62" i="6"/>
  <c r="H62" i="6" s="1"/>
  <c r="E62" i="6"/>
  <c r="F62" i="6" s="1"/>
  <c r="C10" i="6"/>
  <c r="C66" i="11"/>
  <c r="G80" i="8"/>
  <c r="H80" i="8" s="1"/>
  <c r="E80" i="8"/>
  <c r="F80" i="8" s="1"/>
  <c r="G63" i="11"/>
  <c r="H63" i="11" s="1"/>
  <c r="D64" i="11"/>
  <c r="G64" i="11" s="1"/>
  <c r="H64" i="11" s="1"/>
  <c r="E63" i="11"/>
  <c r="F63" i="11" s="1"/>
  <c r="E20" i="11"/>
  <c r="F20" i="11" s="1"/>
  <c r="G20" i="11"/>
  <c r="H20" i="11" s="1"/>
  <c r="D79" i="8"/>
  <c r="C10" i="8"/>
  <c r="G62" i="8"/>
  <c r="H62" i="8" s="1"/>
  <c r="B78" i="11"/>
  <c r="B79" i="11"/>
  <c r="B66" i="11"/>
  <c r="G66" i="11" s="1"/>
  <c r="H66" i="11" s="1"/>
  <c r="B64" i="11"/>
  <c r="C5" i="11"/>
  <c r="G30" i="11"/>
  <c r="H30" i="11" s="1"/>
  <c r="E30" i="11"/>
  <c r="F30" i="11" s="1"/>
  <c r="C8" i="4"/>
  <c r="E79" i="4"/>
  <c r="F79" i="4" s="1"/>
  <c r="G79" i="4"/>
  <c r="H79" i="4" s="1"/>
  <c r="C78" i="11"/>
  <c r="C79" i="11" s="1"/>
  <c r="E64" i="11"/>
  <c r="F64" i="11" s="1"/>
  <c r="C7" i="11" l="1"/>
  <c r="E78" i="11"/>
  <c r="F78" i="11" s="1"/>
  <c r="G78" i="11"/>
  <c r="H78" i="11" s="1"/>
  <c r="D79" i="11"/>
  <c r="D80" i="11"/>
  <c r="G80" i="2"/>
  <c r="H80" i="2" s="1"/>
  <c r="E80" i="2"/>
  <c r="F80" i="2" s="1"/>
  <c r="E66" i="11"/>
  <c r="F66" i="11" s="1"/>
  <c r="E80" i="3"/>
  <c r="F80" i="3" s="1"/>
  <c r="G80" i="3"/>
  <c r="H80" i="3" s="1"/>
  <c r="G79" i="6"/>
  <c r="H79" i="6" s="1"/>
  <c r="E79" i="6"/>
  <c r="F79" i="6" s="1"/>
  <c r="C8" i="6"/>
  <c r="E79" i="11"/>
  <c r="F79" i="11" s="1"/>
  <c r="G79" i="11"/>
  <c r="H79" i="11" s="1"/>
  <c r="C8" i="11"/>
  <c r="B80" i="11"/>
  <c r="E80" i="11" l="1"/>
  <c r="F80" i="11" s="1"/>
  <c r="G80" i="11"/>
  <c r="H80" i="11" s="1"/>
</calcChain>
</file>

<file path=xl/sharedStrings.xml><?xml version="1.0" encoding="utf-8"?>
<sst xmlns="http://schemas.openxmlformats.org/spreadsheetml/2006/main" count="592" uniqueCount="119">
  <si>
    <t>SHAREHOLDER SCORES</t>
  </si>
  <si>
    <t>Actual</t>
  </si>
  <si>
    <t>Budget</t>
  </si>
  <si>
    <t>Breakfast</t>
  </si>
  <si>
    <t>Lunch</t>
  </si>
  <si>
    <t>Dinner</t>
  </si>
  <si>
    <t>Last Year</t>
  </si>
  <si>
    <t>Sales</t>
  </si>
  <si>
    <t>Costs</t>
  </si>
  <si>
    <t>SALES</t>
  </si>
  <si>
    <t>Food - Breakfast</t>
  </si>
  <si>
    <t>Food - Lunch</t>
  </si>
  <si>
    <t>Food - Dinner</t>
  </si>
  <si>
    <t>Bev</t>
  </si>
  <si>
    <t>Other</t>
  </si>
  <si>
    <t>COSTS</t>
  </si>
  <si>
    <t>Food cost</t>
  </si>
  <si>
    <t>Food GP%</t>
  </si>
  <si>
    <t>Labour cost %</t>
  </si>
  <si>
    <t>Other cost</t>
  </si>
  <si>
    <t>Other cost %</t>
  </si>
  <si>
    <t>Results</t>
  </si>
  <si>
    <t>Associated action</t>
  </si>
  <si>
    <t>Net Profit</t>
  </si>
  <si>
    <t>Net Profit %</t>
  </si>
  <si>
    <t>IMPORTANT—READ CAREFULLY:</t>
  </si>
  <si>
    <t>This End-User License Agreement (”EULA”) is a legal agreement between you and Spreadsheet123.com that</t>
  </si>
  <si>
    <t>TEMPLATES LICENSE</t>
  </si>
  <si>
    <t>This TEMPLATE is protected by copyright laws and international copyright treaties, as well as other intellectual</t>
  </si>
  <si>
    <t>property laws and treaties. Each TEMPLATE is licensed, not sold.</t>
  </si>
  <si>
    <t>1. GRANT OF LICENSE.</t>
  </si>
  <si>
    <t>terms and conditions of this EULA. In such event, you must destroy all copies of any TEMPLATE.</t>
  </si>
  <si>
    <t xml:space="preserve">SPREADSHEET123.COM MAKE NO REPRESENTATIONS </t>
  </si>
  <si>
    <t>ABOUT THE SUITABILITY OF THE TEMPLATES FOR ANY PURPOSE. ALL TEMPLATES ARE PROVIDED</t>
  </si>
  <si>
    <t xml:space="preserve"> “AS IS” WITHOUT WARRANTY OF ANY KIND. SPREADSHEET123.COM HEREBY DISCLAIM ALL </t>
  </si>
  <si>
    <t>WARRANTIES AND CONDITIONS WITH REGARD TO THE TEMPLATES, INCLUDING ALL IMPLIED</t>
  </si>
  <si>
    <t>WARRANTIES AND CONDITIONS OF MERCHANTABILITY, FITNESS FOR A PARTICULAR PURPOSE, TITLE</t>
  </si>
  <si>
    <t>AND NON-INFRINGEMENT. IN NO EVENT SHALL SPREADSHEET123.COM BE LIABLE FOR ANY SPECIAL,</t>
  </si>
  <si>
    <t xml:space="preserve">INDIRECT OR CONSEQUENTIAL DAMAGES OR ANY DAMAGES WHATSOEVER RESULTING FROM LOSS </t>
  </si>
  <si>
    <t xml:space="preserve">OF USE, DATA OR PROFITS, WHETHER IN AN ACTION OF CONTRACT, NEGLIGENCE OR OTHER TORTIOUS </t>
  </si>
  <si>
    <t>Some states do not allow the limitation or exclusion of liability for incidental or consequential</t>
  </si>
  <si>
    <t>damages, so the above limitation may not apply to you.</t>
  </si>
  <si>
    <t>COVER DATA</t>
  </si>
  <si>
    <t>Labour cost</t>
  </si>
  <si>
    <t>AVERAGE SALE PER COVER</t>
  </si>
  <si>
    <t>NET PROFIT</t>
  </si>
  <si>
    <t>COSTS SHARE DISTRIBUTION</t>
  </si>
  <si>
    <t>Beverage cost</t>
  </si>
  <si>
    <t>Food Cost</t>
  </si>
  <si>
    <t>Beverage Cost</t>
  </si>
  <si>
    <t>Cleaning Materials</t>
  </si>
  <si>
    <t>Kitchen Replacement</t>
  </si>
  <si>
    <t>Guest Supplies</t>
  </si>
  <si>
    <t>Printing and Stationary</t>
  </si>
  <si>
    <t>Equipment Hire</t>
  </si>
  <si>
    <t>Music &amp; Entertainment</t>
  </si>
  <si>
    <t>Miscellaneous</t>
  </si>
  <si>
    <t>Glassware and Cutlery</t>
  </si>
  <si>
    <t>Food Inventory Opening</t>
  </si>
  <si>
    <t>Food Inventory Closing</t>
  </si>
  <si>
    <t>Beverage Inventory Opening</t>
  </si>
  <si>
    <t>Beverage Inventory Closing</t>
  </si>
  <si>
    <t>SALES TOTAL</t>
  </si>
  <si>
    <t>COSTS TOTAL</t>
  </si>
  <si>
    <t>COVER DATA TOTAL</t>
  </si>
  <si>
    <t xml:space="preserve"> Var vs. Budget</t>
  </si>
  <si>
    <t>Var vs. Last Year</t>
  </si>
  <si>
    <t>Beverage GP%</t>
  </si>
  <si>
    <t>Beverage</t>
  </si>
  <si>
    <t>Kitchen Labour Cost</t>
  </si>
  <si>
    <t>Bar Labour Cost</t>
  </si>
  <si>
    <t>Breakfast Labour Cost</t>
  </si>
  <si>
    <t>Dinner Labour Cost</t>
  </si>
  <si>
    <t>Other Labour Cost</t>
  </si>
  <si>
    <t>Food Gross Profit Margin</t>
  </si>
  <si>
    <t>Beverage Gross Profit Margin</t>
  </si>
  <si>
    <t xml:space="preserve">Net Profit </t>
  </si>
  <si>
    <t>RESTAURANT PROFIT AND LOSS STATEMENT</t>
  </si>
  <si>
    <t>Net Profit Per Cover</t>
  </si>
  <si>
    <t>Managers Salary</t>
  </si>
  <si>
    <t>MONTHLY COMMENTARY</t>
  </si>
  <si>
    <t>Beverage margin variance</t>
  </si>
  <si>
    <t>Beverage margin yield %</t>
  </si>
  <si>
    <t>Food and Beverage risk rating</t>
  </si>
  <si>
    <t>Quality Audit program score %</t>
  </si>
  <si>
    <t>Customer QA program score %</t>
  </si>
  <si>
    <t>Terms of Use - EULA</t>
  </si>
  <si>
    <t>covers all Microsoft Excel and OpenOffice.org templates or spreadsheets (”TEMPLATES”) and software ("SOFTWARE") made</t>
  </si>
  <si>
    <t>by Spreadsheet123.com.</t>
  </si>
  <si>
    <t>By downloading, copying, accessing or otherwise using any TEMPLATES or/and SOFTWARE, you agree to be bound by the</t>
  </si>
  <si>
    <t>terms of this EULA.</t>
  </si>
  <si>
    <r>
      <t xml:space="preserve">This EULA grants you the right to download this TEMPLATE free of charge for </t>
    </r>
    <r>
      <rPr>
        <b/>
        <sz val="10"/>
        <color indexed="16"/>
        <rFont val="Arial"/>
        <family val="2"/>
      </rPr>
      <t>personal use or use within your company</t>
    </r>
  </si>
  <si>
    <t>or organization.</t>
  </si>
  <si>
    <r>
      <t xml:space="preserve">You may customize this </t>
    </r>
    <r>
      <rPr>
        <b/>
        <sz val="10"/>
        <rFont val="Arial"/>
        <family val="2"/>
      </rPr>
      <t>TEMPLATE</t>
    </r>
    <r>
      <rPr>
        <sz val="10"/>
        <rFont val="Arial"/>
        <family val="2"/>
      </rPr>
      <t xml:space="preserve"> with you personal information and use for its intended purpose in personal calculations</t>
    </r>
  </si>
  <si>
    <t xml:space="preserve">documentation or/and communications, but you may not remove or alter any logo, trademark, copyright, hyperlinks, </t>
  </si>
  <si>
    <t>disclaimers, terms of use or other proprietary notices within this TEMPLATE.</t>
  </si>
  <si>
    <t>You may not sell, resell, license, rent, lease, lend or otherwise transfer for value without written</t>
  </si>
  <si>
    <r>
      <t xml:space="preserve">permission of </t>
    </r>
    <r>
      <rPr>
        <b/>
        <sz val="11"/>
        <color indexed="16"/>
        <rFont val="Calibri"/>
        <family val="2"/>
      </rPr>
      <t>SPREADSHEET123.COM</t>
    </r>
  </si>
  <si>
    <r>
      <t xml:space="preserve">You may not distribute this </t>
    </r>
    <r>
      <rPr>
        <b/>
        <sz val="11"/>
        <color indexed="16"/>
        <rFont val="Calibri"/>
        <family val="2"/>
      </rPr>
      <t>TEMPLATE</t>
    </r>
    <r>
      <rPr>
        <sz val="11"/>
        <color indexed="16"/>
        <rFont val="Calibri"/>
        <family val="2"/>
      </rPr>
      <t xml:space="preserve"> in any stand-alone products that contain only the TEMPLATE, or as part of any other </t>
    </r>
  </si>
  <si>
    <t>product. You may not copy or post any TEMPLATE on any network computer or broadcast it in any media without</t>
  </si>
  <si>
    <t>written permission of SPREADSHEET123.COM.</t>
  </si>
  <si>
    <t>2. RESERVATION OF RIGHTS.</t>
  </si>
  <si>
    <t xml:space="preserve">All title and copyrights in and to the Template, and any copies of the Template, are owned by Spreadsheet123.com. </t>
  </si>
  <si>
    <t xml:space="preserve">All rights not expressly granted are reserved by Spreadsheet123.com. In particular, this EULA does not grant you any </t>
  </si>
  <si>
    <t>rights in connection with any trademarks or service marks of Spreadsheet123.com. Use of any Template for any purpose</t>
  </si>
  <si>
    <t>other than expressly permitted in this EULA is prohibited, and may result in severe civil and criminal penalties.</t>
  </si>
  <si>
    <t>3. TERMINATION.</t>
  </si>
  <si>
    <r>
      <t xml:space="preserve">Without prejudice to any other rights, </t>
    </r>
    <r>
      <rPr>
        <b/>
        <sz val="11"/>
        <rFont val="Calibri"/>
        <family val="2"/>
      </rPr>
      <t>Spreadsheet123.com</t>
    </r>
    <r>
      <rPr>
        <sz val="10"/>
        <rFont val="Arial"/>
      </rPr>
      <t xml:space="preserve"> may terminate this EULA if you fail to comply with the</t>
    </r>
  </si>
  <si>
    <t>4. NOTICE SPECIFIC TO TEMPLATES.</t>
  </si>
  <si>
    <t>ANY REFERENCES TO EVENTS, PEOPLE, PLACES, OR ENTITIES IN THE TEMPLATES IS PURELY FICTITIOUS AND NOT INTENDED TO REPRESENT ANY ACTUAL EVENT,</t>
  </si>
  <si>
    <t>PERSON, PLACE, OR ENTITY. SPREADSHEET123.COM  DISCLAIMS ANY LIKENESS OR SIMILARITIES TO ACTUAL EVENTS, PEOPLE, PLACES, OR ENTITIES, AND</t>
  </si>
  <si>
    <t>ANY SUCH LIKENESS OR SIMILARITIES ARE UNINTENTIONAL AND PURELY COINCIDENTAL.</t>
  </si>
  <si>
    <t>5. MISCELLANEOUS.</t>
  </si>
  <si>
    <t>END OF PERIOD</t>
  </si>
  <si>
    <t>WEEK 1 COMMENCING</t>
  </si>
  <si>
    <t>WEEK 2 COMMENCING</t>
  </si>
  <si>
    <t>WEEK 3 COMMENCING</t>
  </si>
  <si>
    <t>WEEK 4 COMMENCING</t>
  </si>
  <si>
    <t>WEEK 5 COMMENCING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</si>
</sst>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43" formatCode="_-* #,##0.00_-;\-* #,##0.00_-;_-* &quot;-&quot;??_-;_-@_-"/>
    <numFmt numFmtId="164" formatCode="&quot;£&quot;#,##0.00_);\(&quot;£&quot;#,##0.00\)"/>
    <numFmt numFmtId="165" formatCode="_-* #,##0_-;[Red]_*\-* #,##0_-;_-* &quot;-&quot;_-;_-@_-"/>
    <numFmt numFmtId="166" formatCode="_-* #,##0.00_-;[Red]_*\-* #,##0.00_-;_-* &quot;-&quot;??_-;_-@_-"/>
    <numFmt numFmtId="167" formatCode="_*\ * 0.00_*%_);[Red]_*\-* 0.00_*%_)"/>
    <numFmt numFmtId="168" formatCode="_-* #,##0.00_-;_*\-* #,##0.00_-;_-* &quot;-&quot;??_-;_-@_-"/>
  </numFmts>
  <fonts count="25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8"/>
      <name val="Arial"/>
    </font>
    <font>
      <sz val="18"/>
      <name val="Arial"/>
      <family val="2"/>
    </font>
    <font>
      <sz val="12"/>
      <name val="Arial"/>
      <family val="2"/>
    </font>
    <font>
      <u/>
      <sz val="10"/>
      <name val="Arial"/>
      <family val="2"/>
    </font>
    <font>
      <sz val="12"/>
      <color indexed="58"/>
      <name val="Arial"/>
      <family val="2"/>
    </font>
    <font>
      <sz val="10"/>
      <color indexed="47"/>
      <name val="Arial"/>
      <family val="2"/>
    </font>
    <font>
      <sz val="12"/>
      <color indexed="47"/>
      <name val="Arial"/>
      <family val="2"/>
    </font>
    <font>
      <sz val="22"/>
      <name val="Arial"/>
      <family val="2"/>
    </font>
    <font>
      <sz val="12"/>
      <color indexed="18"/>
      <name val="Arial"/>
      <family val="2"/>
    </font>
    <font>
      <sz val="10"/>
      <color indexed="18"/>
      <name val="Arial"/>
      <family val="2"/>
    </font>
    <font>
      <b/>
      <sz val="22"/>
      <color indexed="18"/>
      <name val="Arial"/>
      <family val="2"/>
    </font>
    <font>
      <sz val="18"/>
      <color indexed="18"/>
      <name val="Arial"/>
    </font>
    <font>
      <b/>
      <sz val="24"/>
      <color indexed="9"/>
      <name val="Calibri"/>
      <family val="2"/>
    </font>
    <font>
      <b/>
      <sz val="10"/>
      <color indexed="16"/>
      <name val="Arial"/>
      <family val="2"/>
    </font>
    <font>
      <sz val="11"/>
      <color indexed="16"/>
      <name val="Calibri"/>
      <family val="2"/>
    </font>
    <font>
      <b/>
      <sz val="11"/>
      <color indexed="16"/>
      <name val="Calibri"/>
      <family val="2"/>
    </font>
    <font>
      <b/>
      <sz val="11"/>
      <name val="Calibri"/>
      <family val="2"/>
    </font>
    <font>
      <sz val="7"/>
      <name val="Verdana"/>
      <family val="2"/>
    </font>
    <font>
      <sz val="7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48"/>
        <bgColor indexed="64"/>
      </patternFill>
    </fill>
  </fills>
  <borders count="10">
    <border>
      <left/>
      <right/>
      <top/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/>
      <top style="thick">
        <color indexed="12"/>
      </top>
      <bottom/>
      <diagonal/>
    </border>
    <border>
      <left/>
      <right/>
      <top style="thick">
        <color indexed="58"/>
      </top>
      <bottom/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/>
      <top style="thick">
        <color indexed="48"/>
      </top>
      <bottom/>
      <diagonal/>
    </border>
    <border>
      <left/>
      <right/>
      <top style="hair">
        <color indexed="23"/>
      </top>
      <bottom style="thick">
        <color indexed="48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37">
    <xf numFmtId="0" fontId="0" fillId="0" borderId="0" xfId="0"/>
    <xf numFmtId="0" fontId="7" fillId="0" borderId="0" xfId="0" applyNumberFormat="1" applyFont="1" applyFill="1" applyAlignment="1" applyProtection="1">
      <alignment vertical="center"/>
      <protection hidden="1"/>
    </xf>
    <xf numFmtId="0" fontId="8" fillId="0" borderId="0" xfId="0" applyNumberFormat="1" applyFont="1" applyFill="1" applyAlignment="1" applyProtection="1">
      <alignment vertical="center"/>
      <protection hidden="1"/>
    </xf>
    <xf numFmtId="0" fontId="5" fillId="0" borderId="0" xfId="0" applyNumberFormat="1" applyFont="1" applyFill="1" applyAlignment="1" applyProtection="1">
      <alignment vertical="center"/>
      <protection hidden="1"/>
    </xf>
    <xf numFmtId="0" fontId="5" fillId="0" borderId="0" xfId="0" applyFont="1" applyFill="1" applyAlignment="1" applyProtection="1">
      <alignment vertical="center"/>
      <protection hidden="1"/>
    </xf>
    <xf numFmtId="0" fontId="5" fillId="0" borderId="0" xfId="0" applyFont="1" applyFill="1" applyAlignment="1" applyProtection="1">
      <alignment horizontal="right" vertical="center"/>
      <protection hidden="1"/>
    </xf>
    <xf numFmtId="0" fontId="8" fillId="0" borderId="0" xfId="0" applyNumberFormat="1" applyFont="1" applyFill="1" applyBorder="1" applyAlignment="1" applyProtection="1">
      <alignment vertical="center"/>
      <protection hidden="1"/>
    </xf>
    <xf numFmtId="0" fontId="5" fillId="2" borderId="0" xfId="0" applyNumberFormat="1" applyFont="1" applyFill="1" applyBorder="1" applyAlignment="1" applyProtection="1">
      <alignment vertical="center"/>
      <protection hidden="1"/>
    </xf>
    <xf numFmtId="0" fontId="5" fillId="2" borderId="0" xfId="0" applyNumberFormat="1" applyFont="1" applyFill="1" applyAlignment="1" applyProtection="1">
      <alignment vertical="center"/>
      <protection hidden="1"/>
    </xf>
    <xf numFmtId="41" fontId="5" fillId="0" borderId="1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NumberFormat="1" applyFont="1" applyFill="1" applyBorder="1" applyAlignment="1" applyProtection="1">
      <alignment horizontal="center" vertical="center"/>
      <protection hidden="1"/>
    </xf>
    <xf numFmtId="0" fontId="5" fillId="2" borderId="0" xfId="0" applyNumberFormat="1" applyFont="1" applyFill="1" applyAlignment="1" applyProtection="1">
      <alignment horizontal="left" vertical="center"/>
      <protection hidden="1"/>
    </xf>
    <xf numFmtId="0" fontId="5" fillId="0" borderId="0" xfId="0" applyNumberFormat="1" applyFont="1" applyFill="1" applyAlignment="1" applyProtection="1">
      <alignment horizontal="left" vertical="center"/>
      <protection hidden="1"/>
    </xf>
    <xf numFmtId="0" fontId="5" fillId="0" borderId="0" xfId="0" applyNumberFormat="1" applyFont="1" applyFill="1" applyBorder="1" applyAlignment="1" applyProtection="1">
      <alignment horizontal="left" vertical="center"/>
      <protection hidden="1"/>
    </xf>
    <xf numFmtId="0" fontId="5" fillId="0" borderId="0" xfId="0" applyNumberFormat="1" applyFont="1" applyFill="1" applyAlignment="1" applyProtection="1">
      <alignment horizontal="center" vertical="center"/>
      <protection hidden="1"/>
    </xf>
    <xf numFmtId="43" fontId="5" fillId="0" borderId="1" xfId="0" applyNumberFormat="1" applyFont="1" applyFill="1" applyBorder="1" applyAlignment="1" applyProtection="1">
      <alignment horizontal="center" vertical="center"/>
      <protection locked="0"/>
    </xf>
    <xf numFmtId="43" fontId="5" fillId="0" borderId="1" xfId="0" applyNumberFormat="1" applyFont="1" applyFill="1" applyBorder="1" applyAlignment="1" applyProtection="1">
      <alignment vertical="center"/>
      <protection locked="0"/>
    </xf>
    <xf numFmtId="43" fontId="5" fillId="0" borderId="1" xfId="0" applyNumberFormat="1" applyFont="1" applyFill="1" applyBorder="1" applyAlignment="1" applyProtection="1">
      <alignment vertical="center"/>
      <protection hidden="1"/>
    </xf>
    <xf numFmtId="0" fontId="7" fillId="0" borderId="0" xfId="0" applyNumberFormat="1" applyFont="1" applyFill="1" applyAlignment="1" applyProtection="1">
      <alignment horizontal="left" vertical="center"/>
      <protection hidden="1"/>
    </xf>
    <xf numFmtId="0" fontId="5" fillId="0" borderId="0" xfId="0" applyFont="1" applyFill="1" applyAlignment="1" applyProtection="1">
      <alignment horizontal="left" vertical="center"/>
      <protection hidden="1"/>
    </xf>
    <xf numFmtId="0" fontId="9" fillId="0" borderId="0" xfId="1" applyFont="1" applyFill="1" applyAlignment="1" applyProtection="1">
      <alignment horizontal="left" vertical="center"/>
      <protection hidden="1"/>
    </xf>
    <xf numFmtId="0" fontId="8" fillId="0" borderId="0" xfId="0" applyNumberFormat="1" applyFont="1" applyFill="1" applyAlignment="1" applyProtection="1">
      <alignment horizontal="left" vertical="center"/>
      <protection hidden="1"/>
    </xf>
    <xf numFmtId="0" fontId="8" fillId="0" borderId="0" xfId="0" applyNumberFormat="1" applyFont="1" applyFill="1" applyAlignment="1" applyProtection="1">
      <alignment horizontal="center" vertical="center"/>
      <protection hidden="1"/>
    </xf>
    <xf numFmtId="0" fontId="7" fillId="0" borderId="0" xfId="0" applyNumberFormat="1" applyFont="1" applyFill="1" applyAlignment="1" applyProtection="1">
      <alignment horizontal="center" vertical="center"/>
      <protection hidden="1"/>
    </xf>
    <xf numFmtId="0" fontId="5" fillId="0" borderId="0" xfId="0" applyFont="1" applyFill="1" applyAlignment="1" applyProtection="1">
      <alignment horizontal="center" vertical="center"/>
      <protection hidden="1"/>
    </xf>
    <xf numFmtId="0" fontId="11" fillId="3" borderId="0" xfId="0" applyNumberFormat="1" applyFont="1" applyFill="1" applyBorder="1" applyAlignment="1" applyProtection="1">
      <alignment horizontal="center" vertical="center"/>
      <protection hidden="1"/>
    </xf>
    <xf numFmtId="0" fontId="12" fillId="3" borderId="0" xfId="0" applyNumberFormat="1" applyFont="1" applyFill="1" applyBorder="1" applyAlignment="1" applyProtection="1">
      <alignment vertical="center"/>
      <protection hidden="1"/>
    </xf>
    <xf numFmtId="0" fontId="12" fillId="3" borderId="0" xfId="0" applyNumberFormat="1" applyFont="1" applyFill="1" applyBorder="1" applyAlignment="1" applyProtection="1">
      <alignment horizontal="left" vertical="center"/>
      <protection hidden="1"/>
    </xf>
    <xf numFmtId="41" fontId="5" fillId="4" borderId="2" xfId="0" applyNumberFormat="1" applyFont="1" applyFill="1" applyBorder="1" applyAlignment="1" applyProtection="1">
      <alignment horizontal="left" vertical="center"/>
      <protection hidden="1"/>
    </xf>
    <xf numFmtId="0" fontId="8" fillId="4" borderId="2" xfId="0" applyNumberFormat="1" applyFont="1" applyFill="1" applyBorder="1" applyAlignment="1" applyProtection="1">
      <alignment horizontal="center" vertical="center"/>
      <protection hidden="1"/>
    </xf>
    <xf numFmtId="0" fontId="8" fillId="4" borderId="2" xfId="0" applyNumberFormat="1" applyFont="1" applyFill="1" applyBorder="1" applyAlignment="1" applyProtection="1">
      <alignment vertical="center"/>
      <protection hidden="1"/>
    </xf>
    <xf numFmtId="164" fontId="8" fillId="4" borderId="2" xfId="0" applyNumberFormat="1" applyFont="1" applyFill="1" applyBorder="1" applyAlignment="1" applyProtection="1">
      <alignment horizontal="left" vertical="center"/>
      <protection hidden="1"/>
    </xf>
    <xf numFmtId="43" fontId="5" fillId="4" borderId="2" xfId="0" applyNumberFormat="1" applyFont="1" applyFill="1" applyBorder="1" applyAlignment="1" applyProtection="1">
      <alignment horizontal="left" vertical="center"/>
      <protection hidden="1"/>
    </xf>
    <xf numFmtId="0" fontId="8" fillId="4" borderId="2" xfId="0" applyNumberFormat="1" applyFont="1" applyFill="1" applyBorder="1" applyAlignment="1" applyProtection="1">
      <alignment horizontal="left" vertical="center"/>
      <protection hidden="1"/>
    </xf>
    <xf numFmtId="0" fontId="5" fillId="0" borderId="2" xfId="0" applyNumberFormat="1" applyFont="1" applyFill="1" applyBorder="1" applyAlignment="1" applyProtection="1">
      <alignment horizontal="left" vertical="center"/>
      <protection hidden="1"/>
    </xf>
    <xf numFmtId="43" fontId="5" fillId="0" borderId="2" xfId="0" applyNumberFormat="1" applyFont="1" applyFill="1" applyBorder="1" applyAlignment="1" applyProtection="1">
      <alignment horizontal="left" vertical="center"/>
      <protection hidden="1"/>
    </xf>
    <xf numFmtId="166" fontId="5" fillId="0" borderId="2" xfId="0" applyNumberFormat="1" applyFont="1" applyFill="1" applyBorder="1" applyAlignment="1" applyProtection="1">
      <alignment horizontal="left" vertical="center"/>
      <protection hidden="1"/>
    </xf>
    <xf numFmtId="0" fontId="8" fillId="0" borderId="2" xfId="0" applyNumberFormat="1" applyFont="1" applyFill="1" applyBorder="1" applyAlignment="1" applyProtection="1">
      <alignment horizontal="center" vertical="center"/>
      <protection hidden="1"/>
    </xf>
    <xf numFmtId="0" fontId="5" fillId="0" borderId="2" xfId="0" applyNumberFormat="1" applyFont="1" applyFill="1" applyBorder="1" applyAlignment="1" applyProtection="1">
      <alignment vertical="center"/>
      <protection hidden="1"/>
    </xf>
    <xf numFmtId="0" fontId="5" fillId="0" borderId="2" xfId="0" applyNumberFormat="1" applyFont="1" applyFill="1" applyBorder="1" applyAlignment="1" applyProtection="1">
      <alignment horizontal="center" vertical="center"/>
      <protection hidden="1"/>
    </xf>
    <xf numFmtId="164" fontId="5" fillId="0" borderId="2" xfId="0" applyNumberFormat="1" applyFont="1" applyFill="1" applyBorder="1" applyAlignment="1" applyProtection="1">
      <alignment horizontal="center" vertical="center"/>
      <protection hidden="1"/>
    </xf>
    <xf numFmtId="164" fontId="5" fillId="0" borderId="2" xfId="0" applyNumberFormat="1" applyFont="1" applyFill="1" applyBorder="1" applyAlignment="1" applyProtection="1">
      <alignment horizontal="left" vertical="center"/>
      <protection hidden="1"/>
    </xf>
    <xf numFmtId="0" fontId="5" fillId="0" borderId="0" xfId="0" applyNumberFormat="1" applyFont="1" applyFill="1" applyAlignment="1" applyProtection="1">
      <alignment horizontal="left" vertical="center" indent="1"/>
      <protection hidden="1"/>
    </xf>
    <xf numFmtId="0" fontId="5" fillId="2" borderId="0" xfId="0" applyNumberFormat="1" applyFont="1" applyFill="1" applyBorder="1" applyAlignment="1" applyProtection="1">
      <alignment horizontal="center" vertical="center"/>
      <protection hidden="1"/>
    </xf>
    <xf numFmtId="0" fontId="5" fillId="2" borderId="0" xfId="0" applyNumberFormat="1" applyFont="1" applyFill="1" applyBorder="1" applyAlignment="1" applyProtection="1">
      <alignment horizontal="left" vertical="center"/>
      <protection hidden="1"/>
    </xf>
    <xf numFmtId="0" fontId="8" fillId="2" borderId="0" xfId="0" applyNumberFormat="1" applyFont="1" applyFill="1" applyAlignment="1" applyProtection="1">
      <alignment horizontal="center" vertical="center"/>
      <protection hidden="1"/>
    </xf>
    <xf numFmtId="0" fontId="5" fillId="2" borderId="0" xfId="0" applyNumberFormat="1" applyFont="1" applyFill="1" applyBorder="1" applyAlignment="1" applyProtection="1">
      <alignment horizontal="left" vertical="center" indent="1"/>
      <protection hidden="1"/>
    </xf>
    <xf numFmtId="165" fontId="5" fillId="2" borderId="0" xfId="0" applyNumberFormat="1" applyFont="1" applyFill="1" applyBorder="1" applyAlignment="1" applyProtection="1">
      <alignment horizontal="left" vertical="center"/>
      <protection hidden="1"/>
    </xf>
    <xf numFmtId="165" fontId="5" fillId="2" borderId="0" xfId="0" applyNumberFormat="1" applyFont="1" applyFill="1" applyBorder="1" applyAlignment="1" applyProtection="1">
      <alignment horizontal="center" vertical="center"/>
      <protection hidden="1"/>
    </xf>
    <xf numFmtId="0" fontId="5" fillId="2" borderId="0" xfId="0" applyNumberFormat="1" applyFont="1" applyFill="1" applyAlignment="1" applyProtection="1">
      <alignment horizontal="center" vertical="center"/>
      <protection hidden="1"/>
    </xf>
    <xf numFmtId="166" fontId="5" fillId="2" borderId="0" xfId="0" applyNumberFormat="1" applyFont="1" applyFill="1" applyBorder="1" applyAlignment="1" applyProtection="1">
      <alignment horizontal="left" vertical="center"/>
      <protection hidden="1"/>
    </xf>
    <xf numFmtId="166" fontId="5" fillId="2" borderId="0" xfId="0" applyNumberFormat="1" applyFont="1" applyFill="1" applyBorder="1" applyAlignment="1" applyProtection="1">
      <alignment horizontal="center" vertical="center"/>
      <protection hidden="1"/>
    </xf>
    <xf numFmtId="0" fontId="8" fillId="2" borderId="0" xfId="0" applyNumberFormat="1" applyFont="1" applyFill="1" applyAlignment="1" applyProtection="1">
      <alignment vertical="center"/>
      <protection hidden="1"/>
    </xf>
    <xf numFmtId="0" fontId="8" fillId="2" borderId="0" xfId="0" applyNumberFormat="1" applyFont="1" applyFill="1" applyAlignment="1" applyProtection="1">
      <alignment horizontal="left" vertical="center"/>
      <protection hidden="1"/>
    </xf>
    <xf numFmtId="0" fontId="5" fillId="2" borderId="0" xfId="0" applyFont="1" applyFill="1" applyBorder="1" applyAlignment="1" applyProtection="1">
      <alignment horizontal="left" vertical="center" indent="1"/>
      <protection hidden="1"/>
    </xf>
    <xf numFmtId="10" fontId="5" fillId="2" borderId="0" xfId="0" applyNumberFormat="1" applyFont="1" applyFill="1" applyBorder="1" applyAlignment="1" applyProtection="1">
      <alignment horizontal="left" vertical="center" indent="1"/>
      <protection hidden="1"/>
    </xf>
    <xf numFmtId="167" fontId="5" fillId="2" borderId="0" xfId="0" applyNumberFormat="1" applyFont="1" applyFill="1" applyBorder="1" applyAlignment="1" applyProtection="1">
      <alignment horizontal="right" vertical="center"/>
      <protection hidden="1"/>
    </xf>
    <xf numFmtId="167" fontId="5" fillId="2" borderId="0" xfId="0" applyNumberFormat="1" applyFont="1" applyFill="1" applyBorder="1" applyAlignment="1" applyProtection="1">
      <alignment horizontal="left" vertical="center"/>
      <protection hidden="1"/>
    </xf>
    <xf numFmtId="43" fontId="5" fillId="2" borderId="0" xfId="0" applyNumberFormat="1" applyFont="1" applyFill="1" applyBorder="1" applyAlignment="1" applyProtection="1">
      <alignment horizontal="center" vertical="center"/>
      <protection hidden="1"/>
    </xf>
    <xf numFmtId="43" fontId="5" fillId="2" borderId="0" xfId="0" applyNumberFormat="1" applyFont="1" applyFill="1" applyBorder="1" applyAlignment="1" applyProtection="1">
      <alignment horizontal="left" vertical="center"/>
      <protection hidden="1"/>
    </xf>
    <xf numFmtId="0" fontId="12" fillId="5" borderId="0" xfId="0" applyNumberFormat="1" applyFont="1" applyFill="1" applyAlignment="1" applyProtection="1">
      <alignment vertical="center"/>
      <protection hidden="1"/>
    </xf>
    <xf numFmtId="0" fontId="8" fillId="0" borderId="3" xfId="0" applyNumberFormat="1" applyFont="1" applyFill="1" applyBorder="1" applyAlignment="1" applyProtection="1">
      <alignment vertical="center"/>
      <protection hidden="1"/>
    </xf>
    <xf numFmtId="0" fontId="5" fillId="0" borderId="3" xfId="0" applyNumberFormat="1" applyFont="1" applyFill="1" applyBorder="1" applyAlignment="1" applyProtection="1">
      <alignment horizontal="center" vertical="center"/>
      <protection hidden="1"/>
    </xf>
    <xf numFmtId="0" fontId="8" fillId="0" borderId="3" xfId="0" applyNumberFormat="1" applyFont="1" applyFill="1" applyBorder="1" applyAlignment="1" applyProtection="1">
      <alignment horizontal="left" vertical="center"/>
      <protection hidden="1"/>
    </xf>
    <xf numFmtId="0" fontId="8" fillId="0" borderId="3" xfId="0" applyNumberFormat="1" applyFont="1" applyFill="1" applyBorder="1" applyAlignment="1" applyProtection="1">
      <alignment horizontal="center" vertical="center"/>
      <protection hidden="1"/>
    </xf>
    <xf numFmtId="0" fontId="12" fillId="2" borderId="0" xfId="0" applyNumberFormat="1" applyFont="1" applyFill="1" applyAlignment="1" applyProtection="1">
      <alignment vertical="center"/>
      <protection hidden="1"/>
    </xf>
    <xf numFmtId="0" fontId="12" fillId="2" borderId="0" xfId="0" applyNumberFormat="1" applyFont="1" applyFill="1" applyAlignment="1" applyProtection="1">
      <alignment horizontal="left" vertical="center"/>
      <protection hidden="1"/>
    </xf>
    <xf numFmtId="0" fontId="12" fillId="2" borderId="0" xfId="0" applyNumberFormat="1" applyFont="1" applyFill="1" applyAlignment="1" applyProtection="1">
      <alignment horizontal="center" vertical="center"/>
      <protection hidden="1"/>
    </xf>
    <xf numFmtId="0" fontId="10" fillId="2" borderId="0" xfId="0" applyNumberFormat="1" applyFont="1" applyFill="1" applyAlignment="1" applyProtection="1">
      <alignment horizontal="left" vertical="center" indent="1"/>
      <protection hidden="1"/>
    </xf>
    <xf numFmtId="0" fontId="10" fillId="2" borderId="0" xfId="0" applyNumberFormat="1" applyFont="1" applyFill="1" applyAlignment="1" applyProtection="1">
      <alignment vertical="center"/>
      <protection hidden="1"/>
    </xf>
    <xf numFmtId="0" fontId="10" fillId="2" borderId="0" xfId="0" applyNumberFormat="1" applyFont="1" applyFill="1" applyBorder="1" applyAlignment="1" applyProtection="1">
      <alignment horizontal="left" vertical="center" indent="1"/>
      <protection hidden="1"/>
    </xf>
    <xf numFmtId="0" fontId="10" fillId="2" borderId="0" xfId="0" applyNumberFormat="1" applyFont="1" applyFill="1" applyAlignment="1" applyProtection="1">
      <alignment horizontal="center" vertical="center"/>
      <protection hidden="1"/>
    </xf>
    <xf numFmtId="0" fontId="8" fillId="2" borderId="0" xfId="0" applyNumberFormat="1" applyFont="1" applyFill="1" applyBorder="1" applyAlignment="1" applyProtection="1">
      <alignment horizontal="left" vertical="center" indent="1"/>
      <protection hidden="1"/>
    </xf>
    <xf numFmtId="167" fontId="8" fillId="2" borderId="0" xfId="0" applyNumberFormat="1" applyFont="1" applyFill="1" applyBorder="1" applyAlignment="1" applyProtection="1">
      <alignment horizontal="center" vertical="center"/>
      <protection hidden="1"/>
    </xf>
    <xf numFmtId="0" fontId="10" fillId="2" borderId="0" xfId="0" applyNumberFormat="1" applyFont="1" applyFill="1" applyAlignment="1" applyProtection="1">
      <alignment horizontal="left" vertical="center"/>
      <protection hidden="1"/>
    </xf>
    <xf numFmtId="168" fontId="5" fillId="2" borderId="0" xfId="0" applyNumberFormat="1" applyFont="1" applyFill="1" applyBorder="1" applyAlignment="1" applyProtection="1">
      <alignment horizontal="left" vertical="center"/>
      <protection hidden="1"/>
    </xf>
    <xf numFmtId="168" fontId="5" fillId="4" borderId="2" xfId="0" applyNumberFormat="1" applyFont="1" applyFill="1" applyBorder="1" applyAlignment="1" applyProtection="1">
      <alignment horizontal="left" vertical="center"/>
      <protection hidden="1"/>
    </xf>
    <xf numFmtId="0" fontId="12" fillId="5" borderId="0" xfId="0" applyNumberFormat="1" applyFont="1" applyFill="1" applyAlignment="1" applyProtection="1">
      <alignment horizontal="right" vertical="center"/>
      <protection hidden="1"/>
    </xf>
    <xf numFmtId="0" fontId="13" fillId="0" borderId="0" xfId="0" applyNumberFormat="1" applyFont="1" applyFill="1" applyAlignment="1" applyProtection="1">
      <alignment vertical="center"/>
      <protection hidden="1"/>
    </xf>
    <xf numFmtId="0" fontId="14" fillId="6" borderId="0" xfId="0" applyNumberFormat="1" applyFont="1" applyFill="1" applyAlignment="1" applyProtection="1">
      <alignment vertical="center"/>
      <protection hidden="1"/>
    </xf>
    <xf numFmtId="0" fontId="14" fillId="6" borderId="0" xfId="0" applyNumberFormat="1" applyFont="1" applyFill="1" applyAlignment="1" applyProtection="1">
      <alignment horizontal="left" vertical="center"/>
      <protection hidden="1"/>
    </xf>
    <xf numFmtId="0" fontId="14" fillId="6" borderId="0" xfId="0" applyNumberFormat="1" applyFont="1" applyFill="1" applyAlignment="1" applyProtection="1">
      <alignment horizontal="center" vertical="center"/>
      <protection hidden="1"/>
    </xf>
    <xf numFmtId="0" fontId="15" fillId="6" borderId="0" xfId="0" applyNumberFormat="1" applyFont="1" applyFill="1" applyAlignment="1" applyProtection="1">
      <alignment vertical="center"/>
      <protection hidden="1"/>
    </xf>
    <xf numFmtId="0" fontId="15" fillId="6" borderId="0" xfId="0" applyNumberFormat="1" applyFont="1" applyFill="1" applyAlignment="1" applyProtection="1">
      <alignment horizontal="center" vertical="center"/>
      <protection hidden="1"/>
    </xf>
    <xf numFmtId="0" fontId="5" fillId="0" borderId="1" xfId="0" applyNumberFormat="1" applyFont="1" applyFill="1" applyBorder="1" applyAlignment="1" applyProtection="1">
      <alignment vertical="center"/>
      <protection hidden="1"/>
    </xf>
    <xf numFmtId="0" fontId="5" fillId="0" borderId="4" xfId="0" applyNumberFormat="1" applyFont="1" applyFill="1" applyBorder="1" applyAlignment="1" applyProtection="1">
      <alignment vertical="center"/>
      <protection hidden="1"/>
    </xf>
    <xf numFmtId="0" fontId="5" fillId="0" borderId="5" xfId="0" applyNumberFormat="1" applyFont="1" applyFill="1" applyBorder="1" applyAlignment="1" applyProtection="1">
      <alignment vertical="center"/>
      <protection hidden="1"/>
    </xf>
    <xf numFmtId="0" fontId="5" fillId="0" borderId="5" xfId="0" applyNumberFormat="1" applyFont="1" applyFill="1" applyBorder="1" applyAlignment="1" applyProtection="1">
      <alignment horizontal="left" vertical="center"/>
      <protection hidden="1"/>
    </xf>
    <xf numFmtId="0" fontId="5" fillId="0" borderId="5" xfId="0" applyNumberFormat="1" applyFont="1" applyFill="1" applyBorder="1" applyAlignment="1" applyProtection="1">
      <alignment horizontal="center" vertical="center"/>
      <protection hidden="1"/>
    </xf>
    <xf numFmtId="0" fontId="8" fillId="0" borderId="6" xfId="0" applyNumberFormat="1" applyFont="1" applyFill="1" applyBorder="1" applyAlignment="1" applyProtection="1">
      <alignment horizontal="center" vertical="center"/>
      <protection hidden="1"/>
    </xf>
    <xf numFmtId="0" fontId="5" fillId="0" borderId="7" xfId="0" applyNumberFormat="1" applyFont="1" applyFill="1" applyBorder="1" applyAlignment="1" applyProtection="1">
      <alignment vertical="center"/>
      <protection hidden="1"/>
    </xf>
    <xf numFmtId="0" fontId="5" fillId="0" borderId="7" xfId="0" applyNumberFormat="1" applyFont="1" applyFill="1" applyBorder="1" applyAlignment="1" applyProtection="1">
      <alignment horizontal="left" vertical="center"/>
      <protection hidden="1"/>
    </xf>
    <xf numFmtId="0" fontId="5" fillId="0" borderId="7" xfId="0" applyNumberFormat="1" applyFont="1" applyFill="1" applyBorder="1" applyAlignment="1" applyProtection="1">
      <alignment horizontal="center" vertical="center"/>
      <protection hidden="1"/>
    </xf>
    <xf numFmtId="0" fontId="8" fillId="0" borderId="7" xfId="0" applyNumberFormat="1" applyFont="1" applyFill="1" applyBorder="1" applyAlignment="1" applyProtection="1">
      <alignment horizontal="center" vertical="center"/>
      <protection hidden="1"/>
    </xf>
    <xf numFmtId="0" fontId="14" fillId="0" borderId="0" xfId="0" applyNumberFormat="1" applyFont="1" applyFill="1" applyAlignment="1" applyProtection="1">
      <alignment vertical="center"/>
      <protection hidden="1"/>
    </xf>
    <xf numFmtId="0" fontId="15" fillId="0" borderId="0" xfId="0" applyNumberFormat="1" applyFont="1" applyFill="1" applyAlignment="1" applyProtection="1">
      <alignment horizontal="center" vertical="center"/>
      <protection hidden="1"/>
    </xf>
    <xf numFmtId="0" fontId="15" fillId="0" borderId="0" xfId="0" applyNumberFormat="1" applyFont="1" applyFill="1" applyAlignment="1" applyProtection="1">
      <alignment vertical="center"/>
      <protection hidden="1"/>
    </xf>
    <xf numFmtId="0" fontId="14" fillId="0" borderId="0" xfId="0" applyNumberFormat="1" applyFont="1" applyFill="1" applyAlignment="1" applyProtection="1">
      <alignment horizontal="left" vertical="center"/>
      <protection hidden="1"/>
    </xf>
    <xf numFmtId="0" fontId="14" fillId="0" borderId="0" xfId="0" applyNumberFormat="1" applyFont="1" applyFill="1" applyAlignment="1" applyProtection="1">
      <alignment horizontal="center" vertical="center"/>
      <protection hidden="1"/>
    </xf>
    <xf numFmtId="0" fontId="5" fillId="0" borderId="8" xfId="0" applyNumberFormat="1" applyFont="1" applyFill="1" applyBorder="1" applyAlignment="1" applyProtection="1">
      <alignment vertical="center"/>
      <protection hidden="1"/>
    </xf>
    <xf numFmtId="0" fontId="5" fillId="0" borderId="8" xfId="0" applyNumberFormat="1" applyFont="1" applyFill="1" applyBorder="1" applyAlignment="1" applyProtection="1">
      <alignment horizontal="left" vertical="center"/>
      <protection hidden="1"/>
    </xf>
    <xf numFmtId="0" fontId="5" fillId="0" borderId="8" xfId="0" applyNumberFormat="1" applyFont="1" applyFill="1" applyBorder="1" applyAlignment="1" applyProtection="1">
      <alignment horizontal="center" vertical="center"/>
      <protection hidden="1"/>
    </xf>
    <xf numFmtId="0" fontId="8" fillId="0" borderId="8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Border="1" applyAlignment="1" applyProtection="1">
      <alignment vertical="center"/>
      <protection hidden="1"/>
    </xf>
    <xf numFmtId="0" fontId="18" fillId="0" borderId="0" xfId="0" applyFont="1" applyFill="1" applyBorder="1" applyAlignment="1" applyProtection="1">
      <protection hidden="1"/>
    </xf>
    <xf numFmtId="0" fontId="0" fillId="0" borderId="0" xfId="0" applyFill="1" applyBorder="1" applyProtection="1">
      <protection hidden="1"/>
    </xf>
    <xf numFmtId="2" fontId="0" fillId="0" borderId="0" xfId="0" applyNumberFormat="1" applyFill="1" applyBorder="1" applyProtection="1">
      <protection hidden="1"/>
    </xf>
    <xf numFmtId="0" fontId="0" fillId="0" borderId="0" xfId="0" applyFill="1" applyBorder="1" applyAlignment="1" applyProtection="1">
      <protection hidden="1"/>
    </xf>
    <xf numFmtId="0" fontId="0" fillId="0" borderId="0" xfId="0" applyFill="1" applyBorder="1" applyAlignment="1" applyProtection="1">
      <alignment horizontal="right"/>
      <protection hidden="1"/>
    </xf>
    <xf numFmtId="0" fontId="2" fillId="0" borderId="0" xfId="1" applyFill="1" applyBorder="1" applyAlignment="1" applyProtection="1">
      <protection hidden="1"/>
    </xf>
    <xf numFmtId="0" fontId="5" fillId="0" borderId="0" xfId="0" applyFont="1" applyFill="1" applyBorder="1" applyAlignment="1" applyProtection="1">
      <alignment horizontal="right" readingOrder="1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19" fillId="0" borderId="0" xfId="0" applyFont="1" applyFill="1" applyBorder="1" applyAlignment="1" applyProtection="1">
      <alignment horizontal="left"/>
      <protection hidden="1"/>
    </xf>
    <xf numFmtId="0" fontId="20" fillId="0" borderId="0" xfId="0" applyFont="1" applyFill="1" applyBorder="1" applyAlignment="1" applyProtection="1">
      <alignment horizontal="left"/>
      <protection hidden="1"/>
    </xf>
    <xf numFmtId="0" fontId="1" fillId="0" borderId="0" xfId="0" applyFont="1" applyFill="1" applyBorder="1" applyProtection="1">
      <protection hidden="1"/>
    </xf>
    <xf numFmtId="0" fontId="23" fillId="0" borderId="0" xfId="0" applyFont="1" applyFill="1" applyBorder="1" applyProtection="1">
      <protection hidden="1"/>
    </xf>
    <xf numFmtId="0" fontId="24" fillId="0" borderId="0" xfId="0" applyFont="1" applyFill="1" applyBorder="1" applyAlignment="1" applyProtection="1">
      <alignment horizontal="left"/>
      <protection hidden="1"/>
    </xf>
    <xf numFmtId="0" fontId="24" fillId="0" borderId="0" xfId="0" applyFont="1" applyFill="1" applyBorder="1" applyProtection="1">
      <protection hidden="1"/>
    </xf>
    <xf numFmtId="14" fontId="12" fillId="5" borderId="0" xfId="0" applyNumberFormat="1" applyFont="1" applyFill="1" applyAlignment="1" applyProtection="1">
      <alignment horizontal="right" vertical="center"/>
      <protection hidden="1"/>
    </xf>
    <xf numFmtId="41" fontId="5" fillId="2" borderId="0" xfId="0" applyNumberFormat="1" applyFont="1" applyFill="1" applyBorder="1" applyAlignment="1" applyProtection="1">
      <alignment horizontal="left" vertical="center"/>
      <protection hidden="1"/>
    </xf>
    <xf numFmtId="43" fontId="5" fillId="0" borderId="1" xfId="0" applyNumberFormat="1" applyFont="1" applyFill="1" applyBorder="1" applyAlignment="1" applyProtection="1">
      <alignment horizontal="center" vertical="center"/>
      <protection hidden="1"/>
    </xf>
    <xf numFmtId="43" fontId="5" fillId="2" borderId="0" xfId="0" applyNumberFormat="1" applyFont="1" applyFill="1" applyBorder="1" applyAlignment="1" applyProtection="1">
      <alignment vertical="center"/>
      <protection hidden="1"/>
    </xf>
    <xf numFmtId="43" fontId="5" fillId="2" borderId="0" xfId="0" applyNumberFormat="1" applyFont="1" applyFill="1" applyBorder="1" applyAlignment="1" applyProtection="1">
      <alignment horizontal="right" vertical="center"/>
      <protection hidden="1"/>
    </xf>
    <xf numFmtId="0" fontId="11" fillId="3" borderId="0" xfId="0" applyNumberFormat="1" applyFont="1" applyFill="1" applyBorder="1" applyAlignment="1" applyProtection="1">
      <alignment horizontal="center" vertical="center"/>
      <protection hidden="1"/>
    </xf>
    <xf numFmtId="14" fontId="12" fillId="5" borderId="0" xfId="0" applyNumberFormat="1" applyFont="1" applyFill="1" applyAlignment="1" applyProtection="1">
      <alignment horizontal="center" vertical="center"/>
      <protection hidden="1"/>
    </xf>
    <xf numFmtId="0" fontId="12" fillId="5" borderId="0" xfId="0" applyNumberFormat="1" applyFont="1" applyFill="1" applyAlignment="1" applyProtection="1">
      <alignment horizontal="center" vertical="center"/>
      <protection hidden="1"/>
    </xf>
    <xf numFmtId="166" fontId="10" fillId="2" borderId="0" xfId="0" applyNumberFormat="1" applyFont="1" applyFill="1" applyBorder="1" applyAlignment="1" applyProtection="1">
      <alignment horizontal="center" vertical="center"/>
      <protection hidden="1"/>
    </xf>
    <xf numFmtId="167" fontId="10" fillId="2" borderId="0" xfId="2" applyNumberFormat="1" applyFont="1" applyFill="1" applyBorder="1" applyAlignment="1" applyProtection="1">
      <alignment horizontal="center" vertical="center"/>
      <protection hidden="1"/>
    </xf>
    <xf numFmtId="167" fontId="10" fillId="2" borderId="0" xfId="0" applyNumberFormat="1" applyFont="1" applyFill="1" applyBorder="1" applyAlignment="1" applyProtection="1">
      <alignment horizontal="center" vertical="center"/>
      <protection hidden="1"/>
    </xf>
    <xf numFmtId="0" fontId="16" fillId="0" borderId="0" xfId="0" applyFont="1" applyFill="1" applyBorder="1" applyAlignment="1" applyProtection="1">
      <alignment horizontal="left" vertical="center"/>
      <protection hidden="1"/>
    </xf>
    <xf numFmtId="0" fontId="4" fillId="4" borderId="9" xfId="0" applyFont="1" applyFill="1" applyBorder="1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 vertical="justify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5" fillId="0" borderId="0" xfId="0" applyFont="1" applyFill="1" applyBorder="1" applyAlignment="1" applyProtection="1">
      <alignment horizontal="right"/>
      <protection hidden="1"/>
    </xf>
    <xf numFmtId="0" fontId="20" fillId="0" borderId="0" xfId="0" applyFont="1" applyFill="1" applyBorder="1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 wrapText="1"/>
      <protection hidden="1"/>
    </xf>
    <xf numFmtId="0" fontId="1" fillId="0" borderId="0" xfId="0" applyFont="1" applyFill="1" applyBorder="1" applyAlignment="1" applyProtection="1">
      <alignment horizontal="left"/>
      <protection hidden="1"/>
    </xf>
  </cellXfs>
  <cellStyles count="3">
    <cellStyle name="Hyperlink" xfId="1" builtinId="8"/>
    <cellStyle name="Normal" xfId="0" builtinId="0"/>
    <cellStyle name="Percent" xfId="2" builtinId="5"/>
  </cellStyles>
  <dxfs count="36">
    <dxf>
      <font>
        <condense val="0"/>
        <extend val="0"/>
        <color indexed="12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2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2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2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2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2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2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2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2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2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2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  <dxf>
      <font>
        <condense val="0"/>
        <extend val="0"/>
        <color indexed="12"/>
      </font>
    </dxf>
    <dxf>
      <font>
        <condense val="0"/>
        <extend val="0"/>
        <color indexed="16"/>
      </font>
    </dxf>
    <dxf>
      <font>
        <condense val="0"/>
        <extend val="0"/>
        <color indexed="58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C00"/>
      <rgbColor rgb="00F2F2F2"/>
      <rgbColor rgb="00F26B61"/>
      <rgbColor rgb="00A0CC41"/>
      <rgbColor rgb="00376092"/>
      <rgbColor rgb="00FFF3B9"/>
      <rgbColor rgb="00FFA099"/>
      <rgbColor rgb="00ACD8F1"/>
      <rgbColor rgb="00D9372B"/>
      <rgbColor rgb="006E9912"/>
      <rgbColor rgb="00244062"/>
      <rgbColor rgb="00FFE14F"/>
      <rgbColor rgb="00404040"/>
      <rgbColor rgb="0059B1E2"/>
      <rgbColor rgb="00D9D9D9"/>
      <rgbColor rgb="00A6A6A6"/>
      <rgbColor rgb="00309DDB"/>
      <rgbColor rgb="00B3DB84"/>
      <rgbColor rgb="00DB8E84"/>
      <rgbColor rgb="0099779D"/>
      <rgbColor rgb="00FFE14F"/>
      <rgbColor rgb="00D9C293"/>
      <rgbColor rgb="00004269"/>
      <rgbColor rgb="00597A7B"/>
      <rgbColor rgb="00004269"/>
      <rgbColor rgb="00587F03"/>
      <rgbColor rgb="00B3122D"/>
      <rgbColor rgb="0057445A"/>
      <rgbColor rgb="00EFA143"/>
      <rgbColor rgb="006D4129"/>
      <rgbColor rgb="00309DDB"/>
      <rgbColor rgb="00DDDDDD"/>
      <rgbColor rgb="00B8CCE4"/>
      <rgbColor rgb="00D6EBF8"/>
      <rgbColor rgb="00BBE560"/>
      <rgbColor rgb="00FFF9DC"/>
      <rgbColor rgb="00DCE6F1"/>
      <rgbColor rgb="00FFCFCC"/>
      <rgbColor rgb="00808080"/>
      <rgbColor rgb="00FFFFFF"/>
      <rgbColor rgb="0095B3D7"/>
      <rgbColor rgb="0083C4E9"/>
      <rgbColor rgb="00FFE772"/>
      <rgbColor rgb="00F0B873"/>
      <rgbColor rgb="00F0AD5B"/>
      <rgbColor rgb="00EFA143"/>
      <rgbColor rgb="00262626"/>
      <rgbColor rgb="00BFBFBF"/>
      <rgbColor rgb="00309DDB"/>
      <rgbColor rgb="0086B327"/>
      <rgbColor rgb="00587F03"/>
      <rgbColor rgb="006D4129"/>
      <rgbColor rgb="00000000"/>
      <rgbColor rgb="00595959"/>
      <rgbColor rgb="000D0D0D"/>
      <rgbColor rgb="0080808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hyperlink" Target="http://www.spreadsheet123.com/ExcelTemplates/restaurant-profit-and-loss-template.html" TargetMode="External"/><Relationship Id="rId18" Type="http://schemas.openxmlformats.org/officeDocument/2006/relationships/image" Target="../media/image12.jpeg"/><Relationship Id="rId3" Type="http://schemas.openxmlformats.org/officeDocument/2006/relationships/hyperlink" Target="http://www.linkedin.com/company/spreadsheet123-ltd" TargetMode="External"/><Relationship Id="rId21" Type="http://schemas.openxmlformats.org/officeDocument/2006/relationships/image" Target="../media/image15.emf"/><Relationship Id="rId7" Type="http://schemas.openxmlformats.org/officeDocument/2006/relationships/hyperlink" Target="http://www.facebook.com/spreadsheet123" TargetMode="External"/><Relationship Id="rId12" Type="http://schemas.openxmlformats.org/officeDocument/2006/relationships/image" Target="../media/image7.png"/><Relationship Id="rId17" Type="http://schemas.openxmlformats.org/officeDocument/2006/relationships/image" Target="../media/image11.jpeg"/><Relationship Id="rId2" Type="http://schemas.openxmlformats.org/officeDocument/2006/relationships/image" Target="../media/image2.png"/><Relationship Id="rId16" Type="http://schemas.openxmlformats.org/officeDocument/2006/relationships/image" Target="../media/image10.png"/><Relationship Id="rId20" Type="http://schemas.openxmlformats.org/officeDocument/2006/relationships/image" Target="../media/image14.png"/><Relationship Id="rId1" Type="http://schemas.openxmlformats.org/officeDocument/2006/relationships/image" Target="../media/image1.jpeg"/><Relationship Id="rId6" Type="http://schemas.openxmlformats.org/officeDocument/2006/relationships/image" Target="../media/image4.png"/><Relationship Id="rId11" Type="http://schemas.openxmlformats.org/officeDocument/2006/relationships/hyperlink" Target="https://twitter.com/Spreadsheet123" TargetMode="External"/><Relationship Id="rId24" Type="http://schemas.openxmlformats.org/officeDocument/2006/relationships/image" Target="../media/image17.png"/><Relationship Id="rId5" Type="http://schemas.openxmlformats.org/officeDocument/2006/relationships/hyperlink" Target="https://plus.google.com/u/0/b/117014028071621729542/117014028071621729542/" TargetMode="External"/><Relationship Id="rId15" Type="http://schemas.openxmlformats.org/officeDocument/2006/relationships/image" Target="../media/image9.png"/><Relationship Id="rId23" Type="http://schemas.openxmlformats.org/officeDocument/2006/relationships/hyperlink" Target="http://www.spreadsheet123.com/ExcelTemplates/restaurant-profit-and-loss-statement.html" TargetMode="External"/><Relationship Id="rId10" Type="http://schemas.openxmlformats.org/officeDocument/2006/relationships/image" Target="../media/image6.png"/><Relationship Id="rId19" Type="http://schemas.openxmlformats.org/officeDocument/2006/relationships/image" Target="../media/image13.png"/><Relationship Id="rId4" Type="http://schemas.openxmlformats.org/officeDocument/2006/relationships/image" Target="../media/image3.png"/><Relationship Id="rId9" Type="http://schemas.openxmlformats.org/officeDocument/2006/relationships/hyperlink" Target="http://pinterest.com/spreadsheet123" TargetMode="External"/><Relationship Id="rId14" Type="http://schemas.openxmlformats.org/officeDocument/2006/relationships/image" Target="../media/image8.jpeg"/><Relationship Id="rId22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hyperlink" Target="http://www.spreadsheet123.com/ExcelTemplates/restaurant-profit-and-loss-template.html" TargetMode="External"/><Relationship Id="rId18" Type="http://schemas.openxmlformats.org/officeDocument/2006/relationships/image" Target="../media/image12.jpeg"/><Relationship Id="rId3" Type="http://schemas.openxmlformats.org/officeDocument/2006/relationships/hyperlink" Target="http://www.linkedin.com/company/spreadsheet123-ltd" TargetMode="External"/><Relationship Id="rId21" Type="http://schemas.openxmlformats.org/officeDocument/2006/relationships/image" Target="../media/image15.emf"/><Relationship Id="rId7" Type="http://schemas.openxmlformats.org/officeDocument/2006/relationships/hyperlink" Target="http://www.facebook.com/spreadsheet123" TargetMode="External"/><Relationship Id="rId12" Type="http://schemas.openxmlformats.org/officeDocument/2006/relationships/image" Target="../media/image7.png"/><Relationship Id="rId17" Type="http://schemas.openxmlformats.org/officeDocument/2006/relationships/image" Target="../media/image11.jpeg"/><Relationship Id="rId2" Type="http://schemas.openxmlformats.org/officeDocument/2006/relationships/image" Target="../media/image2.png"/><Relationship Id="rId16" Type="http://schemas.openxmlformats.org/officeDocument/2006/relationships/image" Target="../media/image10.png"/><Relationship Id="rId20" Type="http://schemas.openxmlformats.org/officeDocument/2006/relationships/image" Target="../media/image14.png"/><Relationship Id="rId1" Type="http://schemas.openxmlformats.org/officeDocument/2006/relationships/image" Target="../media/image1.jpeg"/><Relationship Id="rId6" Type="http://schemas.openxmlformats.org/officeDocument/2006/relationships/image" Target="../media/image4.png"/><Relationship Id="rId11" Type="http://schemas.openxmlformats.org/officeDocument/2006/relationships/hyperlink" Target="https://twitter.com/Spreadsheet123" TargetMode="External"/><Relationship Id="rId24" Type="http://schemas.openxmlformats.org/officeDocument/2006/relationships/image" Target="../media/image17.png"/><Relationship Id="rId5" Type="http://schemas.openxmlformats.org/officeDocument/2006/relationships/hyperlink" Target="https://plus.google.com/u/0/b/117014028071621729542/117014028071621729542/" TargetMode="External"/><Relationship Id="rId15" Type="http://schemas.openxmlformats.org/officeDocument/2006/relationships/image" Target="../media/image9.png"/><Relationship Id="rId23" Type="http://schemas.openxmlformats.org/officeDocument/2006/relationships/hyperlink" Target="http://www.spreadsheet123.com/ExcelTemplates/restaurant-profit-and-loss-statement.html" TargetMode="External"/><Relationship Id="rId10" Type="http://schemas.openxmlformats.org/officeDocument/2006/relationships/image" Target="../media/image6.png"/><Relationship Id="rId19" Type="http://schemas.openxmlformats.org/officeDocument/2006/relationships/image" Target="../media/image13.png"/><Relationship Id="rId4" Type="http://schemas.openxmlformats.org/officeDocument/2006/relationships/image" Target="../media/image3.png"/><Relationship Id="rId9" Type="http://schemas.openxmlformats.org/officeDocument/2006/relationships/hyperlink" Target="http://pinterest.com/spreadsheet123" TargetMode="External"/><Relationship Id="rId14" Type="http://schemas.openxmlformats.org/officeDocument/2006/relationships/image" Target="../media/image8.jpeg"/><Relationship Id="rId22" Type="http://schemas.openxmlformats.org/officeDocument/2006/relationships/image" Target="../media/image16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hyperlink" Target="http://www.spreadsheet123.com/ExcelTemplates/restaurant-profit-and-loss-template.html" TargetMode="External"/><Relationship Id="rId18" Type="http://schemas.openxmlformats.org/officeDocument/2006/relationships/image" Target="../media/image12.jpeg"/><Relationship Id="rId3" Type="http://schemas.openxmlformats.org/officeDocument/2006/relationships/hyperlink" Target="http://www.linkedin.com/company/spreadsheet123-ltd" TargetMode="External"/><Relationship Id="rId21" Type="http://schemas.openxmlformats.org/officeDocument/2006/relationships/image" Target="../media/image15.emf"/><Relationship Id="rId7" Type="http://schemas.openxmlformats.org/officeDocument/2006/relationships/hyperlink" Target="http://www.facebook.com/spreadsheet123" TargetMode="External"/><Relationship Id="rId12" Type="http://schemas.openxmlformats.org/officeDocument/2006/relationships/image" Target="../media/image7.png"/><Relationship Id="rId17" Type="http://schemas.openxmlformats.org/officeDocument/2006/relationships/image" Target="../media/image11.jpeg"/><Relationship Id="rId2" Type="http://schemas.openxmlformats.org/officeDocument/2006/relationships/image" Target="../media/image2.png"/><Relationship Id="rId16" Type="http://schemas.openxmlformats.org/officeDocument/2006/relationships/image" Target="../media/image10.png"/><Relationship Id="rId20" Type="http://schemas.openxmlformats.org/officeDocument/2006/relationships/image" Target="../media/image14.png"/><Relationship Id="rId1" Type="http://schemas.openxmlformats.org/officeDocument/2006/relationships/image" Target="../media/image1.jpeg"/><Relationship Id="rId6" Type="http://schemas.openxmlformats.org/officeDocument/2006/relationships/image" Target="../media/image4.png"/><Relationship Id="rId11" Type="http://schemas.openxmlformats.org/officeDocument/2006/relationships/hyperlink" Target="https://twitter.com/Spreadsheet123" TargetMode="External"/><Relationship Id="rId24" Type="http://schemas.openxmlformats.org/officeDocument/2006/relationships/image" Target="../media/image17.png"/><Relationship Id="rId5" Type="http://schemas.openxmlformats.org/officeDocument/2006/relationships/hyperlink" Target="https://plus.google.com/u/0/b/117014028071621729542/117014028071621729542/" TargetMode="External"/><Relationship Id="rId15" Type="http://schemas.openxmlformats.org/officeDocument/2006/relationships/image" Target="../media/image9.png"/><Relationship Id="rId23" Type="http://schemas.openxmlformats.org/officeDocument/2006/relationships/hyperlink" Target="http://www.spreadsheet123.com/ExcelTemplates/restaurant-profit-and-loss-statement.html" TargetMode="External"/><Relationship Id="rId10" Type="http://schemas.openxmlformats.org/officeDocument/2006/relationships/image" Target="../media/image6.png"/><Relationship Id="rId19" Type="http://schemas.openxmlformats.org/officeDocument/2006/relationships/image" Target="../media/image13.png"/><Relationship Id="rId4" Type="http://schemas.openxmlformats.org/officeDocument/2006/relationships/image" Target="../media/image3.png"/><Relationship Id="rId9" Type="http://schemas.openxmlformats.org/officeDocument/2006/relationships/hyperlink" Target="http://pinterest.com/spreadsheet123" TargetMode="External"/><Relationship Id="rId14" Type="http://schemas.openxmlformats.org/officeDocument/2006/relationships/image" Target="../media/image8.jpeg"/><Relationship Id="rId22" Type="http://schemas.openxmlformats.org/officeDocument/2006/relationships/image" Target="../media/image16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hyperlink" Target="http://www.spreadsheet123.com/ExcelTemplates/restaurant-profit-and-loss-template.html" TargetMode="External"/><Relationship Id="rId18" Type="http://schemas.openxmlformats.org/officeDocument/2006/relationships/image" Target="../media/image12.jpeg"/><Relationship Id="rId3" Type="http://schemas.openxmlformats.org/officeDocument/2006/relationships/hyperlink" Target="http://www.linkedin.com/company/spreadsheet123-ltd" TargetMode="External"/><Relationship Id="rId21" Type="http://schemas.openxmlformats.org/officeDocument/2006/relationships/image" Target="../media/image15.emf"/><Relationship Id="rId7" Type="http://schemas.openxmlformats.org/officeDocument/2006/relationships/hyperlink" Target="http://www.facebook.com/spreadsheet123" TargetMode="External"/><Relationship Id="rId12" Type="http://schemas.openxmlformats.org/officeDocument/2006/relationships/image" Target="../media/image7.png"/><Relationship Id="rId17" Type="http://schemas.openxmlformats.org/officeDocument/2006/relationships/image" Target="../media/image11.jpeg"/><Relationship Id="rId2" Type="http://schemas.openxmlformats.org/officeDocument/2006/relationships/image" Target="../media/image2.png"/><Relationship Id="rId16" Type="http://schemas.openxmlformats.org/officeDocument/2006/relationships/image" Target="../media/image10.png"/><Relationship Id="rId20" Type="http://schemas.openxmlformats.org/officeDocument/2006/relationships/image" Target="../media/image14.png"/><Relationship Id="rId1" Type="http://schemas.openxmlformats.org/officeDocument/2006/relationships/image" Target="../media/image1.jpeg"/><Relationship Id="rId6" Type="http://schemas.openxmlformats.org/officeDocument/2006/relationships/image" Target="../media/image4.png"/><Relationship Id="rId11" Type="http://schemas.openxmlformats.org/officeDocument/2006/relationships/hyperlink" Target="https://twitter.com/Spreadsheet123" TargetMode="External"/><Relationship Id="rId24" Type="http://schemas.openxmlformats.org/officeDocument/2006/relationships/image" Target="../media/image17.png"/><Relationship Id="rId5" Type="http://schemas.openxmlformats.org/officeDocument/2006/relationships/hyperlink" Target="https://plus.google.com/u/0/b/117014028071621729542/117014028071621729542/" TargetMode="External"/><Relationship Id="rId15" Type="http://schemas.openxmlformats.org/officeDocument/2006/relationships/image" Target="../media/image9.png"/><Relationship Id="rId23" Type="http://schemas.openxmlformats.org/officeDocument/2006/relationships/hyperlink" Target="http://www.spreadsheet123.com/ExcelTemplates/restaurant-profit-and-loss-statement.html" TargetMode="External"/><Relationship Id="rId10" Type="http://schemas.openxmlformats.org/officeDocument/2006/relationships/image" Target="../media/image6.png"/><Relationship Id="rId19" Type="http://schemas.openxmlformats.org/officeDocument/2006/relationships/image" Target="../media/image13.png"/><Relationship Id="rId4" Type="http://schemas.openxmlformats.org/officeDocument/2006/relationships/image" Target="../media/image3.png"/><Relationship Id="rId9" Type="http://schemas.openxmlformats.org/officeDocument/2006/relationships/hyperlink" Target="http://pinterest.com/spreadsheet123" TargetMode="External"/><Relationship Id="rId14" Type="http://schemas.openxmlformats.org/officeDocument/2006/relationships/image" Target="../media/image8.jpeg"/><Relationship Id="rId22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hyperlink" Target="http://www.spreadsheet123.com/ExcelTemplates/restaurant-profit-and-loss-template.html" TargetMode="External"/><Relationship Id="rId18" Type="http://schemas.openxmlformats.org/officeDocument/2006/relationships/image" Target="../media/image12.jpeg"/><Relationship Id="rId3" Type="http://schemas.openxmlformats.org/officeDocument/2006/relationships/hyperlink" Target="http://www.linkedin.com/company/spreadsheet123-ltd" TargetMode="External"/><Relationship Id="rId21" Type="http://schemas.openxmlformats.org/officeDocument/2006/relationships/image" Target="../media/image15.emf"/><Relationship Id="rId7" Type="http://schemas.openxmlformats.org/officeDocument/2006/relationships/hyperlink" Target="http://www.facebook.com/spreadsheet123" TargetMode="External"/><Relationship Id="rId12" Type="http://schemas.openxmlformats.org/officeDocument/2006/relationships/image" Target="../media/image7.png"/><Relationship Id="rId17" Type="http://schemas.openxmlformats.org/officeDocument/2006/relationships/image" Target="../media/image11.jpeg"/><Relationship Id="rId2" Type="http://schemas.openxmlformats.org/officeDocument/2006/relationships/image" Target="../media/image2.png"/><Relationship Id="rId16" Type="http://schemas.openxmlformats.org/officeDocument/2006/relationships/image" Target="../media/image10.png"/><Relationship Id="rId20" Type="http://schemas.openxmlformats.org/officeDocument/2006/relationships/image" Target="../media/image14.png"/><Relationship Id="rId1" Type="http://schemas.openxmlformats.org/officeDocument/2006/relationships/image" Target="../media/image1.jpeg"/><Relationship Id="rId6" Type="http://schemas.openxmlformats.org/officeDocument/2006/relationships/image" Target="../media/image4.png"/><Relationship Id="rId11" Type="http://schemas.openxmlformats.org/officeDocument/2006/relationships/hyperlink" Target="https://twitter.com/Spreadsheet123" TargetMode="External"/><Relationship Id="rId24" Type="http://schemas.openxmlformats.org/officeDocument/2006/relationships/image" Target="../media/image17.png"/><Relationship Id="rId5" Type="http://schemas.openxmlformats.org/officeDocument/2006/relationships/hyperlink" Target="https://plus.google.com/u/0/b/117014028071621729542/117014028071621729542/" TargetMode="External"/><Relationship Id="rId15" Type="http://schemas.openxmlformats.org/officeDocument/2006/relationships/image" Target="../media/image9.png"/><Relationship Id="rId23" Type="http://schemas.openxmlformats.org/officeDocument/2006/relationships/hyperlink" Target="http://www.spreadsheet123.com/ExcelTemplates/restaurant-profit-and-loss-statement.html" TargetMode="External"/><Relationship Id="rId10" Type="http://schemas.openxmlformats.org/officeDocument/2006/relationships/image" Target="../media/image6.png"/><Relationship Id="rId19" Type="http://schemas.openxmlformats.org/officeDocument/2006/relationships/image" Target="../media/image13.png"/><Relationship Id="rId4" Type="http://schemas.openxmlformats.org/officeDocument/2006/relationships/image" Target="../media/image3.png"/><Relationship Id="rId9" Type="http://schemas.openxmlformats.org/officeDocument/2006/relationships/hyperlink" Target="http://pinterest.com/spreadsheet123" TargetMode="External"/><Relationship Id="rId14" Type="http://schemas.openxmlformats.org/officeDocument/2006/relationships/image" Target="../media/image8.jpeg"/><Relationship Id="rId22" Type="http://schemas.openxmlformats.org/officeDocument/2006/relationships/image" Target="../media/image16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hyperlink" Target="http://www.spreadsheet123.com/ExcelTemplates/restaurant-profit-and-loss-template.html" TargetMode="External"/><Relationship Id="rId18" Type="http://schemas.openxmlformats.org/officeDocument/2006/relationships/image" Target="../media/image12.jpeg"/><Relationship Id="rId3" Type="http://schemas.openxmlformats.org/officeDocument/2006/relationships/hyperlink" Target="http://www.linkedin.com/company/spreadsheet123-ltd" TargetMode="External"/><Relationship Id="rId21" Type="http://schemas.openxmlformats.org/officeDocument/2006/relationships/image" Target="../media/image15.emf"/><Relationship Id="rId7" Type="http://schemas.openxmlformats.org/officeDocument/2006/relationships/hyperlink" Target="http://www.facebook.com/spreadsheet123" TargetMode="External"/><Relationship Id="rId12" Type="http://schemas.openxmlformats.org/officeDocument/2006/relationships/image" Target="../media/image7.png"/><Relationship Id="rId17" Type="http://schemas.openxmlformats.org/officeDocument/2006/relationships/image" Target="../media/image11.jpeg"/><Relationship Id="rId2" Type="http://schemas.openxmlformats.org/officeDocument/2006/relationships/image" Target="../media/image2.png"/><Relationship Id="rId16" Type="http://schemas.openxmlformats.org/officeDocument/2006/relationships/image" Target="../media/image10.png"/><Relationship Id="rId20" Type="http://schemas.openxmlformats.org/officeDocument/2006/relationships/image" Target="../media/image14.png"/><Relationship Id="rId1" Type="http://schemas.openxmlformats.org/officeDocument/2006/relationships/image" Target="../media/image1.jpeg"/><Relationship Id="rId6" Type="http://schemas.openxmlformats.org/officeDocument/2006/relationships/image" Target="../media/image4.png"/><Relationship Id="rId11" Type="http://schemas.openxmlformats.org/officeDocument/2006/relationships/hyperlink" Target="https://twitter.com/Spreadsheet123" TargetMode="External"/><Relationship Id="rId24" Type="http://schemas.openxmlformats.org/officeDocument/2006/relationships/image" Target="../media/image17.png"/><Relationship Id="rId5" Type="http://schemas.openxmlformats.org/officeDocument/2006/relationships/hyperlink" Target="https://plus.google.com/u/0/b/117014028071621729542/117014028071621729542/" TargetMode="External"/><Relationship Id="rId15" Type="http://schemas.openxmlformats.org/officeDocument/2006/relationships/image" Target="../media/image9.png"/><Relationship Id="rId23" Type="http://schemas.openxmlformats.org/officeDocument/2006/relationships/hyperlink" Target="http://www.spreadsheet123.com/ExcelTemplates/restaurant-profit-and-loss-statement.html" TargetMode="External"/><Relationship Id="rId10" Type="http://schemas.openxmlformats.org/officeDocument/2006/relationships/image" Target="../media/image6.png"/><Relationship Id="rId19" Type="http://schemas.openxmlformats.org/officeDocument/2006/relationships/image" Target="../media/image13.png"/><Relationship Id="rId4" Type="http://schemas.openxmlformats.org/officeDocument/2006/relationships/image" Target="../media/image3.png"/><Relationship Id="rId9" Type="http://schemas.openxmlformats.org/officeDocument/2006/relationships/hyperlink" Target="http://pinterest.com/spreadsheet123" TargetMode="External"/><Relationship Id="rId14" Type="http://schemas.openxmlformats.org/officeDocument/2006/relationships/image" Target="../media/image8.jpeg"/><Relationship Id="rId22" Type="http://schemas.openxmlformats.org/officeDocument/2006/relationships/image" Target="../media/image1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</xdr:row>
      <xdr:rowOff>0</xdr:rowOff>
    </xdr:from>
    <xdr:to>
      <xdr:col>2</xdr:col>
      <xdr:colOff>95250</xdr:colOff>
      <xdr:row>9</xdr:row>
      <xdr:rowOff>0</xdr:rowOff>
    </xdr:to>
    <xdr:sp macro="" textlink="">
      <xdr:nvSpPr>
        <xdr:cNvPr id="2062" name="Text Box 2"/>
        <xdr:cNvSpPr txBox="1">
          <a:spLocks noChangeArrowheads="1"/>
        </xdr:cNvSpPr>
      </xdr:nvSpPr>
      <xdr:spPr bwMode="auto">
        <a:xfrm>
          <a:off x="3200400" y="194310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95250</xdr:colOff>
      <xdr:row>9</xdr:row>
      <xdr:rowOff>0</xdr:rowOff>
    </xdr:to>
    <xdr:sp macro="" textlink="">
      <xdr:nvSpPr>
        <xdr:cNvPr id="2071" name="Text Box 2"/>
        <xdr:cNvSpPr txBox="1">
          <a:spLocks noChangeArrowheads="1"/>
        </xdr:cNvSpPr>
      </xdr:nvSpPr>
      <xdr:spPr bwMode="auto">
        <a:xfrm>
          <a:off x="3200400" y="194310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28575</xdr:colOff>
      <xdr:row>0</xdr:row>
      <xdr:rowOff>28575</xdr:rowOff>
    </xdr:from>
    <xdr:to>
      <xdr:col>12</xdr:col>
      <xdr:colOff>152400</xdr:colOff>
      <xdr:row>23</xdr:row>
      <xdr:rowOff>85725</xdr:rowOff>
    </xdr:to>
    <xdr:grpSp>
      <xdr:nvGrpSpPr>
        <xdr:cNvPr id="2116" name="Group 68"/>
        <xdr:cNvGrpSpPr>
          <a:grpSpLocks/>
        </xdr:cNvGrpSpPr>
      </xdr:nvGrpSpPr>
      <xdr:grpSpPr bwMode="auto">
        <a:xfrm>
          <a:off x="6600825" y="28575"/>
          <a:ext cx="3343275" cy="4857750"/>
          <a:chOff x="693" y="3"/>
          <a:chExt cx="351" cy="510"/>
        </a:xfrm>
      </xdr:grpSpPr>
      <xdr:grpSp>
        <xdr:nvGrpSpPr>
          <xdr:cNvPr id="2093" name="Group 45"/>
          <xdr:cNvGrpSpPr>
            <a:grpSpLocks/>
          </xdr:cNvGrpSpPr>
        </xdr:nvGrpSpPr>
        <xdr:grpSpPr bwMode="auto">
          <a:xfrm>
            <a:off x="693" y="3"/>
            <a:ext cx="351" cy="304"/>
            <a:chOff x="688" y="3"/>
            <a:chExt cx="351" cy="304"/>
          </a:xfrm>
        </xdr:grpSpPr>
        <xdr:grpSp>
          <xdr:nvGrpSpPr>
            <xdr:cNvPr id="2094" name="Group 46"/>
            <xdr:cNvGrpSpPr>
              <a:grpSpLocks/>
            </xdr:cNvGrpSpPr>
          </xdr:nvGrpSpPr>
          <xdr:grpSpPr bwMode="auto">
            <a:xfrm>
              <a:off x="719" y="80"/>
              <a:ext cx="320" cy="227"/>
              <a:chOff x="719" y="80"/>
              <a:chExt cx="320" cy="227"/>
            </a:xfrm>
          </xdr:grpSpPr>
          <xdr:grpSp>
            <xdr:nvGrpSpPr>
              <xdr:cNvPr id="2095" name="Group 47"/>
              <xdr:cNvGrpSpPr>
                <a:grpSpLocks/>
              </xdr:cNvGrpSpPr>
            </xdr:nvGrpSpPr>
            <xdr:grpSpPr bwMode="auto">
              <a:xfrm>
                <a:off x="719" y="262"/>
                <a:ext cx="320" cy="45"/>
                <a:chOff x="1204" y="240"/>
                <a:chExt cx="320" cy="45"/>
              </a:xfrm>
            </xdr:grpSpPr>
            <xdr:pic>
              <xdr:nvPicPr>
                <xdr:cNvPr id="2096" name="Picture 48" descr="follow-us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1204" y="240"/>
                  <a:ext cx="320" cy="45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2097" name="Picture 49" descr="follow-us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2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1214" y="252"/>
                  <a:ext cx="85" cy="20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2098" name="Picture 50" descr="linked-in">
                  <a:hlinkClick xmlns:r="http://schemas.openxmlformats.org/officeDocument/2006/relationships" r:id="rId3" tooltip="Follow us on LinkedIN"/>
                </xdr:cNvPr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4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1334" y="245"/>
                  <a:ext cx="34" cy="34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2099" name="Picture 51" descr="gplus">
                  <a:hlinkClick xmlns:r="http://schemas.openxmlformats.org/officeDocument/2006/relationships" r:id="rId5" tooltip="Add us to your circles on Google plus"/>
                </xdr:cNvPr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6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1368" y="245"/>
                  <a:ext cx="34" cy="34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2100" name="Picture 52" descr="facebook1">
                  <a:hlinkClick xmlns:r="http://schemas.openxmlformats.org/officeDocument/2006/relationships" r:id="rId7" tooltip="Become a fan on Facebook"/>
                </xdr:cNvPr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8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1402" y="245"/>
                  <a:ext cx="34" cy="34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2101" name="Picture 53" descr="pinterest1">
                  <a:hlinkClick xmlns:r="http://schemas.openxmlformats.org/officeDocument/2006/relationships" r:id="rId9" tooltip="Follow us on Pinterest"/>
                </xdr:cNvPr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0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1436" y="245"/>
                  <a:ext cx="34" cy="34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2102" name="Picture 54" descr="twitter1">
                  <a:hlinkClick xmlns:r="http://schemas.openxmlformats.org/officeDocument/2006/relationships" r:id="rId11" tooltip="Follow us on Twitter"/>
                </xdr:cNvPr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2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1471" y="245"/>
                  <a:ext cx="34" cy="34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</xdr:grpSp>
          <xdr:grpSp>
            <xdr:nvGrpSpPr>
              <xdr:cNvPr id="2103" name="Group 55">
                <a:hlinkClick xmlns:r="http://schemas.openxmlformats.org/officeDocument/2006/relationships" r:id="rId13" tooltip="Write your review about this template"/>
              </xdr:cNvPr>
              <xdr:cNvGrpSpPr>
                <a:grpSpLocks/>
              </xdr:cNvGrpSpPr>
            </xdr:nvGrpSpPr>
            <xdr:grpSpPr bwMode="auto">
              <a:xfrm>
                <a:off x="719" y="80"/>
                <a:ext cx="320" cy="45"/>
                <a:chOff x="881" y="58"/>
                <a:chExt cx="320" cy="45"/>
              </a:xfrm>
            </xdr:grpSpPr>
            <xdr:pic>
              <xdr:nvPicPr>
                <xdr:cNvPr id="2104" name="Picture 56" descr="ratings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4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881" y="58"/>
                  <a:ext cx="320" cy="45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2105" name="Picture 57" descr="stars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5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893" y="68"/>
                  <a:ext cx="133" cy="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xmlns:mc="http://schemas.openxmlformats.org/markup-compatibility/2006" val="A0CC41" mc:Ignorable="a14" a14:legacySpreadsheetColorIndex="11"/>
                      </a:solidFill>
                    </a14:hiddenFill>
                  </a:ex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2106" name="Picture 58" descr="write-your-review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6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1038" y="72"/>
                  <a:ext cx="150" cy="20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</xdr:grpSp>
          <xdr:grpSp>
            <xdr:nvGrpSpPr>
              <xdr:cNvPr id="2107" name="Group 59">
                <a:hlinkClick xmlns:r="http://schemas.openxmlformats.org/officeDocument/2006/relationships" r:id="rId13" tooltip="Give a thumb-up to this free template on your social network"/>
              </xdr:cNvPr>
              <xdr:cNvGrpSpPr>
                <a:grpSpLocks/>
              </xdr:cNvGrpSpPr>
            </xdr:nvGrpSpPr>
            <xdr:grpSpPr bwMode="auto">
              <a:xfrm>
                <a:off x="719" y="131"/>
                <a:ext cx="320" cy="125"/>
                <a:chOff x="881" y="109"/>
                <a:chExt cx="320" cy="125"/>
              </a:xfrm>
            </xdr:grpSpPr>
            <xdr:pic>
              <xdr:nvPicPr>
                <xdr:cNvPr id="2108" name="Picture 60" descr="tumbs-up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7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881" y="109"/>
                  <a:ext cx="320" cy="125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sp macro="" textlink="">
              <xdr:nvSpPr>
                <xdr:cNvPr id="2109" name="Rectangle 61"/>
                <xdr:cNvSpPr>
                  <a:spLocks noChangeArrowheads="1"/>
                </xdr:cNvSpPr>
              </xdr:nvSpPr>
              <xdr:spPr bwMode="auto">
                <a:xfrm>
                  <a:off x="893" y="151"/>
                  <a:ext cx="295" cy="77"/>
                </a:xfrm>
                <a:prstGeom prst="rect">
                  <a:avLst/>
                </a:prstGeom>
                <a:solidFill>
                  <a:srgbClr xmlns:mc="http://schemas.openxmlformats.org/markup-compatibility/2006" xmlns:a14="http://schemas.microsoft.com/office/drawing/2010/main" val="FFFFFF" mc:Ignorable="a14" a14:legacySpreadsheetColorIndex="65"/>
                </a:solidFill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xmlns:mc="http://schemas.openxmlformats.org/markup-compatibility/2006"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</xdr:sp>
            <xdr:pic>
              <xdr:nvPicPr>
                <xdr:cNvPr id="2110" name="Picture 62" descr="social_links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8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919" y="156"/>
                  <a:ext cx="232" cy="71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2111" name="Picture 63" descr="thumb-up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9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893" y="115"/>
                  <a:ext cx="240" cy="35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</xdr:grpSp>
        </xdr:grpSp>
        <xdr:pic>
          <xdr:nvPicPr>
            <xdr:cNvPr id="2112" name="Picture 64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718" y="3"/>
              <a:ext cx="212" cy="49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mc:AlternateContent xmlns:mc="http://schemas.openxmlformats.org/markup-compatibility/2006" xmlns:a14="http://schemas.microsoft.com/office/drawing/2010/main">
          <mc:Choice Requires="a14">
            <xdr:pic>
              <xdr:nvPicPr>
                <xdr:cNvPr id="2113" name="Picture 65"/>
                <xdr:cNvPicPr>
                  <a:picLocks noChangeAspect="1" noChangeArrowheads="1"/>
                  <a:extLst>
                    <a:ext uri="{84589F7E-364E-4C9E-8A38-B11213B215E9}">
                      <a14:cameraTool cellRange="EULA!$H$3" spid="_x0000_s2144"/>
                    </a:ext>
                  </a:extLst>
                </xdr:cNvPicPr>
              </xdr:nvPicPr>
              <xdr:blipFill>
                <a:blip xmlns:r="http://schemas.openxmlformats.org/officeDocument/2006/relationships" r:embed="rId21"/>
                <a:srcRect/>
                <a:stretch>
                  <a:fillRect/>
                </a:stretch>
              </xdr:blipFill>
              <xdr:spPr bwMode="auto">
                <a:xfrm>
                  <a:off x="688" y="57"/>
                  <a:ext cx="322" cy="18"/>
                </a:xfrm>
                <a:prstGeom prst="rect">
                  <a:avLst/>
                </a:prstGeom>
                <a:noFill/>
                <a:ln>
                  <a:noFill/>
                </a:ln>
                <a:effectLst/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  <a:ext uri="{AF507438-7753-43E0-B8FC-AC1667EBCBE1}">
                    <a14:hiddenEffects>
                      <a:effectLst>
                        <a:outerShdw dist="35921" dir="2700000" algn="ctr" rotWithShape="0">
                          <a:srgbClr val="808080"/>
                        </a:outerShdw>
                      </a:effectLst>
                    </a14:hiddenEffects>
                  </a:ext>
                </a:extLst>
              </xdr:spPr>
            </xdr:pic>
          </mc:Choice>
          <mc:Fallback xmlns=""/>
        </mc:AlternateContent>
      </xdr:grpSp>
      <xdr:pic>
        <xdr:nvPicPr>
          <xdr:cNvPr id="2114" name="Picture 66" descr="price_tag_14"/>
          <xdr:cNvPicPr>
            <a:picLocks noChangeAspect="1" noChangeArrowheads="1"/>
          </xdr:cNvPicPr>
        </xdr:nvPicPr>
        <xdr:blipFill>
          <a:blip xmlns:r="http://schemas.openxmlformats.org/officeDocument/2006/relationships" r:embed="rId2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24" y="363"/>
            <a:ext cx="320" cy="1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115" name="Picture 67" descr="unlock">
            <a:hlinkClick xmlns:r="http://schemas.openxmlformats.org/officeDocument/2006/relationships" r:id="rId23" tooltip="Get Unlocked version of Restaurant P&amp;L Statement"/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24" y="313"/>
            <a:ext cx="320" cy="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6</xdr:col>
      <xdr:colOff>95250</xdr:colOff>
      <xdr:row>0</xdr:row>
      <xdr:rowOff>257175</xdr:rowOff>
    </xdr:to>
    <xdr:sp macro="" textlink="">
      <xdr:nvSpPr>
        <xdr:cNvPr id="3102" name="Text Box 2"/>
        <xdr:cNvSpPr txBox="1">
          <a:spLocks noChangeArrowheads="1"/>
        </xdr:cNvSpPr>
      </xdr:nvSpPr>
      <xdr:spPr bwMode="auto">
        <a:xfrm>
          <a:off x="5791200" y="0"/>
          <a:ext cx="952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95250</xdr:colOff>
      <xdr:row>0</xdr:row>
      <xdr:rowOff>257175</xdr:rowOff>
    </xdr:to>
    <xdr:sp macro="" textlink="">
      <xdr:nvSpPr>
        <xdr:cNvPr id="3103" name="Text Box 2"/>
        <xdr:cNvSpPr txBox="1">
          <a:spLocks noChangeArrowheads="1"/>
        </xdr:cNvSpPr>
      </xdr:nvSpPr>
      <xdr:spPr bwMode="auto">
        <a:xfrm>
          <a:off x="5791200" y="0"/>
          <a:ext cx="952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95250</xdr:colOff>
      <xdr:row>9</xdr:row>
      <xdr:rowOff>0</xdr:rowOff>
    </xdr:to>
    <xdr:sp macro="" textlink="">
      <xdr:nvSpPr>
        <xdr:cNvPr id="3108" name="Text Box 2"/>
        <xdr:cNvSpPr txBox="1">
          <a:spLocks noChangeArrowheads="1"/>
        </xdr:cNvSpPr>
      </xdr:nvSpPr>
      <xdr:spPr bwMode="auto">
        <a:xfrm>
          <a:off x="3200400" y="194310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95250</xdr:colOff>
      <xdr:row>9</xdr:row>
      <xdr:rowOff>0</xdr:rowOff>
    </xdr:to>
    <xdr:sp macro="" textlink="">
      <xdr:nvSpPr>
        <xdr:cNvPr id="3109" name="Text Box 2"/>
        <xdr:cNvSpPr txBox="1">
          <a:spLocks noChangeArrowheads="1"/>
        </xdr:cNvSpPr>
      </xdr:nvSpPr>
      <xdr:spPr bwMode="auto">
        <a:xfrm>
          <a:off x="3200400" y="194310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95250</xdr:colOff>
      <xdr:row>9</xdr:row>
      <xdr:rowOff>0</xdr:rowOff>
    </xdr:to>
    <xdr:sp macro="" textlink="">
      <xdr:nvSpPr>
        <xdr:cNvPr id="3110" name="Text Box 2"/>
        <xdr:cNvSpPr txBox="1">
          <a:spLocks noChangeArrowheads="1"/>
        </xdr:cNvSpPr>
      </xdr:nvSpPr>
      <xdr:spPr bwMode="auto">
        <a:xfrm>
          <a:off x="3200400" y="194310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95250</xdr:colOff>
      <xdr:row>9</xdr:row>
      <xdr:rowOff>0</xdr:rowOff>
    </xdr:to>
    <xdr:sp macro="" textlink="">
      <xdr:nvSpPr>
        <xdr:cNvPr id="3111" name="Text Box 2"/>
        <xdr:cNvSpPr txBox="1">
          <a:spLocks noChangeArrowheads="1"/>
        </xdr:cNvSpPr>
      </xdr:nvSpPr>
      <xdr:spPr bwMode="auto">
        <a:xfrm>
          <a:off x="3200400" y="194310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28575</xdr:colOff>
      <xdr:row>0</xdr:row>
      <xdr:rowOff>28575</xdr:rowOff>
    </xdr:from>
    <xdr:to>
      <xdr:col>12</xdr:col>
      <xdr:colOff>152400</xdr:colOff>
      <xdr:row>23</xdr:row>
      <xdr:rowOff>85725</xdr:rowOff>
    </xdr:to>
    <xdr:grpSp>
      <xdr:nvGrpSpPr>
        <xdr:cNvPr id="3154" name="Group 82"/>
        <xdr:cNvGrpSpPr>
          <a:grpSpLocks/>
        </xdr:cNvGrpSpPr>
      </xdr:nvGrpSpPr>
      <xdr:grpSpPr bwMode="auto">
        <a:xfrm>
          <a:off x="6600825" y="28575"/>
          <a:ext cx="3343275" cy="4857750"/>
          <a:chOff x="693" y="3"/>
          <a:chExt cx="351" cy="510"/>
        </a:xfrm>
      </xdr:grpSpPr>
      <xdr:grpSp>
        <xdr:nvGrpSpPr>
          <xdr:cNvPr id="3155" name="Group 83"/>
          <xdr:cNvGrpSpPr>
            <a:grpSpLocks/>
          </xdr:cNvGrpSpPr>
        </xdr:nvGrpSpPr>
        <xdr:grpSpPr bwMode="auto">
          <a:xfrm>
            <a:off x="693" y="3"/>
            <a:ext cx="351" cy="304"/>
            <a:chOff x="688" y="3"/>
            <a:chExt cx="351" cy="304"/>
          </a:xfrm>
        </xdr:grpSpPr>
        <xdr:grpSp>
          <xdr:nvGrpSpPr>
            <xdr:cNvPr id="3156" name="Group 84"/>
            <xdr:cNvGrpSpPr>
              <a:grpSpLocks/>
            </xdr:cNvGrpSpPr>
          </xdr:nvGrpSpPr>
          <xdr:grpSpPr bwMode="auto">
            <a:xfrm>
              <a:off x="719" y="80"/>
              <a:ext cx="320" cy="227"/>
              <a:chOff x="719" y="80"/>
              <a:chExt cx="320" cy="227"/>
            </a:xfrm>
          </xdr:grpSpPr>
          <xdr:grpSp>
            <xdr:nvGrpSpPr>
              <xdr:cNvPr id="3157" name="Group 85"/>
              <xdr:cNvGrpSpPr>
                <a:grpSpLocks/>
              </xdr:cNvGrpSpPr>
            </xdr:nvGrpSpPr>
            <xdr:grpSpPr bwMode="auto">
              <a:xfrm>
                <a:off x="719" y="262"/>
                <a:ext cx="320" cy="45"/>
                <a:chOff x="1204" y="240"/>
                <a:chExt cx="320" cy="45"/>
              </a:xfrm>
            </xdr:grpSpPr>
            <xdr:pic>
              <xdr:nvPicPr>
                <xdr:cNvPr id="3158" name="Picture 86" descr="follow-us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1204" y="240"/>
                  <a:ext cx="320" cy="45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3159" name="Picture 87" descr="follow-us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2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1214" y="252"/>
                  <a:ext cx="85" cy="20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3160" name="Picture 88" descr="linked-in">
                  <a:hlinkClick xmlns:r="http://schemas.openxmlformats.org/officeDocument/2006/relationships" r:id="rId3" tooltip="Follow us on LinkedIN"/>
                </xdr:cNvPr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4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1334" y="245"/>
                  <a:ext cx="34" cy="34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3161" name="Picture 89" descr="gplus">
                  <a:hlinkClick xmlns:r="http://schemas.openxmlformats.org/officeDocument/2006/relationships" r:id="rId5" tooltip="Add us to your circles on Google plus"/>
                </xdr:cNvPr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6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1368" y="245"/>
                  <a:ext cx="34" cy="34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3162" name="Picture 90" descr="facebook1">
                  <a:hlinkClick xmlns:r="http://schemas.openxmlformats.org/officeDocument/2006/relationships" r:id="rId7" tooltip="Become a fan on Facebook"/>
                </xdr:cNvPr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8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1402" y="245"/>
                  <a:ext cx="34" cy="34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3163" name="Picture 91" descr="pinterest1">
                  <a:hlinkClick xmlns:r="http://schemas.openxmlformats.org/officeDocument/2006/relationships" r:id="rId9" tooltip="Follow us on Pinterest"/>
                </xdr:cNvPr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0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1436" y="245"/>
                  <a:ext cx="34" cy="34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3164" name="Picture 92" descr="twitter1">
                  <a:hlinkClick xmlns:r="http://schemas.openxmlformats.org/officeDocument/2006/relationships" r:id="rId11" tooltip="Follow us on Twitter"/>
                </xdr:cNvPr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2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1471" y="245"/>
                  <a:ext cx="34" cy="34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</xdr:grpSp>
          <xdr:grpSp>
            <xdr:nvGrpSpPr>
              <xdr:cNvPr id="3165" name="Group 93">
                <a:hlinkClick xmlns:r="http://schemas.openxmlformats.org/officeDocument/2006/relationships" r:id="rId13" tooltip="Write your review about this template"/>
              </xdr:cNvPr>
              <xdr:cNvGrpSpPr>
                <a:grpSpLocks/>
              </xdr:cNvGrpSpPr>
            </xdr:nvGrpSpPr>
            <xdr:grpSpPr bwMode="auto">
              <a:xfrm>
                <a:off x="719" y="80"/>
                <a:ext cx="320" cy="45"/>
                <a:chOff x="881" y="58"/>
                <a:chExt cx="320" cy="45"/>
              </a:xfrm>
            </xdr:grpSpPr>
            <xdr:pic>
              <xdr:nvPicPr>
                <xdr:cNvPr id="3166" name="Picture 94" descr="ratings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4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881" y="58"/>
                  <a:ext cx="320" cy="45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3167" name="Picture 95" descr="stars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5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893" y="68"/>
                  <a:ext cx="133" cy="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xmlns:mc="http://schemas.openxmlformats.org/markup-compatibility/2006" val="A0CC41" mc:Ignorable="a14" a14:legacySpreadsheetColorIndex="11"/>
                      </a:solidFill>
                    </a14:hiddenFill>
                  </a:ex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3168" name="Picture 96" descr="write-your-review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6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1038" y="72"/>
                  <a:ext cx="150" cy="20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</xdr:grpSp>
          <xdr:grpSp>
            <xdr:nvGrpSpPr>
              <xdr:cNvPr id="3169" name="Group 97">
                <a:hlinkClick xmlns:r="http://schemas.openxmlformats.org/officeDocument/2006/relationships" r:id="rId13" tooltip="Give a thumb-up to this free template on your social network"/>
              </xdr:cNvPr>
              <xdr:cNvGrpSpPr>
                <a:grpSpLocks/>
              </xdr:cNvGrpSpPr>
            </xdr:nvGrpSpPr>
            <xdr:grpSpPr bwMode="auto">
              <a:xfrm>
                <a:off x="719" y="131"/>
                <a:ext cx="320" cy="125"/>
                <a:chOff x="881" y="109"/>
                <a:chExt cx="320" cy="125"/>
              </a:xfrm>
            </xdr:grpSpPr>
            <xdr:pic>
              <xdr:nvPicPr>
                <xdr:cNvPr id="3170" name="Picture 98" descr="tumbs-up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7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881" y="109"/>
                  <a:ext cx="320" cy="125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sp macro="" textlink="">
              <xdr:nvSpPr>
                <xdr:cNvPr id="3171" name="Rectangle 99"/>
                <xdr:cNvSpPr>
                  <a:spLocks noChangeArrowheads="1"/>
                </xdr:cNvSpPr>
              </xdr:nvSpPr>
              <xdr:spPr bwMode="auto">
                <a:xfrm>
                  <a:off x="893" y="151"/>
                  <a:ext cx="295" cy="77"/>
                </a:xfrm>
                <a:prstGeom prst="rect">
                  <a:avLst/>
                </a:prstGeom>
                <a:solidFill>
                  <a:srgbClr xmlns:mc="http://schemas.openxmlformats.org/markup-compatibility/2006" xmlns:a14="http://schemas.microsoft.com/office/drawing/2010/main" val="FFFFFF" mc:Ignorable="a14" a14:legacySpreadsheetColorIndex="65"/>
                </a:solidFill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xmlns:mc="http://schemas.openxmlformats.org/markup-compatibility/2006"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</xdr:sp>
            <xdr:pic>
              <xdr:nvPicPr>
                <xdr:cNvPr id="3172" name="Picture 100" descr="social_links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8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919" y="156"/>
                  <a:ext cx="232" cy="71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3173" name="Picture 101" descr="thumb-up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9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893" y="115"/>
                  <a:ext cx="240" cy="35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</xdr:grpSp>
        </xdr:grpSp>
        <xdr:pic>
          <xdr:nvPicPr>
            <xdr:cNvPr id="3174" name="Picture 102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718" y="3"/>
              <a:ext cx="212" cy="49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mc:AlternateContent xmlns:mc="http://schemas.openxmlformats.org/markup-compatibility/2006" xmlns:a14="http://schemas.microsoft.com/office/drawing/2010/main">
          <mc:Choice Requires="a14">
            <xdr:pic>
              <xdr:nvPicPr>
                <xdr:cNvPr id="3175" name="Picture 103"/>
                <xdr:cNvPicPr>
                  <a:picLocks noChangeAspect="1" noChangeArrowheads="1"/>
                  <a:extLst>
                    <a:ext uri="{84589F7E-364E-4C9E-8A38-B11213B215E9}">
                      <a14:cameraTool cellRange="EULA!$H$3" spid="_x0000_s3209"/>
                    </a:ext>
                  </a:extLst>
                </xdr:cNvPicPr>
              </xdr:nvPicPr>
              <xdr:blipFill>
                <a:blip xmlns:r="http://schemas.openxmlformats.org/officeDocument/2006/relationships" r:embed="rId21"/>
                <a:srcRect/>
                <a:stretch>
                  <a:fillRect/>
                </a:stretch>
              </xdr:blipFill>
              <xdr:spPr bwMode="auto">
                <a:xfrm>
                  <a:off x="688" y="57"/>
                  <a:ext cx="322" cy="18"/>
                </a:xfrm>
                <a:prstGeom prst="rect">
                  <a:avLst/>
                </a:prstGeom>
                <a:noFill/>
                <a:ln>
                  <a:noFill/>
                </a:ln>
                <a:effectLst/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  <a:ext uri="{AF507438-7753-43E0-B8FC-AC1667EBCBE1}">
                    <a14:hiddenEffects>
                      <a:effectLst>
                        <a:outerShdw dist="35921" dir="2700000" algn="ctr" rotWithShape="0">
                          <a:srgbClr val="808080"/>
                        </a:outerShdw>
                      </a:effectLst>
                    </a14:hiddenEffects>
                  </a:ext>
                </a:extLst>
              </xdr:spPr>
            </xdr:pic>
          </mc:Choice>
          <mc:Fallback xmlns=""/>
        </mc:AlternateContent>
      </xdr:grpSp>
      <xdr:pic>
        <xdr:nvPicPr>
          <xdr:cNvPr id="3176" name="Picture 104" descr="price_tag_14"/>
          <xdr:cNvPicPr>
            <a:picLocks noChangeAspect="1" noChangeArrowheads="1"/>
          </xdr:cNvPicPr>
        </xdr:nvPicPr>
        <xdr:blipFill>
          <a:blip xmlns:r="http://schemas.openxmlformats.org/officeDocument/2006/relationships" r:embed="rId2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24" y="363"/>
            <a:ext cx="320" cy="1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177" name="Picture 105" descr="unlock">
            <a:hlinkClick xmlns:r="http://schemas.openxmlformats.org/officeDocument/2006/relationships" r:id="rId23" tooltip="Get Unlocked version of Restaurant P&amp;L Statement"/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24" y="313"/>
            <a:ext cx="320" cy="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6</xdr:col>
      <xdr:colOff>95250</xdr:colOff>
      <xdr:row>0</xdr:row>
      <xdr:rowOff>257175</xdr:rowOff>
    </xdr:to>
    <xdr:sp macro="" textlink="">
      <xdr:nvSpPr>
        <xdr:cNvPr id="4132" name="Text Box 2"/>
        <xdr:cNvSpPr txBox="1">
          <a:spLocks noChangeArrowheads="1"/>
        </xdr:cNvSpPr>
      </xdr:nvSpPr>
      <xdr:spPr bwMode="auto">
        <a:xfrm>
          <a:off x="5791200" y="0"/>
          <a:ext cx="952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95250</xdr:colOff>
      <xdr:row>0</xdr:row>
      <xdr:rowOff>257175</xdr:rowOff>
    </xdr:to>
    <xdr:sp macro="" textlink="">
      <xdr:nvSpPr>
        <xdr:cNvPr id="4133" name="Text Box 2"/>
        <xdr:cNvSpPr txBox="1">
          <a:spLocks noChangeArrowheads="1"/>
        </xdr:cNvSpPr>
      </xdr:nvSpPr>
      <xdr:spPr bwMode="auto">
        <a:xfrm>
          <a:off x="5791200" y="0"/>
          <a:ext cx="952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95250</xdr:colOff>
      <xdr:row>0</xdr:row>
      <xdr:rowOff>257175</xdr:rowOff>
    </xdr:to>
    <xdr:sp macro="" textlink="">
      <xdr:nvSpPr>
        <xdr:cNvPr id="4139" name="Text Box 2"/>
        <xdr:cNvSpPr txBox="1">
          <a:spLocks noChangeArrowheads="1"/>
        </xdr:cNvSpPr>
      </xdr:nvSpPr>
      <xdr:spPr bwMode="auto">
        <a:xfrm>
          <a:off x="5791200" y="0"/>
          <a:ext cx="952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95250</xdr:colOff>
      <xdr:row>0</xdr:row>
      <xdr:rowOff>257175</xdr:rowOff>
    </xdr:to>
    <xdr:sp macro="" textlink="">
      <xdr:nvSpPr>
        <xdr:cNvPr id="4140" name="Text Box 2"/>
        <xdr:cNvSpPr txBox="1">
          <a:spLocks noChangeArrowheads="1"/>
        </xdr:cNvSpPr>
      </xdr:nvSpPr>
      <xdr:spPr bwMode="auto">
        <a:xfrm>
          <a:off x="5791200" y="0"/>
          <a:ext cx="952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95250</xdr:colOff>
      <xdr:row>9</xdr:row>
      <xdr:rowOff>0</xdr:rowOff>
    </xdr:to>
    <xdr:sp macro="" textlink="">
      <xdr:nvSpPr>
        <xdr:cNvPr id="4141" name="Text Box 2"/>
        <xdr:cNvSpPr txBox="1">
          <a:spLocks noChangeArrowheads="1"/>
        </xdr:cNvSpPr>
      </xdr:nvSpPr>
      <xdr:spPr bwMode="auto">
        <a:xfrm>
          <a:off x="3200400" y="194310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95250</xdr:colOff>
      <xdr:row>9</xdr:row>
      <xdr:rowOff>0</xdr:rowOff>
    </xdr:to>
    <xdr:sp macro="" textlink="">
      <xdr:nvSpPr>
        <xdr:cNvPr id="4142" name="Text Box 2"/>
        <xdr:cNvSpPr txBox="1">
          <a:spLocks noChangeArrowheads="1"/>
        </xdr:cNvSpPr>
      </xdr:nvSpPr>
      <xdr:spPr bwMode="auto">
        <a:xfrm>
          <a:off x="3200400" y="194310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95250</xdr:colOff>
      <xdr:row>9</xdr:row>
      <xdr:rowOff>0</xdr:rowOff>
    </xdr:to>
    <xdr:sp macro="" textlink="">
      <xdr:nvSpPr>
        <xdr:cNvPr id="4143" name="Text Box 2"/>
        <xdr:cNvSpPr txBox="1">
          <a:spLocks noChangeArrowheads="1"/>
        </xdr:cNvSpPr>
      </xdr:nvSpPr>
      <xdr:spPr bwMode="auto">
        <a:xfrm>
          <a:off x="3200400" y="194310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95250</xdr:colOff>
      <xdr:row>9</xdr:row>
      <xdr:rowOff>0</xdr:rowOff>
    </xdr:to>
    <xdr:sp macro="" textlink="">
      <xdr:nvSpPr>
        <xdr:cNvPr id="4144" name="Text Box 2"/>
        <xdr:cNvSpPr txBox="1">
          <a:spLocks noChangeArrowheads="1"/>
        </xdr:cNvSpPr>
      </xdr:nvSpPr>
      <xdr:spPr bwMode="auto">
        <a:xfrm>
          <a:off x="3200400" y="194310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28575</xdr:colOff>
      <xdr:row>0</xdr:row>
      <xdr:rowOff>28575</xdr:rowOff>
    </xdr:from>
    <xdr:to>
      <xdr:col>12</xdr:col>
      <xdr:colOff>152400</xdr:colOff>
      <xdr:row>23</xdr:row>
      <xdr:rowOff>85725</xdr:rowOff>
    </xdr:to>
    <xdr:grpSp>
      <xdr:nvGrpSpPr>
        <xdr:cNvPr id="4187" name="Group 91"/>
        <xdr:cNvGrpSpPr>
          <a:grpSpLocks/>
        </xdr:cNvGrpSpPr>
      </xdr:nvGrpSpPr>
      <xdr:grpSpPr bwMode="auto">
        <a:xfrm>
          <a:off x="6600825" y="28575"/>
          <a:ext cx="3343275" cy="4857750"/>
          <a:chOff x="693" y="3"/>
          <a:chExt cx="351" cy="510"/>
        </a:xfrm>
      </xdr:grpSpPr>
      <xdr:grpSp>
        <xdr:nvGrpSpPr>
          <xdr:cNvPr id="4188" name="Group 92"/>
          <xdr:cNvGrpSpPr>
            <a:grpSpLocks/>
          </xdr:cNvGrpSpPr>
        </xdr:nvGrpSpPr>
        <xdr:grpSpPr bwMode="auto">
          <a:xfrm>
            <a:off x="693" y="3"/>
            <a:ext cx="351" cy="304"/>
            <a:chOff x="688" y="3"/>
            <a:chExt cx="351" cy="304"/>
          </a:xfrm>
        </xdr:grpSpPr>
        <xdr:grpSp>
          <xdr:nvGrpSpPr>
            <xdr:cNvPr id="4189" name="Group 93"/>
            <xdr:cNvGrpSpPr>
              <a:grpSpLocks/>
            </xdr:cNvGrpSpPr>
          </xdr:nvGrpSpPr>
          <xdr:grpSpPr bwMode="auto">
            <a:xfrm>
              <a:off x="719" y="80"/>
              <a:ext cx="320" cy="227"/>
              <a:chOff x="719" y="80"/>
              <a:chExt cx="320" cy="227"/>
            </a:xfrm>
          </xdr:grpSpPr>
          <xdr:grpSp>
            <xdr:nvGrpSpPr>
              <xdr:cNvPr id="4190" name="Group 94"/>
              <xdr:cNvGrpSpPr>
                <a:grpSpLocks/>
              </xdr:cNvGrpSpPr>
            </xdr:nvGrpSpPr>
            <xdr:grpSpPr bwMode="auto">
              <a:xfrm>
                <a:off x="719" y="262"/>
                <a:ext cx="320" cy="45"/>
                <a:chOff x="1204" y="240"/>
                <a:chExt cx="320" cy="45"/>
              </a:xfrm>
            </xdr:grpSpPr>
            <xdr:pic>
              <xdr:nvPicPr>
                <xdr:cNvPr id="4191" name="Picture 95" descr="follow-us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1204" y="240"/>
                  <a:ext cx="320" cy="45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4192" name="Picture 96" descr="follow-us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2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1214" y="252"/>
                  <a:ext cx="85" cy="20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4193" name="Picture 97" descr="linked-in">
                  <a:hlinkClick xmlns:r="http://schemas.openxmlformats.org/officeDocument/2006/relationships" r:id="rId3" tooltip="Follow us on LinkedIN"/>
                </xdr:cNvPr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4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1334" y="245"/>
                  <a:ext cx="34" cy="34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4194" name="Picture 98" descr="gplus">
                  <a:hlinkClick xmlns:r="http://schemas.openxmlformats.org/officeDocument/2006/relationships" r:id="rId5" tooltip="Add us to your circles on Google plus"/>
                </xdr:cNvPr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6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1368" y="245"/>
                  <a:ext cx="34" cy="34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4195" name="Picture 99" descr="facebook1">
                  <a:hlinkClick xmlns:r="http://schemas.openxmlformats.org/officeDocument/2006/relationships" r:id="rId7" tooltip="Become a fan on Facebook"/>
                </xdr:cNvPr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8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1402" y="245"/>
                  <a:ext cx="34" cy="34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4196" name="Picture 100" descr="pinterest1">
                  <a:hlinkClick xmlns:r="http://schemas.openxmlformats.org/officeDocument/2006/relationships" r:id="rId9" tooltip="Follow us on Pinterest"/>
                </xdr:cNvPr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0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1436" y="245"/>
                  <a:ext cx="34" cy="34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4197" name="Picture 101" descr="twitter1">
                  <a:hlinkClick xmlns:r="http://schemas.openxmlformats.org/officeDocument/2006/relationships" r:id="rId11" tooltip="Follow us on Twitter"/>
                </xdr:cNvPr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2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1471" y="245"/>
                  <a:ext cx="34" cy="34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</xdr:grpSp>
          <xdr:grpSp>
            <xdr:nvGrpSpPr>
              <xdr:cNvPr id="4198" name="Group 102">
                <a:hlinkClick xmlns:r="http://schemas.openxmlformats.org/officeDocument/2006/relationships" r:id="rId13" tooltip="Write your review about this template"/>
              </xdr:cNvPr>
              <xdr:cNvGrpSpPr>
                <a:grpSpLocks/>
              </xdr:cNvGrpSpPr>
            </xdr:nvGrpSpPr>
            <xdr:grpSpPr bwMode="auto">
              <a:xfrm>
                <a:off x="719" y="80"/>
                <a:ext cx="320" cy="45"/>
                <a:chOff x="881" y="58"/>
                <a:chExt cx="320" cy="45"/>
              </a:xfrm>
            </xdr:grpSpPr>
            <xdr:pic>
              <xdr:nvPicPr>
                <xdr:cNvPr id="4199" name="Picture 103" descr="ratings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4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881" y="58"/>
                  <a:ext cx="320" cy="45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4200" name="Picture 104" descr="stars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5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893" y="68"/>
                  <a:ext cx="133" cy="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xmlns:mc="http://schemas.openxmlformats.org/markup-compatibility/2006" val="A0CC41" mc:Ignorable="a14" a14:legacySpreadsheetColorIndex="11"/>
                      </a:solidFill>
                    </a14:hiddenFill>
                  </a:ex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4201" name="Picture 105" descr="write-your-review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6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1038" y="72"/>
                  <a:ext cx="150" cy="20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</xdr:grpSp>
          <xdr:grpSp>
            <xdr:nvGrpSpPr>
              <xdr:cNvPr id="4202" name="Group 106">
                <a:hlinkClick xmlns:r="http://schemas.openxmlformats.org/officeDocument/2006/relationships" r:id="rId13" tooltip="Give a thumb-up to this free template on your social network"/>
              </xdr:cNvPr>
              <xdr:cNvGrpSpPr>
                <a:grpSpLocks/>
              </xdr:cNvGrpSpPr>
            </xdr:nvGrpSpPr>
            <xdr:grpSpPr bwMode="auto">
              <a:xfrm>
                <a:off x="719" y="131"/>
                <a:ext cx="320" cy="125"/>
                <a:chOff x="881" y="109"/>
                <a:chExt cx="320" cy="125"/>
              </a:xfrm>
            </xdr:grpSpPr>
            <xdr:pic>
              <xdr:nvPicPr>
                <xdr:cNvPr id="4203" name="Picture 107" descr="tumbs-up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7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881" y="109"/>
                  <a:ext cx="320" cy="125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sp macro="" textlink="">
              <xdr:nvSpPr>
                <xdr:cNvPr id="4204" name="Rectangle 108"/>
                <xdr:cNvSpPr>
                  <a:spLocks noChangeArrowheads="1"/>
                </xdr:cNvSpPr>
              </xdr:nvSpPr>
              <xdr:spPr bwMode="auto">
                <a:xfrm>
                  <a:off x="893" y="151"/>
                  <a:ext cx="295" cy="77"/>
                </a:xfrm>
                <a:prstGeom prst="rect">
                  <a:avLst/>
                </a:prstGeom>
                <a:solidFill>
                  <a:srgbClr xmlns:mc="http://schemas.openxmlformats.org/markup-compatibility/2006" xmlns:a14="http://schemas.microsoft.com/office/drawing/2010/main" val="FFFFFF" mc:Ignorable="a14" a14:legacySpreadsheetColorIndex="65"/>
                </a:solidFill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xmlns:mc="http://schemas.openxmlformats.org/markup-compatibility/2006"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</xdr:sp>
            <xdr:pic>
              <xdr:nvPicPr>
                <xdr:cNvPr id="4205" name="Picture 109" descr="social_links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8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919" y="156"/>
                  <a:ext cx="232" cy="71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4206" name="Picture 110" descr="thumb-up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9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893" y="115"/>
                  <a:ext cx="240" cy="35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</xdr:grpSp>
        </xdr:grpSp>
        <xdr:pic>
          <xdr:nvPicPr>
            <xdr:cNvPr id="4207" name="Picture 111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718" y="3"/>
              <a:ext cx="212" cy="49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mc:AlternateContent xmlns:mc="http://schemas.openxmlformats.org/markup-compatibility/2006" xmlns:a14="http://schemas.microsoft.com/office/drawing/2010/main">
          <mc:Choice Requires="a14">
            <xdr:pic>
              <xdr:nvPicPr>
                <xdr:cNvPr id="4208" name="Picture 112"/>
                <xdr:cNvPicPr>
                  <a:picLocks noChangeAspect="1" noChangeArrowheads="1"/>
                  <a:extLst>
                    <a:ext uri="{84589F7E-364E-4C9E-8A38-B11213B215E9}">
                      <a14:cameraTool cellRange="EULA!$H$3" spid="_x0000_s4244"/>
                    </a:ext>
                  </a:extLst>
                </xdr:cNvPicPr>
              </xdr:nvPicPr>
              <xdr:blipFill>
                <a:blip xmlns:r="http://schemas.openxmlformats.org/officeDocument/2006/relationships" r:embed="rId21"/>
                <a:srcRect/>
                <a:stretch>
                  <a:fillRect/>
                </a:stretch>
              </xdr:blipFill>
              <xdr:spPr bwMode="auto">
                <a:xfrm>
                  <a:off x="688" y="57"/>
                  <a:ext cx="322" cy="18"/>
                </a:xfrm>
                <a:prstGeom prst="rect">
                  <a:avLst/>
                </a:prstGeom>
                <a:noFill/>
                <a:ln>
                  <a:noFill/>
                </a:ln>
                <a:effectLst/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  <a:ext uri="{AF507438-7753-43E0-B8FC-AC1667EBCBE1}">
                    <a14:hiddenEffects>
                      <a:effectLst>
                        <a:outerShdw dist="35921" dir="2700000" algn="ctr" rotWithShape="0">
                          <a:srgbClr val="808080"/>
                        </a:outerShdw>
                      </a:effectLst>
                    </a14:hiddenEffects>
                  </a:ext>
                </a:extLst>
              </xdr:spPr>
            </xdr:pic>
          </mc:Choice>
          <mc:Fallback xmlns=""/>
        </mc:AlternateContent>
      </xdr:grpSp>
      <xdr:pic>
        <xdr:nvPicPr>
          <xdr:cNvPr id="4209" name="Picture 113" descr="price_tag_14"/>
          <xdr:cNvPicPr>
            <a:picLocks noChangeAspect="1" noChangeArrowheads="1"/>
          </xdr:cNvPicPr>
        </xdr:nvPicPr>
        <xdr:blipFill>
          <a:blip xmlns:r="http://schemas.openxmlformats.org/officeDocument/2006/relationships" r:embed="rId2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24" y="363"/>
            <a:ext cx="320" cy="1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210" name="Picture 114" descr="unlock">
            <a:hlinkClick xmlns:r="http://schemas.openxmlformats.org/officeDocument/2006/relationships" r:id="rId23" tooltip="Get Unlocked version of Restaurant P&amp;L Statement"/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24" y="313"/>
            <a:ext cx="320" cy="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7</xdr:col>
      <xdr:colOff>95250</xdr:colOff>
      <xdr:row>0</xdr:row>
      <xdr:rowOff>257175</xdr:rowOff>
    </xdr:to>
    <xdr:sp macro="" textlink="">
      <xdr:nvSpPr>
        <xdr:cNvPr id="5166" name="Text Box 8"/>
        <xdr:cNvSpPr txBox="1">
          <a:spLocks noChangeArrowheads="1"/>
        </xdr:cNvSpPr>
      </xdr:nvSpPr>
      <xdr:spPr bwMode="auto">
        <a:xfrm>
          <a:off x="6572250" y="0"/>
          <a:ext cx="952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95250</xdr:colOff>
      <xdr:row>0</xdr:row>
      <xdr:rowOff>257175</xdr:rowOff>
    </xdr:to>
    <xdr:sp macro="" textlink="">
      <xdr:nvSpPr>
        <xdr:cNvPr id="5167" name="Text Box 2"/>
        <xdr:cNvSpPr txBox="1">
          <a:spLocks noChangeArrowheads="1"/>
        </xdr:cNvSpPr>
      </xdr:nvSpPr>
      <xdr:spPr bwMode="auto">
        <a:xfrm>
          <a:off x="6572250" y="0"/>
          <a:ext cx="952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95250</xdr:colOff>
      <xdr:row>0</xdr:row>
      <xdr:rowOff>257175</xdr:rowOff>
    </xdr:to>
    <xdr:sp macro="" textlink="">
      <xdr:nvSpPr>
        <xdr:cNvPr id="5168" name="Text Box 2"/>
        <xdr:cNvSpPr txBox="1">
          <a:spLocks noChangeArrowheads="1"/>
        </xdr:cNvSpPr>
      </xdr:nvSpPr>
      <xdr:spPr bwMode="auto">
        <a:xfrm>
          <a:off x="6572250" y="0"/>
          <a:ext cx="952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95250</xdr:colOff>
      <xdr:row>0</xdr:row>
      <xdr:rowOff>257175</xdr:rowOff>
    </xdr:to>
    <xdr:sp macro="" textlink="">
      <xdr:nvSpPr>
        <xdr:cNvPr id="5169" name="Text Box 2"/>
        <xdr:cNvSpPr txBox="1">
          <a:spLocks noChangeArrowheads="1"/>
        </xdr:cNvSpPr>
      </xdr:nvSpPr>
      <xdr:spPr bwMode="auto">
        <a:xfrm>
          <a:off x="5791200" y="0"/>
          <a:ext cx="952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95250</xdr:colOff>
      <xdr:row>0</xdr:row>
      <xdr:rowOff>257175</xdr:rowOff>
    </xdr:to>
    <xdr:sp macro="" textlink="">
      <xdr:nvSpPr>
        <xdr:cNvPr id="5170" name="Text Box 2"/>
        <xdr:cNvSpPr txBox="1">
          <a:spLocks noChangeArrowheads="1"/>
        </xdr:cNvSpPr>
      </xdr:nvSpPr>
      <xdr:spPr bwMode="auto">
        <a:xfrm>
          <a:off x="5791200" y="0"/>
          <a:ext cx="952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95250</xdr:colOff>
      <xdr:row>0</xdr:row>
      <xdr:rowOff>257175</xdr:rowOff>
    </xdr:to>
    <xdr:sp macro="" textlink="">
      <xdr:nvSpPr>
        <xdr:cNvPr id="5175" name="Text Box 2"/>
        <xdr:cNvSpPr txBox="1">
          <a:spLocks noChangeArrowheads="1"/>
        </xdr:cNvSpPr>
      </xdr:nvSpPr>
      <xdr:spPr bwMode="auto">
        <a:xfrm>
          <a:off x="6572250" y="0"/>
          <a:ext cx="952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95250</xdr:colOff>
      <xdr:row>0</xdr:row>
      <xdr:rowOff>257175</xdr:rowOff>
    </xdr:to>
    <xdr:sp macro="" textlink="">
      <xdr:nvSpPr>
        <xdr:cNvPr id="5177" name="Text Box 2"/>
        <xdr:cNvSpPr txBox="1">
          <a:spLocks noChangeArrowheads="1"/>
        </xdr:cNvSpPr>
      </xdr:nvSpPr>
      <xdr:spPr bwMode="auto">
        <a:xfrm>
          <a:off x="5791200" y="0"/>
          <a:ext cx="952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95250</xdr:colOff>
      <xdr:row>0</xdr:row>
      <xdr:rowOff>257175</xdr:rowOff>
    </xdr:to>
    <xdr:sp macro="" textlink="">
      <xdr:nvSpPr>
        <xdr:cNvPr id="5178" name="Text Box 2"/>
        <xdr:cNvSpPr txBox="1">
          <a:spLocks noChangeArrowheads="1"/>
        </xdr:cNvSpPr>
      </xdr:nvSpPr>
      <xdr:spPr bwMode="auto">
        <a:xfrm>
          <a:off x="5791200" y="0"/>
          <a:ext cx="952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95250</xdr:colOff>
      <xdr:row>0</xdr:row>
      <xdr:rowOff>257175</xdr:rowOff>
    </xdr:to>
    <xdr:sp macro="" textlink="">
      <xdr:nvSpPr>
        <xdr:cNvPr id="5180" name="Text Box 2"/>
        <xdr:cNvSpPr txBox="1">
          <a:spLocks noChangeArrowheads="1"/>
        </xdr:cNvSpPr>
      </xdr:nvSpPr>
      <xdr:spPr bwMode="auto">
        <a:xfrm>
          <a:off x="5791200" y="0"/>
          <a:ext cx="952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95250</xdr:colOff>
      <xdr:row>0</xdr:row>
      <xdr:rowOff>257175</xdr:rowOff>
    </xdr:to>
    <xdr:sp macro="" textlink="">
      <xdr:nvSpPr>
        <xdr:cNvPr id="5181" name="Text Box 2"/>
        <xdr:cNvSpPr txBox="1">
          <a:spLocks noChangeArrowheads="1"/>
        </xdr:cNvSpPr>
      </xdr:nvSpPr>
      <xdr:spPr bwMode="auto">
        <a:xfrm>
          <a:off x="5791200" y="0"/>
          <a:ext cx="952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95250</xdr:colOff>
      <xdr:row>9</xdr:row>
      <xdr:rowOff>0</xdr:rowOff>
    </xdr:to>
    <xdr:sp macro="" textlink="">
      <xdr:nvSpPr>
        <xdr:cNvPr id="5182" name="Text Box 2"/>
        <xdr:cNvSpPr txBox="1">
          <a:spLocks noChangeArrowheads="1"/>
        </xdr:cNvSpPr>
      </xdr:nvSpPr>
      <xdr:spPr bwMode="auto">
        <a:xfrm>
          <a:off x="3200400" y="194310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95250</xdr:colOff>
      <xdr:row>9</xdr:row>
      <xdr:rowOff>0</xdr:rowOff>
    </xdr:to>
    <xdr:sp macro="" textlink="">
      <xdr:nvSpPr>
        <xdr:cNvPr id="5183" name="Text Box 2"/>
        <xdr:cNvSpPr txBox="1">
          <a:spLocks noChangeArrowheads="1"/>
        </xdr:cNvSpPr>
      </xdr:nvSpPr>
      <xdr:spPr bwMode="auto">
        <a:xfrm>
          <a:off x="3200400" y="194310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95250</xdr:colOff>
      <xdr:row>9</xdr:row>
      <xdr:rowOff>0</xdr:rowOff>
    </xdr:to>
    <xdr:sp macro="" textlink="">
      <xdr:nvSpPr>
        <xdr:cNvPr id="5184" name="Text Box 2"/>
        <xdr:cNvSpPr txBox="1">
          <a:spLocks noChangeArrowheads="1"/>
        </xdr:cNvSpPr>
      </xdr:nvSpPr>
      <xdr:spPr bwMode="auto">
        <a:xfrm>
          <a:off x="3200400" y="194310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95250</xdr:colOff>
      <xdr:row>9</xdr:row>
      <xdr:rowOff>0</xdr:rowOff>
    </xdr:to>
    <xdr:sp macro="" textlink="">
      <xdr:nvSpPr>
        <xdr:cNvPr id="5185" name="Text Box 2"/>
        <xdr:cNvSpPr txBox="1">
          <a:spLocks noChangeArrowheads="1"/>
        </xdr:cNvSpPr>
      </xdr:nvSpPr>
      <xdr:spPr bwMode="auto">
        <a:xfrm>
          <a:off x="3200400" y="194310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28575</xdr:colOff>
      <xdr:row>0</xdr:row>
      <xdr:rowOff>28575</xdr:rowOff>
    </xdr:from>
    <xdr:to>
      <xdr:col>12</xdr:col>
      <xdr:colOff>152400</xdr:colOff>
      <xdr:row>23</xdr:row>
      <xdr:rowOff>85725</xdr:rowOff>
    </xdr:to>
    <xdr:grpSp>
      <xdr:nvGrpSpPr>
        <xdr:cNvPr id="5249" name="Group 129"/>
        <xdr:cNvGrpSpPr>
          <a:grpSpLocks/>
        </xdr:cNvGrpSpPr>
      </xdr:nvGrpSpPr>
      <xdr:grpSpPr bwMode="auto">
        <a:xfrm>
          <a:off x="6600825" y="28575"/>
          <a:ext cx="3343275" cy="4857750"/>
          <a:chOff x="693" y="3"/>
          <a:chExt cx="351" cy="510"/>
        </a:xfrm>
      </xdr:grpSpPr>
      <xdr:grpSp>
        <xdr:nvGrpSpPr>
          <xdr:cNvPr id="5250" name="Group 130"/>
          <xdr:cNvGrpSpPr>
            <a:grpSpLocks/>
          </xdr:cNvGrpSpPr>
        </xdr:nvGrpSpPr>
        <xdr:grpSpPr bwMode="auto">
          <a:xfrm>
            <a:off x="693" y="3"/>
            <a:ext cx="351" cy="304"/>
            <a:chOff x="688" y="3"/>
            <a:chExt cx="351" cy="304"/>
          </a:xfrm>
        </xdr:grpSpPr>
        <xdr:grpSp>
          <xdr:nvGrpSpPr>
            <xdr:cNvPr id="5251" name="Group 131"/>
            <xdr:cNvGrpSpPr>
              <a:grpSpLocks/>
            </xdr:cNvGrpSpPr>
          </xdr:nvGrpSpPr>
          <xdr:grpSpPr bwMode="auto">
            <a:xfrm>
              <a:off x="719" y="80"/>
              <a:ext cx="320" cy="227"/>
              <a:chOff x="719" y="80"/>
              <a:chExt cx="320" cy="227"/>
            </a:xfrm>
          </xdr:grpSpPr>
          <xdr:grpSp>
            <xdr:nvGrpSpPr>
              <xdr:cNvPr id="5252" name="Group 132"/>
              <xdr:cNvGrpSpPr>
                <a:grpSpLocks/>
              </xdr:cNvGrpSpPr>
            </xdr:nvGrpSpPr>
            <xdr:grpSpPr bwMode="auto">
              <a:xfrm>
                <a:off x="719" y="262"/>
                <a:ext cx="320" cy="45"/>
                <a:chOff x="1204" y="240"/>
                <a:chExt cx="320" cy="45"/>
              </a:xfrm>
            </xdr:grpSpPr>
            <xdr:pic>
              <xdr:nvPicPr>
                <xdr:cNvPr id="5253" name="Picture 133" descr="follow-us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1204" y="240"/>
                  <a:ext cx="320" cy="45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5254" name="Picture 134" descr="follow-us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2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1214" y="252"/>
                  <a:ext cx="85" cy="20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5255" name="Picture 135" descr="linked-in">
                  <a:hlinkClick xmlns:r="http://schemas.openxmlformats.org/officeDocument/2006/relationships" r:id="rId3" tooltip="Follow us on LinkedIN"/>
                </xdr:cNvPr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4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1334" y="245"/>
                  <a:ext cx="34" cy="34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5256" name="Picture 136" descr="gplus">
                  <a:hlinkClick xmlns:r="http://schemas.openxmlformats.org/officeDocument/2006/relationships" r:id="rId5" tooltip="Add us to your circles on Google plus"/>
                </xdr:cNvPr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6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1368" y="245"/>
                  <a:ext cx="34" cy="34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5257" name="Picture 137" descr="facebook1">
                  <a:hlinkClick xmlns:r="http://schemas.openxmlformats.org/officeDocument/2006/relationships" r:id="rId7" tooltip="Become a fan on Facebook"/>
                </xdr:cNvPr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8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1402" y="245"/>
                  <a:ext cx="34" cy="34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5258" name="Picture 138" descr="pinterest1">
                  <a:hlinkClick xmlns:r="http://schemas.openxmlformats.org/officeDocument/2006/relationships" r:id="rId9" tooltip="Follow us on Pinterest"/>
                </xdr:cNvPr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0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1436" y="245"/>
                  <a:ext cx="34" cy="34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5259" name="Picture 139" descr="twitter1">
                  <a:hlinkClick xmlns:r="http://schemas.openxmlformats.org/officeDocument/2006/relationships" r:id="rId11" tooltip="Follow us on Twitter"/>
                </xdr:cNvPr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2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1471" y="245"/>
                  <a:ext cx="34" cy="34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</xdr:grpSp>
          <xdr:grpSp>
            <xdr:nvGrpSpPr>
              <xdr:cNvPr id="5260" name="Group 140">
                <a:hlinkClick xmlns:r="http://schemas.openxmlformats.org/officeDocument/2006/relationships" r:id="rId13" tooltip="Write your review about this template"/>
              </xdr:cNvPr>
              <xdr:cNvGrpSpPr>
                <a:grpSpLocks/>
              </xdr:cNvGrpSpPr>
            </xdr:nvGrpSpPr>
            <xdr:grpSpPr bwMode="auto">
              <a:xfrm>
                <a:off x="719" y="80"/>
                <a:ext cx="320" cy="45"/>
                <a:chOff x="881" y="58"/>
                <a:chExt cx="320" cy="45"/>
              </a:xfrm>
            </xdr:grpSpPr>
            <xdr:pic>
              <xdr:nvPicPr>
                <xdr:cNvPr id="5261" name="Picture 141" descr="ratings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4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881" y="58"/>
                  <a:ext cx="320" cy="45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5262" name="Picture 142" descr="stars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5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893" y="68"/>
                  <a:ext cx="133" cy="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xmlns:mc="http://schemas.openxmlformats.org/markup-compatibility/2006" val="A0CC41" mc:Ignorable="a14" a14:legacySpreadsheetColorIndex="11"/>
                      </a:solidFill>
                    </a14:hiddenFill>
                  </a:ex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5263" name="Picture 143" descr="write-your-review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6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1038" y="72"/>
                  <a:ext cx="150" cy="20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</xdr:grpSp>
          <xdr:grpSp>
            <xdr:nvGrpSpPr>
              <xdr:cNvPr id="5264" name="Group 144">
                <a:hlinkClick xmlns:r="http://schemas.openxmlformats.org/officeDocument/2006/relationships" r:id="rId13" tooltip="Give a thumb-up to this free template on your social network"/>
              </xdr:cNvPr>
              <xdr:cNvGrpSpPr>
                <a:grpSpLocks/>
              </xdr:cNvGrpSpPr>
            </xdr:nvGrpSpPr>
            <xdr:grpSpPr bwMode="auto">
              <a:xfrm>
                <a:off x="719" y="131"/>
                <a:ext cx="320" cy="125"/>
                <a:chOff x="881" y="109"/>
                <a:chExt cx="320" cy="125"/>
              </a:xfrm>
            </xdr:grpSpPr>
            <xdr:pic>
              <xdr:nvPicPr>
                <xdr:cNvPr id="5265" name="Picture 145" descr="tumbs-up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7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881" y="109"/>
                  <a:ext cx="320" cy="125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sp macro="" textlink="">
              <xdr:nvSpPr>
                <xdr:cNvPr id="5266" name="Rectangle 146"/>
                <xdr:cNvSpPr>
                  <a:spLocks noChangeArrowheads="1"/>
                </xdr:cNvSpPr>
              </xdr:nvSpPr>
              <xdr:spPr bwMode="auto">
                <a:xfrm>
                  <a:off x="893" y="151"/>
                  <a:ext cx="295" cy="77"/>
                </a:xfrm>
                <a:prstGeom prst="rect">
                  <a:avLst/>
                </a:prstGeom>
                <a:solidFill>
                  <a:srgbClr xmlns:mc="http://schemas.openxmlformats.org/markup-compatibility/2006" xmlns:a14="http://schemas.microsoft.com/office/drawing/2010/main" val="FFFFFF" mc:Ignorable="a14" a14:legacySpreadsheetColorIndex="65"/>
                </a:solidFill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xmlns:mc="http://schemas.openxmlformats.org/markup-compatibility/2006"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</xdr:sp>
            <xdr:pic>
              <xdr:nvPicPr>
                <xdr:cNvPr id="5267" name="Picture 147" descr="social_links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8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919" y="156"/>
                  <a:ext cx="232" cy="71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5268" name="Picture 148" descr="thumb-up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9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893" y="115"/>
                  <a:ext cx="240" cy="35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</xdr:grpSp>
        </xdr:grpSp>
        <xdr:pic>
          <xdr:nvPicPr>
            <xdr:cNvPr id="5269" name="Picture 149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718" y="3"/>
              <a:ext cx="212" cy="49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mc:AlternateContent xmlns:mc="http://schemas.openxmlformats.org/markup-compatibility/2006" xmlns:a14="http://schemas.microsoft.com/office/drawing/2010/main">
          <mc:Choice Requires="a14">
            <xdr:pic>
              <xdr:nvPicPr>
                <xdr:cNvPr id="5270" name="Picture 150"/>
                <xdr:cNvPicPr>
                  <a:picLocks noChangeAspect="1" noChangeArrowheads="1"/>
                  <a:extLst>
                    <a:ext uri="{84589F7E-364E-4C9E-8A38-B11213B215E9}">
                      <a14:cameraTool cellRange="EULA!$H$3" spid="_x0000_s5312"/>
                    </a:ext>
                  </a:extLst>
                </xdr:cNvPicPr>
              </xdr:nvPicPr>
              <xdr:blipFill>
                <a:blip xmlns:r="http://schemas.openxmlformats.org/officeDocument/2006/relationships" r:embed="rId21"/>
                <a:srcRect/>
                <a:stretch>
                  <a:fillRect/>
                </a:stretch>
              </xdr:blipFill>
              <xdr:spPr bwMode="auto">
                <a:xfrm>
                  <a:off x="688" y="57"/>
                  <a:ext cx="322" cy="18"/>
                </a:xfrm>
                <a:prstGeom prst="rect">
                  <a:avLst/>
                </a:prstGeom>
                <a:noFill/>
                <a:ln>
                  <a:noFill/>
                </a:ln>
                <a:effectLst/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  <a:ext uri="{AF507438-7753-43E0-B8FC-AC1667EBCBE1}">
                    <a14:hiddenEffects>
                      <a:effectLst>
                        <a:outerShdw dist="35921" dir="2700000" algn="ctr" rotWithShape="0">
                          <a:srgbClr val="808080"/>
                        </a:outerShdw>
                      </a:effectLst>
                    </a14:hiddenEffects>
                  </a:ext>
                </a:extLst>
              </xdr:spPr>
            </xdr:pic>
          </mc:Choice>
          <mc:Fallback xmlns=""/>
        </mc:AlternateContent>
      </xdr:grpSp>
      <xdr:pic>
        <xdr:nvPicPr>
          <xdr:cNvPr id="5271" name="Picture 151" descr="price_tag_14"/>
          <xdr:cNvPicPr>
            <a:picLocks noChangeAspect="1" noChangeArrowheads="1"/>
          </xdr:cNvPicPr>
        </xdr:nvPicPr>
        <xdr:blipFill>
          <a:blip xmlns:r="http://schemas.openxmlformats.org/officeDocument/2006/relationships" r:embed="rId2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24" y="363"/>
            <a:ext cx="320" cy="1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272" name="Picture 152" descr="unlock">
            <a:hlinkClick xmlns:r="http://schemas.openxmlformats.org/officeDocument/2006/relationships" r:id="rId23" tooltip="Get Unlocked version of Restaurant P&amp;L Statement"/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24" y="313"/>
            <a:ext cx="320" cy="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7</xdr:col>
      <xdr:colOff>95250</xdr:colOff>
      <xdr:row>0</xdr:row>
      <xdr:rowOff>257175</xdr:rowOff>
    </xdr:to>
    <xdr:sp macro="" textlink="">
      <xdr:nvSpPr>
        <xdr:cNvPr id="6190" name="Text Box 2"/>
        <xdr:cNvSpPr txBox="1">
          <a:spLocks noChangeArrowheads="1"/>
        </xdr:cNvSpPr>
      </xdr:nvSpPr>
      <xdr:spPr bwMode="auto">
        <a:xfrm>
          <a:off x="6572250" y="0"/>
          <a:ext cx="952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95250</xdr:colOff>
      <xdr:row>0</xdr:row>
      <xdr:rowOff>257175</xdr:rowOff>
    </xdr:to>
    <xdr:sp macro="" textlink="">
      <xdr:nvSpPr>
        <xdr:cNvPr id="6191" name="Text Box 8"/>
        <xdr:cNvSpPr txBox="1">
          <a:spLocks noChangeArrowheads="1"/>
        </xdr:cNvSpPr>
      </xdr:nvSpPr>
      <xdr:spPr bwMode="auto">
        <a:xfrm>
          <a:off x="6572250" y="0"/>
          <a:ext cx="952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95250</xdr:colOff>
      <xdr:row>0</xdr:row>
      <xdr:rowOff>257175</xdr:rowOff>
    </xdr:to>
    <xdr:sp macro="" textlink="">
      <xdr:nvSpPr>
        <xdr:cNvPr id="6192" name="Text Box 2"/>
        <xdr:cNvSpPr txBox="1">
          <a:spLocks noChangeArrowheads="1"/>
        </xdr:cNvSpPr>
      </xdr:nvSpPr>
      <xdr:spPr bwMode="auto">
        <a:xfrm>
          <a:off x="6572250" y="0"/>
          <a:ext cx="952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95250</xdr:colOff>
      <xdr:row>0</xdr:row>
      <xdr:rowOff>257175</xdr:rowOff>
    </xdr:to>
    <xdr:sp macro="" textlink="">
      <xdr:nvSpPr>
        <xdr:cNvPr id="6193" name="Text Box 2"/>
        <xdr:cNvSpPr txBox="1">
          <a:spLocks noChangeArrowheads="1"/>
        </xdr:cNvSpPr>
      </xdr:nvSpPr>
      <xdr:spPr bwMode="auto">
        <a:xfrm>
          <a:off x="6572250" y="0"/>
          <a:ext cx="952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95250</xdr:colOff>
      <xdr:row>0</xdr:row>
      <xdr:rowOff>257175</xdr:rowOff>
    </xdr:to>
    <xdr:sp macro="" textlink="">
      <xdr:nvSpPr>
        <xdr:cNvPr id="6194" name="Text Box 2"/>
        <xdr:cNvSpPr txBox="1">
          <a:spLocks noChangeArrowheads="1"/>
        </xdr:cNvSpPr>
      </xdr:nvSpPr>
      <xdr:spPr bwMode="auto">
        <a:xfrm>
          <a:off x="5791200" y="0"/>
          <a:ext cx="952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95250</xdr:colOff>
      <xdr:row>0</xdr:row>
      <xdr:rowOff>257175</xdr:rowOff>
    </xdr:to>
    <xdr:sp macro="" textlink="">
      <xdr:nvSpPr>
        <xdr:cNvPr id="6195" name="Text Box 2"/>
        <xdr:cNvSpPr txBox="1">
          <a:spLocks noChangeArrowheads="1"/>
        </xdr:cNvSpPr>
      </xdr:nvSpPr>
      <xdr:spPr bwMode="auto">
        <a:xfrm>
          <a:off x="5791200" y="0"/>
          <a:ext cx="952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95250</xdr:colOff>
      <xdr:row>0</xdr:row>
      <xdr:rowOff>257175</xdr:rowOff>
    </xdr:to>
    <xdr:sp macro="" textlink="">
      <xdr:nvSpPr>
        <xdr:cNvPr id="6200" name="Text Box 8"/>
        <xdr:cNvSpPr txBox="1">
          <a:spLocks noChangeArrowheads="1"/>
        </xdr:cNvSpPr>
      </xdr:nvSpPr>
      <xdr:spPr bwMode="auto">
        <a:xfrm>
          <a:off x="6572250" y="0"/>
          <a:ext cx="952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95250</xdr:colOff>
      <xdr:row>0</xdr:row>
      <xdr:rowOff>257175</xdr:rowOff>
    </xdr:to>
    <xdr:sp macro="" textlink="">
      <xdr:nvSpPr>
        <xdr:cNvPr id="6201" name="Text Box 2"/>
        <xdr:cNvSpPr txBox="1">
          <a:spLocks noChangeArrowheads="1"/>
        </xdr:cNvSpPr>
      </xdr:nvSpPr>
      <xdr:spPr bwMode="auto">
        <a:xfrm>
          <a:off x="6572250" y="0"/>
          <a:ext cx="952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95250</xdr:colOff>
      <xdr:row>0</xdr:row>
      <xdr:rowOff>257175</xdr:rowOff>
    </xdr:to>
    <xdr:sp macro="" textlink="">
      <xdr:nvSpPr>
        <xdr:cNvPr id="6202" name="Text Box 2"/>
        <xdr:cNvSpPr txBox="1">
          <a:spLocks noChangeArrowheads="1"/>
        </xdr:cNvSpPr>
      </xdr:nvSpPr>
      <xdr:spPr bwMode="auto">
        <a:xfrm>
          <a:off x="6572250" y="0"/>
          <a:ext cx="952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95250</xdr:colOff>
      <xdr:row>0</xdr:row>
      <xdr:rowOff>257175</xdr:rowOff>
    </xdr:to>
    <xdr:sp macro="" textlink="">
      <xdr:nvSpPr>
        <xdr:cNvPr id="6203" name="Text Box 2"/>
        <xdr:cNvSpPr txBox="1">
          <a:spLocks noChangeArrowheads="1"/>
        </xdr:cNvSpPr>
      </xdr:nvSpPr>
      <xdr:spPr bwMode="auto">
        <a:xfrm>
          <a:off x="5791200" y="0"/>
          <a:ext cx="952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95250</xdr:colOff>
      <xdr:row>0</xdr:row>
      <xdr:rowOff>257175</xdr:rowOff>
    </xdr:to>
    <xdr:sp macro="" textlink="">
      <xdr:nvSpPr>
        <xdr:cNvPr id="6204" name="Text Box 2"/>
        <xdr:cNvSpPr txBox="1">
          <a:spLocks noChangeArrowheads="1"/>
        </xdr:cNvSpPr>
      </xdr:nvSpPr>
      <xdr:spPr bwMode="auto">
        <a:xfrm>
          <a:off x="5791200" y="0"/>
          <a:ext cx="952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95250</xdr:colOff>
      <xdr:row>0</xdr:row>
      <xdr:rowOff>257175</xdr:rowOff>
    </xdr:to>
    <xdr:sp macro="" textlink="">
      <xdr:nvSpPr>
        <xdr:cNvPr id="6205" name="Text Box 2"/>
        <xdr:cNvSpPr txBox="1">
          <a:spLocks noChangeArrowheads="1"/>
        </xdr:cNvSpPr>
      </xdr:nvSpPr>
      <xdr:spPr bwMode="auto">
        <a:xfrm>
          <a:off x="6572250" y="0"/>
          <a:ext cx="952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95250</xdr:colOff>
      <xdr:row>0</xdr:row>
      <xdr:rowOff>257175</xdr:rowOff>
    </xdr:to>
    <xdr:sp macro="" textlink="">
      <xdr:nvSpPr>
        <xdr:cNvPr id="6206" name="Text Box 2"/>
        <xdr:cNvSpPr txBox="1">
          <a:spLocks noChangeArrowheads="1"/>
        </xdr:cNvSpPr>
      </xdr:nvSpPr>
      <xdr:spPr bwMode="auto">
        <a:xfrm>
          <a:off x="6572250" y="0"/>
          <a:ext cx="952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95250</xdr:colOff>
      <xdr:row>0</xdr:row>
      <xdr:rowOff>257175</xdr:rowOff>
    </xdr:to>
    <xdr:sp macro="" textlink="">
      <xdr:nvSpPr>
        <xdr:cNvPr id="6207" name="Text Box 2"/>
        <xdr:cNvSpPr txBox="1">
          <a:spLocks noChangeArrowheads="1"/>
        </xdr:cNvSpPr>
      </xdr:nvSpPr>
      <xdr:spPr bwMode="auto">
        <a:xfrm>
          <a:off x="5791200" y="0"/>
          <a:ext cx="952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95250</xdr:colOff>
      <xdr:row>0</xdr:row>
      <xdr:rowOff>257175</xdr:rowOff>
    </xdr:to>
    <xdr:sp macro="" textlink="">
      <xdr:nvSpPr>
        <xdr:cNvPr id="6208" name="Text Box 2"/>
        <xdr:cNvSpPr txBox="1">
          <a:spLocks noChangeArrowheads="1"/>
        </xdr:cNvSpPr>
      </xdr:nvSpPr>
      <xdr:spPr bwMode="auto">
        <a:xfrm>
          <a:off x="5791200" y="0"/>
          <a:ext cx="952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95250</xdr:colOff>
      <xdr:row>0</xdr:row>
      <xdr:rowOff>257175</xdr:rowOff>
    </xdr:to>
    <xdr:sp macro="" textlink="">
      <xdr:nvSpPr>
        <xdr:cNvPr id="6210" name="Text Box 2"/>
        <xdr:cNvSpPr txBox="1">
          <a:spLocks noChangeArrowheads="1"/>
        </xdr:cNvSpPr>
      </xdr:nvSpPr>
      <xdr:spPr bwMode="auto">
        <a:xfrm>
          <a:off x="5791200" y="0"/>
          <a:ext cx="952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95250</xdr:colOff>
      <xdr:row>0</xdr:row>
      <xdr:rowOff>257175</xdr:rowOff>
    </xdr:to>
    <xdr:sp macro="" textlink="">
      <xdr:nvSpPr>
        <xdr:cNvPr id="6211" name="Text Box 2"/>
        <xdr:cNvSpPr txBox="1">
          <a:spLocks noChangeArrowheads="1"/>
        </xdr:cNvSpPr>
      </xdr:nvSpPr>
      <xdr:spPr bwMode="auto">
        <a:xfrm>
          <a:off x="5791200" y="0"/>
          <a:ext cx="952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95250</xdr:colOff>
      <xdr:row>9</xdr:row>
      <xdr:rowOff>0</xdr:rowOff>
    </xdr:to>
    <xdr:sp macro="" textlink="">
      <xdr:nvSpPr>
        <xdr:cNvPr id="6212" name="Text Box 2"/>
        <xdr:cNvSpPr txBox="1">
          <a:spLocks noChangeArrowheads="1"/>
        </xdr:cNvSpPr>
      </xdr:nvSpPr>
      <xdr:spPr bwMode="auto">
        <a:xfrm>
          <a:off x="3200400" y="194310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95250</xdr:colOff>
      <xdr:row>9</xdr:row>
      <xdr:rowOff>0</xdr:rowOff>
    </xdr:to>
    <xdr:sp macro="" textlink="">
      <xdr:nvSpPr>
        <xdr:cNvPr id="6213" name="Text Box 2"/>
        <xdr:cNvSpPr txBox="1">
          <a:spLocks noChangeArrowheads="1"/>
        </xdr:cNvSpPr>
      </xdr:nvSpPr>
      <xdr:spPr bwMode="auto">
        <a:xfrm>
          <a:off x="3200400" y="194310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95250</xdr:colOff>
      <xdr:row>9</xdr:row>
      <xdr:rowOff>0</xdr:rowOff>
    </xdr:to>
    <xdr:sp macro="" textlink="">
      <xdr:nvSpPr>
        <xdr:cNvPr id="6214" name="Text Box 2"/>
        <xdr:cNvSpPr txBox="1">
          <a:spLocks noChangeArrowheads="1"/>
        </xdr:cNvSpPr>
      </xdr:nvSpPr>
      <xdr:spPr bwMode="auto">
        <a:xfrm>
          <a:off x="3200400" y="194310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95250</xdr:colOff>
      <xdr:row>9</xdr:row>
      <xdr:rowOff>0</xdr:rowOff>
    </xdr:to>
    <xdr:sp macro="" textlink="">
      <xdr:nvSpPr>
        <xdr:cNvPr id="6215" name="Text Box 2"/>
        <xdr:cNvSpPr txBox="1">
          <a:spLocks noChangeArrowheads="1"/>
        </xdr:cNvSpPr>
      </xdr:nvSpPr>
      <xdr:spPr bwMode="auto">
        <a:xfrm>
          <a:off x="3200400" y="194310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28575</xdr:colOff>
      <xdr:row>0</xdr:row>
      <xdr:rowOff>28575</xdr:rowOff>
    </xdr:from>
    <xdr:to>
      <xdr:col>12</xdr:col>
      <xdr:colOff>152400</xdr:colOff>
      <xdr:row>23</xdr:row>
      <xdr:rowOff>85725</xdr:rowOff>
    </xdr:to>
    <xdr:grpSp>
      <xdr:nvGrpSpPr>
        <xdr:cNvPr id="6258" name="Group 114"/>
        <xdr:cNvGrpSpPr>
          <a:grpSpLocks/>
        </xdr:cNvGrpSpPr>
      </xdr:nvGrpSpPr>
      <xdr:grpSpPr bwMode="auto">
        <a:xfrm>
          <a:off x="6600825" y="28575"/>
          <a:ext cx="3343275" cy="4857750"/>
          <a:chOff x="693" y="3"/>
          <a:chExt cx="351" cy="510"/>
        </a:xfrm>
      </xdr:grpSpPr>
      <xdr:grpSp>
        <xdr:nvGrpSpPr>
          <xdr:cNvPr id="6259" name="Group 115"/>
          <xdr:cNvGrpSpPr>
            <a:grpSpLocks/>
          </xdr:cNvGrpSpPr>
        </xdr:nvGrpSpPr>
        <xdr:grpSpPr bwMode="auto">
          <a:xfrm>
            <a:off x="693" y="3"/>
            <a:ext cx="351" cy="304"/>
            <a:chOff x="688" y="3"/>
            <a:chExt cx="351" cy="304"/>
          </a:xfrm>
        </xdr:grpSpPr>
        <xdr:grpSp>
          <xdr:nvGrpSpPr>
            <xdr:cNvPr id="6260" name="Group 116"/>
            <xdr:cNvGrpSpPr>
              <a:grpSpLocks/>
            </xdr:cNvGrpSpPr>
          </xdr:nvGrpSpPr>
          <xdr:grpSpPr bwMode="auto">
            <a:xfrm>
              <a:off x="719" y="80"/>
              <a:ext cx="320" cy="227"/>
              <a:chOff x="719" y="80"/>
              <a:chExt cx="320" cy="227"/>
            </a:xfrm>
          </xdr:grpSpPr>
          <xdr:grpSp>
            <xdr:nvGrpSpPr>
              <xdr:cNvPr id="6261" name="Group 117"/>
              <xdr:cNvGrpSpPr>
                <a:grpSpLocks/>
              </xdr:cNvGrpSpPr>
            </xdr:nvGrpSpPr>
            <xdr:grpSpPr bwMode="auto">
              <a:xfrm>
                <a:off x="719" y="262"/>
                <a:ext cx="320" cy="45"/>
                <a:chOff x="1204" y="240"/>
                <a:chExt cx="320" cy="45"/>
              </a:xfrm>
            </xdr:grpSpPr>
            <xdr:pic>
              <xdr:nvPicPr>
                <xdr:cNvPr id="6262" name="Picture 118" descr="follow-us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1204" y="240"/>
                  <a:ext cx="320" cy="45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6263" name="Picture 119" descr="follow-us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2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1214" y="252"/>
                  <a:ext cx="85" cy="20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6264" name="Picture 120" descr="linked-in">
                  <a:hlinkClick xmlns:r="http://schemas.openxmlformats.org/officeDocument/2006/relationships" r:id="rId3" tooltip="Follow us on LinkedIN"/>
                </xdr:cNvPr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4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1334" y="245"/>
                  <a:ext cx="34" cy="34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6265" name="Picture 121" descr="gplus">
                  <a:hlinkClick xmlns:r="http://schemas.openxmlformats.org/officeDocument/2006/relationships" r:id="rId5" tooltip="Add us to your circles on Google plus"/>
                </xdr:cNvPr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6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1368" y="245"/>
                  <a:ext cx="34" cy="34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6266" name="Picture 122" descr="facebook1">
                  <a:hlinkClick xmlns:r="http://schemas.openxmlformats.org/officeDocument/2006/relationships" r:id="rId7" tooltip="Become a fan on Facebook"/>
                </xdr:cNvPr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8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1402" y="245"/>
                  <a:ext cx="34" cy="34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6267" name="Picture 123" descr="pinterest1">
                  <a:hlinkClick xmlns:r="http://schemas.openxmlformats.org/officeDocument/2006/relationships" r:id="rId9" tooltip="Follow us on Pinterest"/>
                </xdr:cNvPr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0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1436" y="245"/>
                  <a:ext cx="34" cy="34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6268" name="Picture 124" descr="twitter1">
                  <a:hlinkClick xmlns:r="http://schemas.openxmlformats.org/officeDocument/2006/relationships" r:id="rId11" tooltip="Follow us on Twitter"/>
                </xdr:cNvPr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2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1471" y="245"/>
                  <a:ext cx="34" cy="34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</xdr:grpSp>
          <xdr:grpSp>
            <xdr:nvGrpSpPr>
              <xdr:cNvPr id="6269" name="Group 125">
                <a:hlinkClick xmlns:r="http://schemas.openxmlformats.org/officeDocument/2006/relationships" r:id="rId13" tooltip="Write your review about this template"/>
              </xdr:cNvPr>
              <xdr:cNvGrpSpPr>
                <a:grpSpLocks/>
              </xdr:cNvGrpSpPr>
            </xdr:nvGrpSpPr>
            <xdr:grpSpPr bwMode="auto">
              <a:xfrm>
                <a:off x="719" y="80"/>
                <a:ext cx="320" cy="45"/>
                <a:chOff x="881" y="58"/>
                <a:chExt cx="320" cy="45"/>
              </a:xfrm>
            </xdr:grpSpPr>
            <xdr:pic>
              <xdr:nvPicPr>
                <xdr:cNvPr id="6270" name="Picture 126" descr="ratings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4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881" y="58"/>
                  <a:ext cx="320" cy="45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6271" name="Picture 127" descr="stars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5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893" y="68"/>
                  <a:ext cx="133" cy="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xmlns:mc="http://schemas.openxmlformats.org/markup-compatibility/2006" val="A0CC41" mc:Ignorable="a14" a14:legacySpreadsheetColorIndex="11"/>
                      </a:solidFill>
                    </a14:hiddenFill>
                  </a:ex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272" name="Picture 128" descr="write-your-review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6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1038" y="72"/>
                  <a:ext cx="150" cy="20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</xdr:grpSp>
          <xdr:grpSp>
            <xdr:nvGrpSpPr>
              <xdr:cNvPr id="6273" name="Group 129">
                <a:hlinkClick xmlns:r="http://schemas.openxmlformats.org/officeDocument/2006/relationships" r:id="rId13" tooltip="Give a thumb-up to this free template on your social network"/>
              </xdr:cNvPr>
              <xdr:cNvGrpSpPr>
                <a:grpSpLocks/>
              </xdr:cNvGrpSpPr>
            </xdr:nvGrpSpPr>
            <xdr:grpSpPr bwMode="auto">
              <a:xfrm>
                <a:off x="719" y="131"/>
                <a:ext cx="320" cy="125"/>
                <a:chOff x="881" y="109"/>
                <a:chExt cx="320" cy="125"/>
              </a:xfrm>
            </xdr:grpSpPr>
            <xdr:pic>
              <xdr:nvPicPr>
                <xdr:cNvPr id="6274" name="Picture 130" descr="tumbs-up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7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881" y="109"/>
                  <a:ext cx="320" cy="125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sp macro="" textlink="">
              <xdr:nvSpPr>
                <xdr:cNvPr id="6275" name="Rectangle 131"/>
                <xdr:cNvSpPr>
                  <a:spLocks noChangeArrowheads="1"/>
                </xdr:cNvSpPr>
              </xdr:nvSpPr>
              <xdr:spPr bwMode="auto">
                <a:xfrm>
                  <a:off x="893" y="151"/>
                  <a:ext cx="295" cy="77"/>
                </a:xfrm>
                <a:prstGeom prst="rect">
                  <a:avLst/>
                </a:prstGeom>
                <a:solidFill>
                  <a:srgbClr xmlns:mc="http://schemas.openxmlformats.org/markup-compatibility/2006" xmlns:a14="http://schemas.microsoft.com/office/drawing/2010/main" val="FFFFFF" mc:Ignorable="a14" a14:legacySpreadsheetColorIndex="65"/>
                </a:solidFill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xmlns:mc="http://schemas.openxmlformats.org/markup-compatibility/2006"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</xdr:sp>
            <xdr:pic>
              <xdr:nvPicPr>
                <xdr:cNvPr id="6276" name="Picture 132" descr="social_links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8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919" y="156"/>
                  <a:ext cx="232" cy="71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6277" name="Picture 133" descr="thumb-up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9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893" y="115"/>
                  <a:ext cx="240" cy="35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</xdr:grpSp>
        </xdr:grpSp>
        <xdr:pic>
          <xdr:nvPicPr>
            <xdr:cNvPr id="6278" name="Picture 134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718" y="3"/>
              <a:ext cx="212" cy="49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mc:AlternateContent xmlns:mc="http://schemas.openxmlformats.org/markup-compatibility/2006" xmlns:a14="http://schemas.microsoft.com/office/drawing/2010/main">
          <mc:Choice Requires="a14">
            <xdr:pic>
              <xdr:nvPicPr>
                <xdr:cNvPr id="6279" name="Picture 135"/>
                <xdr:cNvPicPr>
                  <a:picLocks noChangeAspect="1" noChangeArrowheads="1"/>
                  <a:extLst>
                    <a:ext uri="{84589F7E-364E-4C9E-8A38-B11213B215E9}">
                      <a14:cameraTool cellRange="EULA!$H$3" spid="_x0000_s6328"/>
                    </a:ext>
                  </a:extLst>
                </xdr:cNvPicPr>
              </xdr:nvPicPr>
              <xdr:blipFill>
                <a:blip xmlns:r="http://schemas.openxmlformats.org/officeDocument/2006/relationships" r:embed="rId21"/>
                <a:srcRect/>
                <a:stretch>
                  <a:fillRect/>
                </a:stretch>
              </xdr:blipFill>
              <xdr:spPr bwMode="auto">
                <a:xfrm>
                  <a:off x="688" y="57"/>
                  <a:ext cx="322" cy="18"/>
                </a:xfrm>
                <a:prstGeom prst="rect">
                  <a:avLst/>
                </a:prstGeom>
                <a:noFill/>
                <a:ln>
                  <a:noFill/>
                </a:ln>
                <a:effectLst/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  <a:ext uri="{AF507438-7753-43E0-B8FC-AC1667EBCBE1}">
                    <a14:hiddenEffects>
                      <a:effectLst>
                        <a:outerShdw dist="35921" dir="2700000" algn="ctr" rotWithShape="0">
                          <a:srgbClr val="808080"/>
                        </a:outerShdw>
                      </a:effectLst>
                    </a14:hiddenEffects>
                  </a:ext>
                </a:extLst>
              </xdr:spPr>
            </xdr:pic>
          </mc:Choice>
          <mc:Fallback xmlns=""/>
        </mc:AlternateContent>
      </xdr:grpSp>
      <xdr:pic>
        <xdr:nvPicPr>
          <xdr:cNvPr id="6280" name="Picture 136" descr="price_tag_14"/>
          <xdr:cNvPicPr>
            <a:picLocks noChangeAspect="1" noChangeArrowheads="1"/>
          </xdr:cNvPicPr>
        </xdr:nvPicPr>
        <xdr:blipFill>
          <a:blip xmlns:r="http://schemas.openxmlformats.org/officeDocument/2006/relationships" r:embed="rId2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24" y="363"/>
            <a:ext cx="320" cy="1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281" name="Picture 137" descr="unlock">
            <a:hlinkClick xmlns:r="http://schemas.openxmlformats.org/officeDocument/2006/relationships" r:id="rId23" tooltip="Get Unlocked version of Restaurant P&amp;L Statement"/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24" y="313"/>
            <a:ext cx="320" cy="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</xdr:row>
      <xdr:rowOff>0</xdr:rowOff>
    </xdr:from>
    <xdr:to>
      <xdr:col>2</xdr:col>
      <xdr:colOff>95250</xdr:colOff>
      <xdr:row>9</xdr:row>
      <xdr:rowOff>0</xdr:rowOff>
    </xdr:to>
    <xdr:sp macro="" textlink="">
      <xdr:nvSpPr>
        <xdr:cNvPr id="9217" name="Text Box 2"/>
        <xdr:cNvSpPr txBox="1">
          <a:spLocks noChangeArrowheads="1"/>
        </xdr:cNvSpPr>
      </xdr:nvSpPr>
      <xdr:spPr bwMode="auto">
        <a:xfrm>
          <a:off x="3200400" y="194310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95250</xdr:colOff>
      <xdr:row>9</xdr:row>
      <xdr:rowOff>0</xdr:rowOff>
    </xdr:to>
    <xdr:sp macro="" textlink="">
      <xdr:nvSpPr>
        <xdr:cNvPr id="9218" name="Text Box 2"/>
        <xdr:cNvSpPr txBox="1">
          <a:spLocks noChangeArrowheads="1"/>
        </xdr:cNvSpPr>
      </xdr:nvSpPr>
      <xdr:spPr bwMode="auto">
        <a:xfrm>
          <a:off x="3200400" y="194310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28575</xdr:colOff>
      <xdr:row>0</xdr:row>
      <xdr:rowOff>28575</xdr:rowOff>
    </xdr:from>
    <xdr:to>
      <xdr:col>12</xdr:col>
      <xdr:colOff>152400</xdr:colOff>
      <xdr:row>23</xdr:row>
      <xdr:rowOff>85725</xdr:rowOff>
    </xdr:to>
    <xdr:grpSp>
      <xdr:nvGrpSpPr>
        <xdr:cNvPr id="9252" name="Group 36"/>
        <xdr:cNvGrpSpPr>
          <a:grpSpLocks/>
        </xdr:cNvGrpSpPr>
      </xdr:nvGrpSpPr>
      <xdr:grpSpPr bwMode="auto">
        <a:xfrm>
          <a:off x="6600825" y="28575"/>
          <a:ext cx="3343275" cy="4857750"/>
          <a:chOff x="693" y="3"/>
          <a:chExt cx="351" cy="510"/>
        </a:xfrm>
      </xdr:grpSpPr>
      <xdr:grpSp>
        <xdr:nvGrpSpPr>
          <xdr:cNvPr id="9253" name="Group 37"/>
          <xdr:cNvGrpSpPr>
            <a:grpSpLocks/>
          </xdr:cNvGrpSpPr>
        </xdr:nvGrpSpPr>
        <xdr:grpSpPr bwMode="auto">
          <a:xfrm>
            <a:off x="693" y="3"/>
            <a:ext cx="351" cy="304"/>
            <a:chOff x="688" y="3"/>
            <a:chExt cx="351" cy="304"/>
          </a:xfrm>
        </xdr:grpSpPr>
        <xdr:grpSp>
          <xdr:nvGrpSpPr>
            <xdr:cNvPr id="9254" name="Group 38"/>
            <xdr:cNvGrpSpPr>
              <a:grpSpLocks/>
            </xdr:cNvGrpSpPr>
          </xdr:nvGrpSpPr>
          <xdr:grpSpPr bwMode="auto">
            <a:xfrm>
              <a:off x="719" y="80"/>
              <a:ext cx="320" cy="227"/>
              <a:chOff x="719" y="80"/>
              <a:chExt cx="320" cy="227"/>
            </a:xfrm>
          </xdr:grpSpPr>
          <xdr:grpSp>
            <xdr:nvGrpSpPr>
              <xdr:cNvPr id="9255" name="Group 39"/>
              <xdr:cNvGrpSpPr>
                <a:grpSpLocks/>
              </xdr:cNvGrpSpPr>
            </xdr:nvGrpSpPr>
            <xdr:grpSpPr bwMode="auto">
              <a:xfrm>
                <a:off x="719" y="262"/>
                <a:ext cx="320" cy="45"/>
                <a:chOff x="1204" y="240"/>
                <a:chExt cx="320" cy="45"/>
              </a:xfrm>
            </xdr:grpSpPr>
            <xdr:pic>
              <xdr:nvPicPr>
                <xdr:cNvPr id="9256" name="Picture 40" descr="follow-us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1204" y="240"/>
                  <a:ext cx="320" cy="45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9257" name="Picture 41" descr="follow-us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2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1214" y="252"/>
                  <a:ext cx="85" cy="20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9258" name="Picture 42" descr="linked-in">
                  <a:hlinkClick xmlns:r="http://schemas.openxmlformats.org/officeDocument/2006/relationships" r:id="rId3" tooltip="Follow us on LinkedIN"/>
                </xdr:cNvPr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4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1334" y="245"/>
                  <a:ext cx="34" cy="34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9259" name="Picture 43" descr="gplus">
                  <a:hlinkClick xmlns:r="http://schemas.openxmlformats.org/officeDocument/2006/relationships" r:id="rId5" tooltip="Add us to your circles on Google plus"/>
                </xdr:cNvPr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6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1368" y="245"/>
                  <a:ext cx="34" cy="34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9260" name="Picture 44" descr="facebook1">
                  <a:hlinkClick xmlns:r="http://schemas.openxmlformats.org/officeDocument/2006/relationships" r:id="rId7" tooltip="Become a fan on Facebook"/>
                </xdr:cNvPr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8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1402" y="245"/>
                  <a:ext cx="34" cy="34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9261" name="Picture 45" descr="pinterest1">
                  <a:hlinkClick xmlns:r="http://schemas.openxmlformats.org/officeDocument/2006/relationships" r:id="rId9" tooltip="Follow us on Pinterest"/>
                </xdr:cNvPr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0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1436" y="245"/>
                  <a:ext cx="34" cy="34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9262" name="Picture 46" descr="twitter1">
                  <a:hlinkClick xmlns:r="http://schemas.openxmlformats.org/officeDocument/2006/relationships" r:id="rId11" tooltip="Follow us on Twitter"/>
                </xdr:cNvPr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2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1471" y="245"/>
                  <a:ext cx="34" cy="34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</xdr:grpSp>
          <xdr:grpSp>
            <xdr:nvGrpSpPr>
              <xdr:cNvPr id="9263" name="Group 47">
                <a:hlinkClick xmlns:r="http://schemas.openxmlformats.org/officeDocument/2006/relationships" r:id="rId13" tooltip="Write your review about this template"/>
              </xdr:cNvPr>
              <xdr:cNvGrpSpPr>
                <a:grpSpLocks/>
              </xdr:cNvGrpSpPr>
            </xdr:nvGrpSpPr>
            <xdr:grpSpPr bwMode="auto">
              <a:xfrm>
                <a:off x="719" y="80"/>
                <a:ext cx="320" cy="45"/>
                <a:chOff x="881" y="58"/>
                <a:chExt cx="320" cy="45"/>
              </a:xfrm>
            </xdr:grpSpPr>
            <xdr:pic>
              <xdr:nvPicPr>
                <xdr:cNvPr id="9264" name="Picture 48" descr="ratings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4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881" y="58"/>
                  <a:ext cx="320" cy="45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9265" name="Picture 49" descr="stars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5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893" y="68"/>
                  <a:ext cx="133" cy="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xmlns:mc="http://schemas.openxmlformats.org/markup-compatibility/2006" val="A0CC41" mc:Ignorable="a14" a14:legacySpreadsheetColorIndex="11"/>
                      </a:solidFill>
                    </a14:hiddenFill>
                  </a:ext>
                  <a:ext uri="{91240B29-F687-4F45-9708-019B960494DF}">
                    <a14:hiddenLine xmlns:a14="http://schemas.microsoft.com/office/drawing/2010/main" w="9525">
                      <a:solidFill>
                        <a:srgbClr val="000000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9266" name="Picture 50" descr="write-your-review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6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1038" y="72"/>
                  <a:ext cx="150" cy="20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</xdr:grpSp>
          <xdr:grpSp>
            <xdr:nvGrpSpPr>
              <xdr:cNvPr id="9267" name="Group 51">
                <a:hlinkClick xmlns:r="http://schemas.openxmlformats.org/officeDocument/2006/relationships" r:id="rId13" tooltip="Give a thumb-up to this free template on your social network"/>
              </xdr:cNvPr>
              <xdr:cNvGrpSpPr>
                <a:grpSpLocks/>
              </xdr:cNvGrpSpPr>
            </xdr:nvGrpSpPr>
            <xdr:grpSpPr bwMode="auto">
              <a:xfrm>
                <a:off x="719" y="131"/>
                <a:ext cx="320" cy="125"/>
                <a:chOff x="881" y="109"/>
                <a:chExt cx="320" cy="125"/>
              </a:xfrm>
            </xdr:grpSpPr>
            <xdr:pic>
              <xdr:nvPicPr>
                <xdr:cNvPr id="9268" name="Picture 52" descr="tumbs-up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7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881" y="109"/>
                  <a:ext cx="320" cy="125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sp macro="" textlink="">
              <xdr:nvSpPr>
                <xdr:cNvPr id="9269" name="Rectangle 53"/>
                <xdr:cNvSpPr>
                  <a:spLocks noChangeArrowheads="1"/>
                </xdr:cNvSpPr>
              </xdr:nvSpPr>
              <xdr:spPr bwMode="auto">
                <a:xfrm>
                  <a:off x="893" y="151"/>
                  <a:ext cx="295" cy="77"/>
                </a:xfrm>
                <a:prstGeom prst="rect">
                  <a:avLst/>
                </a:prstGeom>
                <a:solidFill>
                  <a:srgbClr xmlns:mc="http://schemas.openxmlformats.org/markup-compatibility/2006" xmlns:a14="http://schemas.microsoft.com/office/drawing/2010/main" val="FFFFFF" mc:Ignorable="a14" a14:legacySpreadsheetColorIndex="65"/>
                </a:solidFill>
                <a:ln>
                  <a:noFill/>
                </a:ln>
                <a:extLst>
                  <a:ext uri="{91240B29-F687-4F45-9708-019B960494DF}">
                    <a14:hiddenLine xmlns:a14="http://schemas.microsoft.com/office/drawing/2010/main" w="9525">
                      <a:solidFill>
                        <a:srgbClr xmlns:mc="http://schemas.openxmlformats.org/markup-compatibility/2006"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</xdr:sp>
            <xdr:pic>
              <xdr:nvPicPr>
                <xdr:cNvPr id="9270" name="Picture 54" descr="social_links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8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919" y="156"/>
                  <a:ext cx="232" cy="71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pic>
              <xdr:nvPicPr>
                <xdr:cNvPr id="9271" name="Picture 55" descr="thumb-up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9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893" y="115"/>
                  <a:ext cx="240" cy="35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</xdr:grpSp>
        </xdr:grpSp>
        <xdr:pic>
          <xdr:nvPicPr>
            <xdr:cNvPr id="9272" name="Picture 56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718" y="3"/>
              <a:ext cx="212" cy="49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mc:AlternateContent xmlns:mc="http://schemas.openxmlformats.org/markup-compatibility/2006" xmlns:a14="http://schemas.microsoft.com/office/drawing/2010/main">
          <mc:Choice Requires="a14">
            <xdr:pic>
              <xdr:nvPicPr>
                <xdr:cNvPr id="9273" name="Picture 57"/>
                <xdr:cNvPicPr>
                  <a:picLocks noChangeAspect="1" noChangeArrowheads="1"/>
                  <a:extLst>
                    <a:ext uri="{84589F7E-364E-4C9E-8A38-B11213B215E9}">
                      <a14:cameraTool cellRange="EULA!$H$3" spid="_x0000_s9303"/>
                    </a:ext>
                  </a:extLst>
                </xdr:cNvPicPr>
              </xdr:nvPicPr>
              <xdr:blipFill>
                <a:blip xmlns:r="http://schemas.openxmlformats.org/officeDocument/2006/relationships" r:embed="rId21"/>
                <a:srcRect/>
                <a:stretch>
                  <a:fillRect/>
                </a:stretch>
              </xdr:blipFill>
              <xdr:spPr bwMode="auto">
                <a:xfrm>
                  <a:off x="688" y="57"/>
                  <a:ext cx="322" cy="18"/>
                </a:xfrm>
                <a:prstGeom prst="rect">
                  <a:avLst/>
                </a:prstGeom>
                <a:noFill/>
                <a:ln>
                  <a:noFill/>
                </a:ln>
                <a:effectLst/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  <a:ext uri="{AF507438-7753-43E0-B8FC-AC1667EBCBE1}">
                    <a14:hiddenEffects>
                      <a:effectLst>
                        <a:outerShdw dist="35921" dir="2700000" algn="ctr" rotWithShape="0">
                          <a:srgbClr val="808080"/>
                        </a:outerShdw>
                      </a:effectLst>
                    </a14:hiddenEffects>
                  </a:ext>
                </a:extLst>
              </xdr:spPr>
            </xdr:pic>
          </mc:Choice>
          <mc:Fallback xmlns=""/>
        </mc:AlternateContent>
      </xdr:grpSp>
      <xdr:pic>
        <xdr:nvPicPr>
          <xdr:cNvPr id="9274" name="Picture 58" descr="price_tag_14"/>
          <xdr:cNvPicPr>
            <a:picLocks noChangeAspect="1" noChangeArrowheads="1"/>
          </xdr:cNvPicPr>
        </xdr:nvPicPr>
        <xdr:blipFill>
          <a:blip xmlns:r="http://schemas.openxmlformats.org/officeDocument/2006/relationships" r:embed="rId2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24" y="363"/>
            <a:ext cx="320" cy="1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275" name="Picture 59" descr="unlock">
            <a:hlinkClick xmlns:r="http://schemas.openxmlformats.org/officeDocument/2006/relationships" r:id="rId23" tooltip="Get Unlocked version of Restaurant P&amp;L Statement"/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24" y="313"/>
            <a:ext cx="320" cy="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28575</xdr:rowOff>
    </xdr:from>
    <xdr:to>
      <xdr:col>8</xdr:col>
      <xdr:colOff>2343150</xdr:colOff>
      <xdr:row>1</xdr:row>
      <xdr:rowOff>114300</xdr:rowOff>
    </xdr:to>
    <xdr:pic>
      <xdr:nvPicPr>
        <xdr:cNvPr id="102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28575"/>
          <a:ext cx="20193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323850</xdr:colOff>
      <xdr:row>0</xdr:row>
      <xdr:rowOff>28575</xdr:rowOff>
    </xdr:from>
    <xdr:to>
      <xdr:col>8</xdr:col>
      <xdr:colOff>2343150</xdr:colOff>
      <xdr:row>1</xdr:row>
      <xdr:rowOff>114300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28575"/>
          <a:ext cx="20193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DL260"/>
  <sheetViews>
    <sheetView showGridLines="0" workbookViewId="0">
      <selection activeCell="B16" sqref="B16"/>
    </sheetView>
  </sheetViews>
  <sheetFormatPr defaultColWidth="11.140625" defaultRowHeight="15" x14ac:dyDescent="0.2"/>
  <cols>
    <col min="1" max="1" width="36.28515625" style="2" customWidth="1"/>
    <col min="2" max="4" width="11.7109375" style="2" customWidth="1"/>
    <col min="5" max="5" width="11.7109375" style="21" customWidth="1"/>
    <col min="6" max="6" width="3.7109375" style="22" customWidth="1"/>
    <col min="7" max="7" width="11.7109375" style="21" customWidth="1"/>
    <col min="8" max="8" width="3.7109375" style="22" customWidth="1"/>
    <col min="9" max="37" width="11.140625" style="2"/>
    <col min="38" max="16384" width="11.140625" style="3"/>
  </cols>
  <sheetData>
    <row r="1" spans="1:13" ht="35.1" customHeight="1" x14ac:dyDescent="0.2">
      <c r="A1" s="78" t="s">
        <v>77</v>
      </c>
      <c r="B1" s="1"/>
      <c r="C1" s="1"/>
      <c r="D1" s="1"/>
      <c r="E1" s="18"/>
      <c r="F1" s="23"/>
      <c r="G1" s="18"/>
    </row>
    <row r="2" spans="1:13" s="4" customFormat="1" ht="18" customHeight="1" x14ac:dyDescent="0.2">
      <c r="D2" s="5"/>
      <c r="E2" s="19"/>
      <c r="F2" s="24"/>
      <c r="G2" s="20"/>
      <c r="H2" s="24"/>
    </row>
    <row r="3" spans="1:13" ht="21.95" customHeight="1" x14ac:dyDescent="0.2">
      <c r="A3" s="60" t="s">
        <v>0</v>
      </c>
      <c r="B3" s="60"/>
      <c r="C3" s="77"/>
      <c r="D3" s="77"/>
      <c r="E3" s="118" t="s">
        <v>114</v>
      </c>
      <c r="F3" s="124">
        <v>41609</v>
      </c>
      <c r="G3" s="125"/>
      <c r="H3" s="125"/>
    </row>
    <row r="4" spans="1:13" ht="6.95" customHeight="1" x14ac:dyDescent="0.2">
      <c r="A4" s="65"/>
      <c r="B4" s="65"/>
      <c r="C4" s="65"/>
      <c r="D4" s="65"/>
      <c r="E4" s="66"/>
      <c r="F4" s="67"/>
      <c r="G4" s="66"/>
      <c r="H4" s="67"/>
    </row>
    <row r="5" spans="1:13" ht="18" customHeight="1" x14ac:dyDescent="0.2">
      <c r="A5" s="68" t="s">
        <v>7</v>
      </c>
      <c r="B5" s="69"/>
      <c r="C5" s="126">
        <f>B30</f>
        <v>13134</v>
      </c>
      <c r="D5" s="126"/>
      <c r="E5" s="74"/>
      <c r="F5" s="69"/>
      <c r="G5" s="69"/>
      <c r="H5" s="69"/>
      <c r="I5" s="12"/>
    </row>
    <row r="6" spans="1:13" ht="18" customHeight="1" x14ac:dyDescent="0.2">
      <c r="A6" s="68" t="s">
        <v>8</v>
      </c>
      <c r="B6" s="69"/>
      <c r="C6" s="126">
        <f>B55</f>
        <v>9361</v>
      </c>
      <c r="D6" s="126"/>
      <c r="E6" s="74"/>
      <c r="F6" s="69"/>
      <c r="G6" s="69"/>
      <c r="H6" s="69"/>
      <c r="I6" s="12"/>
    </row>
    <row r="7" spans="1:13" ht="18" customHeight="1" x14ac:dyDescent="0.2">
      <c r="A7" s="68" t="s">
        <v>76</v>
      </c>
      <c r="B7" s="69"/>
      <c r="C7" s="126">
        <f>B78</f>
        <v>3773</v>
      </c>
      <c r="D7" s="126"/>
      <c r="E7" s="74"/>
      <c r="F7" s="45"/>
      <c r="G7" s="53"/>
      <c r="H7" s="45"/>
      <c r="I7" s="12"/>
    </row>
    <row r="8" spans="1:13" ht="18" customHeight="1" x14ac:dyDescent="0.2">
      <c r="A8" s="68" t="s">
        <v>24</v>
      </c>
      <c r="B8" s="69"/>
      <c r="C8" s="127">
        <f>B79</f>
        <v>0.28726968174204354</v>
      </c>
      <c r="D8" s="127"/>
      <c r="E8" s="74"/>
      <c r="F8" s="45"/>
      <c r="G8" s="53"/>
      <c r="H8" s="45"/>
      <c r="I8" s="12"/>
    </row>
    <row r="9" spans="1:13" ht="18" customHeight="1" x14ac:dyDescent="0.2">
      <c r="A9" s="68" t="s">
        <v>74</v>
      </c>
      <c r="B9" s="69"/>
      <c r="C9" s="128">
        <f>B60</f>
        <v>0.7273940607273941</v>
      </c>
      <c r="D9" s="128"/>
      <c r="E9" s="74"/>
      <c r="F9" s="45"/>
      <c r="G9" s="53"/>
      <c r="H9" s="45"/>
      <c r="I9" s="12"/>
    </row>
    <row r="10" spans="1:13" ht="18" customHeight="1" x14ac:dyDescent="0.2">
      <c r="A10" s="70" t="s">
        <v>75</v>
      </c>
      <c r="B10" s="71"/>
      <c r="C10" s="128">
        <f>B62</f>
        <v>0.74631909244508809</v>
      </c>
      <c r="D10" s="128"/>
      <c r="E10" s="74"/>
      <c r="F10" s="45"/>
      <c r="G10" s="53"/>
      <c r="H10" s="45"/>
      <c r="I10" s="13"/>
    </row>
    <row r="11" spans="1:13" ht="6.95" customHeight="1" thickBot="1" x14ac:dyDescent="0.25">
      <c r="A11" s="72"/>
      <c r="B11" s="45"/>
      <c r="C11" s="73"/>
      <c r="D11" s="73"/>
      <c r="E11" s="53"/>
      <c r="F11" s="45"/>
      <c r="G11" s="53"/>
      <c r="H11" s="45"/>
      <c r="I11" s="13"/>
    </row>
    <row r="12" spans="1:13" ht="18" customHeight="1" thickTop="1" x14ac:dyDescent="0.2">
      <c r="A12" s="61"/>
      <c r="B12" s="61"/>
      <c r="C12" s="62"/>
      <c r="D12" s="61"/>
      <c r="E12" s="63"/>
      <c r="F12" s="64"/>
      <c r="G12" s="63"/>
      <c r="H12" s="64"/>
    </row>
    <row r="13" spans="1:13" ht="6.95" customHeight="1" x14ac:dyDescent="0.2">
      <c r="A13" s="13"/>
      <c r="B13" s="10"/>
      <c r="C13" s="10"/>
      <c r="D13" s="10"/>
      <c r="E13" s="13"/>
      <c r="F13" s="10"/>
      <c r="G13" s="13"/>
      <c r="J13" s="3"/>
      <c r="K13" s="3"/>
      <c r="L13" s="3"/>
      <c r="M13" s="3"/>
    </row>
    <row r="14" spans="1:13" ht="21.95" customHeight="1" x14ac:dyDescent="0.2">
      <c r="A14" s="26" t="s">
        <v>42</v>
      </c>
      <c r="B14" s="25" t="s">
        <v>1</v>
      </c>
      <c r="C14" s="25" t="s">
        <v>2</v>
      </c>
      <c r="D14" s="25" t="s">
        <v>6</v>
      </c>
      <c r="E14" s="123" t="s">
        <v>65</v>
      </c>
      <c r="F14" s="123"/>
      <c r="G14" s="123" t="s">
        <v>66</v>
      </c>
      <c r="H14" s="123"/>
      <c r="J14" s="3"/>
      <c r="K14" s="3"/>
      <c r="L14" s="3"/>
      <c r="M14" s="3"/>
    </row>
    <row r="15" spans="1:13" ht="6.95" customHeight="1" x14ac:dyDescent="0.2">
      <c r="A15" s="7"/>
      <c r="B15" s="43"/>
      <c r="C15" s="43"/>
      <c r="D15" s="43"/>
      <c r="E15" s="44"/>
      <c r="F15" s="43"/>
      <c r="G15" s="44"/>
      <c r="H15" s="45"/>
      <c r="J15" s="3"/>
      <c r="K15" s="3"/>
      <c r="L15" s="3"/>
      <c r="M15" s="3"/>
    </row>
    <row r="16" spans="1:13" ht="18" customHeight="1" x14ac:dyDescent="0.2">
      <c r="A16" s="46" t="s">
        <v>3</v>
      </c>
      <c r="B16" s="9">
        <v>1500</v>
      </c>
      <c r="C16" s="9">
        <v>1350</v>
      </c>
      <c r="D16" s="9">
        <v>1480</v>
      </c>
      <c r="E16" s="75">
        <f>$B16-C16</f>
        <v>150</v>
      </c>
      <c r="F16" s="45" t="str">
        <f t="shared" ref="F16:H20" si="0">IF(E16="","",IF(E16&gt;0,"▲",IF(E16&lt;0,"▼","◄")))</f>
        <v>▲</v>
      </c>
      <c r="G16" s="75">
        <f>$B16-D16</f>
        <v>20</v>
      </c>
      <c r="H16" s="45" t="str">
        <f t="shared" si="0"/>
        <v>▲</v>
      </c>
      <c r="J16" s="3"/>
      <c r="K16" s="3"/>
      <c r="L16" s="3"/>
      <c r="M16" s="3"/>
    </row>
    <row r="17" spans="1:13" ht="18" customHeight="1" x14ac:dyDescent="0.2">
      <c r="A17" s="46" t="s">
        <v>4</v>
      </c>
      <c r="B17" s="9">
        <v>112</v>
      </c>
      <c r="C17" s="9">
        <v>150</v>
      </c>
      <c r="D17" s="9">
        <v>146</v>
      </c>
      <c r="E17" s="75">
        <f>$B17-C17</f>
        <v>-38</v>
      </c>
      <c r="F17" s="45" t="str">
        <f t="shared" si="0"/>
        <v>▼</v>
      </c>
      <c r="G17" s="75">
        <f>$B17-D17</f>
        <v>-34</v>
      </c>
      <c r="H17" s="45" t="str">
        <f t="shared" si="0"/>
        <v>▼</v>
      </c>
      <c r="J17" s="3"/>
      <c r="K17" s="3"/>
      <c r="L17" s="3"/>
      <c r="M17" s="3"/>
    </row>
    <row r="18" spans="1:13" ht="18" customHeight="1" x14ac:dyDescent="0.2">
      <c r="A18" s="46" t="s">
        <v>5</v>
      </c>
      <c r="B18" s="9">
        <v>650</v>
      </c>
      <c r="C18" s="9">
        <v>800</v>
      </c>
      <c r="D18" s="9">
        <v>730</v>
      </c>
      <c r="E18" s="75">
        <f>$B18-C18</f>
        <v>-150</v>
      </c>
      <c r="F18" s="45" t="str">
        <f t="shared" si="0"/>
        <v>▼</v>
      </c>
      <c r="G18" s="75">
        <f>$B18-D18</f>
        <v>-80</v>
      </c>
      <c r="H18" s="45" t="str">
        <f t="shared" si="0"/>
        <v>▼</v>
      </c>
      <c r="J18" s="3"/>
      <c r="K18" s="3"/>
      <c r="L18" s="3"/>
      <c r="M18" s="3"/>
    </row>
    <row r="19" spans="1:13" ht="6.95" customHeight="1" thickBot="1" x14ac:dyDescent="0.25">
      <c r="A19" s="7"/>
      <c r="B19" s="119"/>
      <c r="C19" s="119"/>
      <c r="D19" s="119"/>
      <c r="E19" s="47"/>
      <c r="F19" s="48"/>
      <c r="G19" s="47"/>
      <c r="H19" s="45"/>
      <c r="J19" s="3"/>
      <c r="K19" s="3"/>
      <c r="L19" s="3"/>
      <c r="M19" s="3"/>
    </row>
    <row r="20" spans="1:13" ht="21.95" customHeight="1" thickTop="1" x14ac:dyDescent="0.2">
      <c r="A20" s="30" t="s">
        <v>64</v>
      </c>
      <c r="B20" s="28">
        <f>SUM(B16:B18)</f>
        <v>2262</v>
      </c>
      <c r="C20" s="28">
        <f>SUM(C16:C18)</f>
        <v>2300</v>
      </c>
      <c r="D20" s="28">
        <f>SUM(D16:D18)</f>
        <v>2356</v>
      </c>
      <c r="E20" s="76">
        <f>$B20-C20</f>
        <v>-38</v>
      </c>
      <c r="F20" s="29" t="str">
        <f>IF(E20="","",IF(E20&gt;0,"▲",IF(E20&lt;0,"▼","◄")))</f>
        <v>▼</v>
      </c>
      <c r="G20" s="76">
        <f>$B20-D20</f>
        <v>-94</v>
      </c>
      <c r="H20" s="29" t="str">
        <f t="shared" si="0"/>
        <v>▼</v>
      </c>
      <c r="J20" s="3"/>
      <c r="K20" s="3"/>
      <c r="L20" s="3"/>
      <c r="M20" s="3"/>
    </row>
    <row r="21" spans="1:13" ht="18" customHeight="1" x14ac:dyDescent="0.2">
      <c r="A21" s="13"/>
      <c r="B21" s="10"/>
      <c r="C21" s="10"/>
      <c r="D21" s="10"/>
      <c r="E21" s="13"/>
      <c r="F21" s="10"/>
      <c r="G21" s="13"/>
      <c r="J21" s="3"/>
      <c r="K21" s="3"/>
      <c r="L21" s="3"/>
      <c r="M21" s="3"/>
    </row>
    <row r="22" spans="1:13" ht="21.95" customHeight="1" x14ac:dyDescent="0.2">
      <c r="A22" s="27" t="s">
        <v>9</v>
      </c>
      <c r="B22" s="25" t="s">
        <v>1</v>
      </c>
      <c r="C22" s="25" t="s">
        <v>2</v>
      </c>
      <c r="D22" s="25" t="s">
        <v>6</v>
      </c>
      <c r="E22" s="123" t="s">
        <v>65</v>
      </c>
      <c r="F22" s="123"/>
      <c r="G22" s="123" t="s">
        <v>66</v>
      </c>
      <c r="H22" s="123"/>
      <c r="J22" s="6"/>
    </row>
    <row r="23" spans="1:13" ht="6.95" customHeight="1" x14ac:dyDescent="0.2">
      <c r="A23" s="44"/>
      <c r="B23" s="8"/>
      <c r="C23" s="8"/>
      <c r="D23" s="8"/>
      <c r="E23" s="11"/>
      <c r="F23" s="49"/>
      <c r="G23" s="11"/>
      <c r="H23" s="45"/>
      <c r="J23" s="6"/>
    </row>
    <row r="24" spans="1:13" ht="18" customHeight="1" x14ac:dyDescent="0.2">
      <c r="A24" s="46" t="s">
        <v>10</v>
      </c>
      <c r="B24" s="15">
        <v>3645</v>
      </c>
      <c r="C24" s="15">
        <v>4351</v>
      </c>
      <c r="D24" s="15">
        <v>3975</v>
      </c>
      <c r="E24" s="75">
        <f>$B24-C24</f>
        <v>-706</v>
      </c>
      <c r="F24" s="45" t="str">
        <f>IF(E24="","",IF(E24&gt;0,"▲",IF(E24&lt;0,"▼","◄")))</f>
        <v>▼</v>
      </c>
      <c r="G24" s="75">
        <f>$B24-D24</f>
        <v>-330</v>
      </c>
      <c r="H24" s="45" t="str">
        <f>IF(G24="","",IF(G24&gt;0,"▲",IF(G24&lt;0,"▼","◄")))</f>
        <v>▼</v>
      </c>
      <c r="J24" s="6"/>
    </row>
    <row r="25" spans="1:13" ht="18" customHeight="1" x14ac:dyDescent="0.2">
      <c r="A25" s="46" t="s">
        <v>11</v>
      </c>
      <c r="B25" s="15">
        <v>2494</v>
      </c>
      <c r="C25" s="15">
        <v>2148</v>
      </c>
      <c r="D25" s="15">
        <v>2541</v>
      </c>
      <c r="E25" s="75">
        <f>$B25-C25</f>
        <v>346</v>
      </c>
      <c r="F25" s="45" t="str">
        <f>IF(E25="","",IF(E25&gt;0,"▲",IF(E25&lt;0,"▼","◄")))</f>
        <v>▲</v>
      </c>
      <c r="G25" s="75">
        <f>$B25-D25</f>
        <v>-47</v>
      </c>
      <c r="H25" s="45" t="str">
        <f>IF(G25="","",IF(G25&gt;0,"▲",IF(G25&lt;0,"▼","◄")))</f>
        <v>▼</v>
      </c>
      <c r="J25" s="6"/>
    </row>
    <row r="26" spans="1:13" ht="18" customHeight="1" x14ac:dyDescent="0.2">
      <c r="A26" s="46" t="s">
        <v>12</v>
      </c>
      <c r="B26" s="15">
        <v>2441</v>
      </c>
      <c r="C26" s="15">
        <v>2681</v>
      </c>
      <c r="D26" s="15">
        <v>2514</v>
      </c>
      <c r="E26" s="75">
        <f>$B26-C26</f>
        <v>-240</v>
      </c>
      <c r="F26" s="45" t="str">
        <f>IF(E26="","",IF(E26&gt;0,"▲",IF(E26&lt;0,"▼","◄")))</f>
        <v>▼</v>
      </c>
      <c r="G26" s="75">
        <f>$B26-D26</f>
        <v>-73</v>
      </c>
      <c r="H26" s="45" t="str">
        <f>IF(G26="","",IF(G26&gt;0,"▲",IF(G26&lt;0,"▼","◄")))</f>
        <v>▼</v>
      </c>
    </row>
    <row r="27" spans="1:13" ht="18" customHeight="1" x14ac:dyDescent="0.2">
      <c r="A27" s="46" t="s">
        <v>13</v>
      </c>
      <c r="B27" s="15">
        <v>4143</v>
      </c>
      <c r="C27" s="15">
        <v>4110</v>
      </c>
      <c r="D27" s="15">
        <v>5147</v>
      </c>
      <c r="E27" s="75">
        <f>$B27-C27</f>
        <v>33</v>
      </c>
      <c r="F27" s="45" t="str">
        <f>IF(E27="","",IF(E27&gt;0,"▲",IF(E27&lt;0,"▼","◄")))</f>
        <v>▲</v>
      </c>
      <c r="G27" s="75">
        <f>$B27-D27</f>
        <v>-1004</v>
      </c>
      <c r="H27" s="45" t="str">
        <f>IF(G27="","",IF(G27&gt;0,"▲",IF(G27&lt;0,"▼","◄")))</f>
        <v>▼</v>
      </c>
    </row>
    <row r="28" spans="1:13" ht="18" customHeight="1" x14ac:dyDescent="0.2">
      <c r="A28" s="46" t="s">
        <v>14</v>
      </c>
      <c r="B28" s="15">
        <v>411</v>
      </c>
      <c r="C28" s="15">
        <v>651</v>
      </c>
      <c r="D28" s="15">
        <v>354</v>
      </c>
      <c r="E28" s="75">
        <f>$B28-C28</f>
        <v>-240</v>
      </c>
      <c r="F28" s="45" t="str">
        <f>IF(E28="","",IF(E28&gt;0,"▲",IF(E28&lt;0,"▼","◄")))</f>
        <v>▼</v>
      </c>
      <c r="G28" s="75">
        <f>$B28-D28</f>
        <v>57</v>
      </c>
      <c r="H28" s="45" t="str">
        <f>IF(G28="","",IF(G28&gt;0,"▲",IF(G28&lt;0,"▼","◄")))</f>
        <v>▲</v>
      </c>
    </row>
    <row r="29" spans="1:13" ht="6.95" customHeight="1" thickBot="1" x14ac:dyDescent="0.25">
      <c r="A29" s="44"/>
      <c r="B29" s="58"/>
      <c r="C29" s="58"/>
      <c r="D29" s="58"/>
      <c r="E29" s="50"/>
      <c r="F29" s="51"/>
      <c r="G29" s="50"/>
      <c r="H29" s="45"/>
    </row>
    <row r="30" spans="1:13" ht="21.95" customHeight="1" thickTop="1" x14ac:dyDescent="0.2">
      <c r="A30" s="31" t="s">
        <v>62</v>
      </c>
      <c r="B30" s="32">
        <f>SUM(B$24:B$28)</f>
        <v>13134</v>
      </c>
      <c r="C30" s="32">
        <f>SUM(C$24:C$28)</f>
        <v>13941</v>
      </c>
      <c r="D30" s="32">
        <f>SUM(D$24:D$28)</f>
        <v>14531</v>
      </c>
      <c r="E30" s="76">
        <f>$B30-C30</f>
        <v>-807</v>
      </c>
      <c r="F30" s="29" t="str">
        <f>IF(E30="","",IF(E30&gt;0,"▲",IF(E30&lt;0,"▼","◄")))</f>
        <v>▼</v>
      </c>
      <c r="G30" s="76">
        <f>$B30-D30</f>
        <v>-1397</v>
      </c>
      <c r="H30" s="29" t="str">
        <f>IF(G30="","",IF(G30&gt;0,"▲",IF(G30&lt;0,"▼","◄")))</f>
        <v>▼</v>
      </c>
    </row>
    <row r="31" spans="1:13" ht="18" customHeight="1" x14ac:dyDescent="0.2"/>
    <row r="32" spans="1:13" ht="21.95" customHeight="1" x14ac:dyDescent="0.2">
      <c r="A32" s="27" t="s">
        <v>15</v>
      </c>
      <c r="B32" s="25" t="s">
        <v>1</v>
      </c>
      <c r="C32" s="25" t="s">
        <v>2</v>
      </c>
      <c r="D32" s="25" t="s">
        <v>6</v>
      </c>
      <c r="E32" s="123" t="s">
        <v>65</v>
      </c>
      <c r="F32" s="123"/>
      <c r="G32" s="123" t="s">
        <v>66</v>
      </c>
      <c r="H32" s="123"/>
    </row>
    <row r="33" spans="1:8" ht="6.95" customHeight="1" x14ac:dyDescent="0.2">
      <c r="A33" s="44"/>
      <c r="B33" s="43"/>
      <c r="C33" s="52"/>
      <c r="D33" s="52"/>
      <c r="E33" s="53"/>
      <c r="F33" s="45"/>
      <c r="G33" s="53"/>
      <c r="H33" s="45"/>
    </row>
    <row r="34" spans="1:8" ht="18" customHeight="1" x14ac:dyDescent="0.2">
      <c r="A34" s="46" t="s">
        <v>79</v>
      </c>
      <c r="B34" s="16">
        <v>800</v>
      </c>
      <c r="C34" s="16">
        <v>800</v>
      </c>
      <c r="D34" s="16">
        <v>800</v>
      </c>
      <c r="E34" s="75">
        <f>C34-$B34</f>
        <v>0</v>
      </c>
      <c r="F34" s="45" t="str">
        <f>IF(E34="","",IF(E34&gt;0,"▲",IF(E34&lt;0,"▼","◄")))</f>
        <v>◄</v>
      </c>
      <c r="G34" s="75">
        <f>D34-$B34</f>
        <v>0</v>
      </c>
      <c r="H34" s="45" t="str">
        <f t="shared" ref="H34:H53" si="1">IF(G34="","",IF(G34&gt;0,"▲",IF(G34&lt;0,"▼","◄")))</f>
        <v>◄</v>
      </c>
    </row>
    <row r="35" spans="1:8" ht="18" customHeight="1" x14ac:dyDescent="0.2">
      <c r="A35" s="54" t="s">
        <v>69</v>
      </c>
      <c r="B35" s="16">
        <v>1450</v>
      </c>
      <c r="C35" s="16">
        <v>1450</v>
      </c>
      <c r="D35" s="16">
        <v>1450</v>
      </c>
      <c r="E35" s="75">
        <f t="shared" ref="E35:E55" si="2">C35-$B35</f>
        <v>0</v>
      </c>
      <c r="F35" s="45" t="str">
        <f t="shared" ref="F35:F53" si="3">IF(E35="","",IF(E35&gt;0,"▲",IF(E35&lt;0,"▼","◄")))</f>
        <v>◄</v>
      </c>
      <c r="G35" s="75">
        <f t="shared" ref="G35:G55" si="4">D35-$B35</f>
        <v>0</v>
      </c>
      <c r="H35" s="45" t="str">
        <f t="shared" si="1"/>
        <v>◄</v>
      </c>
    </row>
    <row r="36" spans="1:8" ht="18" customHeight="1" x14ac:dyDescent="0.2">
      <c r="A36" s="54" t="s">
        <v>70</v>
      </c>
      <c r="B36" s="16">
        <v>950</v>
      </c>
      <c r="C36" s="16">
        <v>950</v>
      </c>
      <c r="D36" s="16">
        <v>950</v>
      </c>
      <c r="E36" s="75">
        <f t="shared" si="2"/>
        <v>0</v>
      </c>
      <c r="F36" s="45" t="str">
        <f t="shared" si="3"/>
        <v>◄</v>
      </c>
      <c r="G36" s="75">
        <f t="shared" si="4"/>
        <v>0</v>
      </c>
      <c r="H36" s="45" t="str">
        <f t="shared" si="1"/>
        <v>◄</v>
      </c>
    </row>
    <row r="37" spans="1:8" ht="18" customHeight="1" x14ac:dyDescent="0.2">
      <c r="A37" s="54" t="s">
        <v>71</v>
      </c>
      <c r="B37" s="16">
        <v>1200</v>
      </c>
      <c r="C37" s="16">
        <v>1200</v>
      </c>
      <c r="D37" s="16">
        <v>1200</v>
      </c>
      <c r="E37" s="75">
        <f t="shared" si="2"/>
        <v>0</v>
      </c>
      <c r="F37" s="45" t="str">
        <f t="shared" si="3"/>
        <v>◄</v>
      </c>
      <c r="G37" s="75">
        <f t="shared" si="4"/>
        <v>0</v>
      </c>
      <c r="H37" s="45" t="str">
        <f t="shared" si="1"/>
        <v>◄</v>
      </c>
    </row>
    <row r="38" spans="1:8" ht="18" customHeight="1" x14ac:dyDescent="0.2">
      <c r="A38" s="54" t="s">
        <v>72</v>
      </c>
      <c r="B38" s="16">
        <v>1750</v>
      </c>
      <c r="C38" s="16">
        <v>1750</v>
      </c>
      <c r="D38" s="16">
        <v>1750</v>
      </c>
      <c r="E38" s="75">
        <f t="shared" si="2"/>
        <v>0</v>
      </c>
      <c r="F38" s="45" t="str">
        <f t="shared" si="3"/>
        <v>◄</v>
      </c>
      <c r="G38" s="75">
        <f t="shared" si="4"/>
        <v>0</v>
      </c>
      <c r="H38" s="45" t="str">
        <f t="shared" si="1"/>
        <v>◄</v>
      </c>
    </row>
    <row r="39" spans="1:8" ht="18" customHeight="1" x14ac:dyDescent="0.2">
      <c r="A39" s="54" t="s">
        <v>73</v>
      </c>
      <c r="B39" s="16">
        <v>0</v>
      </c>
      <c r="C39" s="16">
        <v>0</v>
      </c>
      <c r="D39" s="16">
        <v>0</v>
      </c>
      <c r="E39" s="75">
        <f t="shared" si="2"/>
        <v>0</v>
      </c>
      <c r="F39" s="45" t="str">
        <f t="shared" si="3"/>
        <v>◄</v>
      </c>
      <c r="G39" s="75">
        <f t="shared" si="4"/>
        <v>0</v>
      </c>
      <c r="H39" s="45" t="str">
        <f t="shared" si="1"/>
        <v>◄</v>
      </c>
    </row>
    <row r="40" spans="1:8" ht="18" customHeight="1" x14ac:dyDescent="0.2">
      <c r="A40" s="54" t="s">
        <v>58</v>
      </c>
      <c r="B40" s="16">
        <v>3000</v>
      </c>
      <c r="C40" s="16">
        <v>2651</v>
      </c>
      <c r="D40" s="16">
        <v>3000</v>
      </c>
      <c r="E40" s="75">
        <f t="shared" si="2"/>
        <v>-349</v>
      </c>
      <c r="F40" s="45" t="str">
        <f t="shared" si="3"/>
        <v>▼</v>
      </c>
      <c r="G40" s="75">
        <f t="shared" si="4"/>
        <v>0</v>
      </c>
      <c r="H40" s="45" t="str">
        <f t="shared" si="1"/>
        <v>◄</v>
      </c>
    </row>
    <row r="41" spans="1:8" ht="18" customHeight="1" x14ac:dyDescent="0.2">
      <c r="A41" s="46" t="s">
        <v>48</v>
      </c>
      <c r="B41" s="16">
        <v>2451</v>
      </c>
      <c r="C41" s="16">
        <v>2401</v>
      </c>
      <c r="D41" s="16">
        <v>2451</v>
      </c>
      <c r="E41" s="75">
        <f t="shared" si="2"/>
        <v>-50</v>
      </c>
      <c r="F41" s="45" t="str">
        <f t="shared" si="3"/>
        <v>▼</v>
      </c>
      <c r="G41" s="75">
        <f t="shared" si="4"/>
        <v>0</v>
      </c>
      <c r="H41" s="45" t="str">
        <f t="shared" si="1"/>
        <v>◄</v>
      </c>
    </row>
    <row r="42" spans="1:8" ht="18" customHeight="1" x14ac:dyDescent="0.2">
      <c r="A42" s="46" t="s">
        <v>59</v>
      </c>
      <c r="B42" s="16">
        <v>3240</v>
      </c>
      <c r="C42" s="16">
        <v>2822</v>
      </c>
      <c r="D42" s="16">
        <v>3140</v>
      </c>
      <c r="E42" s="75">
        <f t="shared" si="2"/>
        <v>-418</v>
      </c>
      <c r="F42" s="45" t="str">
        <f t="shared" si="3"/>
        <v>▼</v>
      </c>
      <c r="G42" s="75">
        <f t="shared" si="4"/>
        <v>-100</v>
      </c>
      <c r="H42" s="45" t="str">
        <f t="shared" si="1"/>
        <v>▼</v>
      </c>
    </row>
    <row r="43" spans="1:8" ht="18" customHeight="1" x14ac:dyDescent="0.2">
      <c r="A43" s="46" t="s">
        <v>60</v>
      </c>
      <c r="B43" s="16">
        <v>1744</v>
      </c>
      <c r="C43" s="16">
        <v>1845</v>
      </c>
      <c r="D43" s="16">
        <v>1914</v>
      </c>
      <c r="E43" s="75">
        <f t="shared" si="2"/>
        <v>101</v>
      </c>
      <c r="F43" s="45" t="str">
        <f t="shared" si="3"/>
        <v>▲</v>
      </c>
      <c r="G43" s="75">
        <f t="shared" si="4"/>
        <v>170</v>
      </c>
      <c r="H43" s="45" t="str">
        <f t="shared" si="1"/>
        <v>▲</v>
      </c>
    </row>
    <row r="44" spans="1:8" ht="18" customHeight="1" x14ac:dyDescent="0.2">
      <c r="A44" s="46" t="s">
        <v>49</v>
      </c>
      <c r="B44" s="16">
        <v>1051</v>
      </c>
      <c r="C44" s="16">
        <v>1101</v>
      </c>
      <c r="D44" s="16">
        <v>1051</v>
      </c>
      <c r="E44" s="75">
        <f t="shared" si="2"/>
        <v>50</v>
      </c>
      <c r="F44" s="45" t="str">
        <f t="shared" si="3"/>
        <v>▲</v>
      </c>
      <c r="G44" s="75">
        <f t="shared" si="4"/>
        <v>0</v>
      </c>
      <c r="H44" s="45" t="str">
        <f t="shared" si="1"/>
        <v>◄</v>
      </c>
    </row>
    <row r="45" spans="1:8" ht="18" customHeight="1" x14ac:dyDescent="0.2">
      <c r="A45" s="46" t="s">
        <v>61</v>
      </c>
      <c r="B45" s="16">
        <v>1825</v>
      </c>
      <c r="C45" s="16">
        <v>1745</v>
      </c>
      <c r="D45" s="16">
        <v>1901</v>
      </c>
      <c r="E45" s="75">
        <f t="shared" si="2"/>
        <v>-80</v>
      </c>
      <c r="F45" s="45" t="str">
        <f t="shared" si="3"/>
        <v>▼</v>
      </c>
      <c r="G45" s="75">
        <f t="shared" si="4"/>
        <v>76</v>
      </c>
      <c r="H45" s="45" t="str">
        <f t="shared" si="1"/>
        <v>▲</v>
      </c>
    </row>
    <row r="46" spans="1:8" ht="18" customHeight="1" x14ac:dyDescent="0.2">
      <c r="A46" s="46" t="s">
        <v>50</v>
      </c>
      <c r="B46" s="16">
        <v>0</v>
      </c>
      <c r="C46" s="16">
        <v>0</v>
      </c>
      <c r="D46" s="16">
        <v>0</v>
      </c>
      <c r="E46" s="75">
        <f t="shared" si="2"/>
        <v>0</v>
      </c>
      <c r="F46" s="45" t="str">
        <f t="shared" si="3"/>
        <v>◄</v>
      </c>
      <c r="G46" s="75">
        <f t="shared" si="4"/>
        <v>0</v>
      </c>
      <c r="H46" s="45" t="str">
        <f t="shared" si="1"/>
        <v>◄</v>
      </c>
    </row>
    <row r="47" spans="1:8" ht="18" customHeight="1" x14ac:dyDescent="0.2">
      <c r="A47" s="46" t="s">
        <v>57</v>
      </c>
      <c r="B47" s="16">
        <v>0</v>
      </c>
      <c r="C47" s="16">
        <v>0</v>
      </c>
      <c r="D47" s="16">
        <v>0</v>
      </c>
      <c r="E47" s="75">
        <f t="shared" si="2"/>
        <v>0</v>
      </c>
      <c r="F47" s="45" t="str">
        <f t="shared" si="3"/>
        <v>◄</v>
      </c>
      <c r="G47" s="75">
        <f t="shared" si="4"/>
        <v>0</v>
      </c>
      <c r="H47" s="45" t="str">
        <f t="shared" si="1"/>
        <v>◄</v>
      </c>
    </row>
    <row r="48" spans="1:8" ht="18" customHeight="1" x14ac:dyDescent="0.2">
      <c r="A48" s="46" t="s">
        <v>51</v>
      </c>
      <c r="B48" s="16">
        <v>0</v>
      </c>
      <c r="C48" s="16">
        <v>0</v>
      </c>
      <c r="D48" s="16">
        <v>0</v>
      </c>
      <c r="E48" s="75">
        <f t="shared" si="2"/>
        <v>0</v>
      </c>
      <c r="F48" s="45" t="str">
        <f t="shared" si="3"/>
        <v>◄</v>
      </c>
      <c r="G48" s="75">
        <f t="shared" si="4"/>
        <v>0</v>
      </c>
      <c r="H48" s="45" t="str">
        <f t="shared" si="1"/>
        <v>◄</v>
      </c>
    </row>
    <row r="49" spans="1:116" ht="18" customHeight="1" x14ac:dyDescent="0.2">
      <c r="A49" s="46" t="s">
        <v>52</v>
      </c>
      <c r="B49" s="16">
        <v>0</v>
      </c>
      <c r="C49" s="16">
        <v>0</v>
      </c>
      <c r="D49" s="16">
        <v>0</v>
      </c>
      <c r="E49" s="75">
        <f t="shared" si="2"/>
        <v>0</v>
      </c>
      <c r="F49" s="45" t="str">
        <f t="shared" si="3"/>
        <v>◄</v>
      </c>
      <c r="G49" s="75">
        <f t="shared" si="4"/>
        <v>0</v>
      </c>
      <c r="H49" s="45" t="str">
        <f t="shared" si="1"/>
        <v>◄</v>
      </c>
    </row>
    <row r="50" spans="1:116" ht="18" customHeight="1" x14ac:dyDescent="0.2">
      <c r="A50" s="46" t="s">
        <v>53</v>
      </c>
      <c r="B50" s="16">
        <v>30</v>
      </c>
      <c r="C50" s="16">
        <v>40</v>
      </c>
      <c r="D50" s="16">
        <v>0</v>
      </c>
      <c r="E50" s="75">
        <f t="shared" si="2"/>
        <v>10</v>
      </c>
      <c r="F50" s="45" t="str">
        <f t="shared" si="3"/>
        <v>▲</v>
      </c>
      <c r="G50" s="75">
        <f t="shared" si="4"/>
        <v>-30</v>
      </c>
      <c r="H50" s="45" t="str">
        <f t="shared" si="1"/>
        <v>▼</v>
      </c>
    </row>
    <row r="51" spans="1:116" ht="18" customHeight="1" x14ac:dyDescent="0.2">
      <c r="A51" s="46" t="s">
        <v>56</v>
      </c>
      <c r="B51" s="16">
        <v>0</v>
      </c>
      <c r="C51" s="16">
        <v>0</v>
      </c>
      <c r="D51" s="16">
        <v>0</v>
      </c>
      <c r="E51" s="75">
        <f t="shared" si="2"/>
        <v>0</v>
      </c>
      <c r="F51" s="45" t="str">
        <f t="shared" si="3"/>
        <v>◄</v>
      </c>
      <c r="G51" s="75">
        <f t="shared" si="4"/>
        <v>0</v>
      </c>
      <c r="H51" s="45" t="str">
        <f t="shared" si="1"/>
        <v>◄</v>
      </c>
    </row>
    <row r="52" spans="1:116" ht="18" customHeight="1" x14ac:dyDescent="0.2">
      <c r="A52" s="46" t="s">
        <v>55</v>
      </c>
      <c r="B52" s="16">
        <v>0</v>
      </c>
      <c r="C52" s="16">
        <v>0</v>
      </c>
      <c r="D52" s="16">
        <v>0</v>
      </c>
      <c r="E52" s="75">
        <f t="shared" si="2"/>
        <v>0</v>
      </c>
      <c r="F52" s="45" t="str">
        <f t="shared" si="3"/>
        <v>◄</v>
      </c>
      <c r="G52" s="75">
        <f t="shared" si="4"/>
        <v>0</v>
      </c>
      <c r="H52" s="45" t="str">
        <f t="shared" si="1"/>
        <v>◄</v>
      </c>
    </row>
    <row r="53" spans="1:116" s="2" customFormat="1" ht="18" customHeight="1" x14ac:dyDescent="0.2">
      <c r="A53" s="46" t="s">
        <v>54</v>
      </c>
      <c r="B53" s="16">
        <v>0</v>
      </c>
      <c r="C53" s="16">
        <v>0</v>
      </c>
      <c r="D53" s="16">
        <v>0</v>
      </c>
      <c r="E53" s="75">
        <f t="shared" si="2"/>
        <v>0</v>
      </c>
      <c r="F53" s="45" t="str">
        <f t="shared" si="3"/>
        <v>◄</v>
      </c>
      <c r="G53" s="75">
        <f t="shared" si="4"/>
        <v>0</v>
      </c>
      <c r="H53" s="45" t="str">
        <f t="shared" si="1"/>
        <v>◄</v>
      </c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s="2" customFormat="1" ht="6.95" customHeight="1" thickBot="1" x14ac:dyDescent="0.25">
      <c r="A54" s="44"/>
      <c r="B54" s="121"/>
      <c r="C54" s="121"/>
      <c r="D54" s="121"/>
      <c r="E54" s="50"/>
      <c r="F54" s="51"/>
      <c r="G54" s="50"/>
      <c r="H54" s="45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s="2" customFormat="1" ht="21.95" customHeight="1" thickTop="1" x14ac:dyDescent="0.2">
      <c r="A55" s="33" t="s">
        <v>63</v>
      </c>
      <c r="B55" s="32">
        <f>SUM(B34:B41)+SUM(B43:B44)+SUM(B46:B53)-B42-B45</f>
        <v>9361</v>
      </c>
      <c r="C55" s="32">
        <f>SUM(C34:C41)+SUM(C43:C44)+SUM(C46:C53)-C42-C45</f>
        <v>9621</v>
      </c>
      <c r="D55" s="32">
        <f>SUM(D34:D41)+SUM(D43:D44)+SUM(D46:D53)-D42-D45</f>
        <v>9525</v>
      </c>
      <c r="E55" s="76">
        <f t="shared" si="2"/>
        <v>260</v>
      </c>
      <c r="F55" s="29" t="str">
        <f>IF(E55="","",IF(E55&gt;0,"▲",IF(E55&lt;0,"▼","◄")))</f>
        <v>▲</v>
      </c>
      <c r="G55" s="76">
        <f t="shared" si="4"/>
        <v>164</v>
      </c>
      <c r="H55" s="29" t="str">
        <f>IF(G55="","",IF(G55&gt;0,"▲",IF(G55&lt;0,"▼","◄")))</f>
        <v>▲</v>
      </c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s="2" customFormat="1" ht="18" customHeight="1" x14ac:dyDescent="0.2">
      <c r="A56" s="10"/>
      <c r="B56" s="10"/>
      <c r="C56" s="10"/>
      <c r="D56" s="10"/>
      <c r="E56" s="13"/>
      <c r="F56" s="10"/>
      <c r="G56" s="13"/>
      <c r="H56" s="22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ht="21.95" customHeight="1" x14ac:dyDescent="0.2">
      <c r="A57" s="27" t="s">
        <v>46</v>
      </c>
      <c r="B57" s="25" t="s">
        <v>1</v>
      </c>
      <c r="C57" s="25" t="s">
        <v>2</v>
      </c>
      <c r="D57" s="25" t="s">
        <v>6</v>
      </c>
      <c r="E57" s="123" t="s">
        <v>65</v>
      </c>
      <c r="F57" s="123"/>
      <c r="G57" s="123" t="s">
        <v>66</v>
      </c>
      <c r="H57" s="123"/>
    </row>
    <row r="58" spans="1:116" ht="6.95" customHeight="1" x14ac:dyDescent="0.2">
      <c r="A58" s="44"/>
      <c r="B58" s="43"/>
      <c r="C58" s="43"/>
      <c r="D58" s="43"/>
      <c r="E58" s="44"/>
      <c r="F58" s="43"/>
      <c r="G58" s="44"/>
      <c r="H58" s="45"/>
    </row>
    <row r="59" spans="1:116" ht="18" customHeight="1" x14ac:dyDescent="0.2">
      <c r="A59" s="46" t="s">
        <v>16</v>
      </c>
      <c r="B59" s="122">
        <f>IF(B$41=0,0,B$41)</f>
        <v>2451</v>
      </c>
      <c r="C59" s="122">
        <f>IF(C$41=0,0,C$41)</f>
        <v>2401</v>
      </c>
      <c r="D59" s="122">
        <f>IF(D$41=0,0,D$41)</f>
        <v>2451</v>
      </c>
      <c r="E59" s="75">
        <f t="shared" ref="E59:E66" si="5">C59-$B59</f>
        <v>-50</v>
      </c>
      <c r="F59" s="45" t="str">
        <f t="shared" ref="F59:F66" si="6">IF(E59="","",IF(E59&gt;0,"▲",IF(E59&lt;0,"▼","◄")))</f>
        <v>▼</v>
      </c>
      <c r="G59" s="75">
        <f t="shared" ref="G59:G65" si="7">D59-$B59</f>
        <v>0</v>
      </c>
      <c r="H59" s="45" t="str">
        <f t="shared" ref="H59:H66" si="8">IF(G59="","",IF(G59&gt;0,"▲",IF(G59&lt;0,"▼","◄")))</f>
        <v>◄</v>
      </c>
    </row>
    <row r="60" spans="1:116" ht="18" customHeight="1" x14ac:dyDescent="0.2">
      <c r="A60" s="55" t="s">
        <v>17</v>
      </c>
      <c r="B60" s="56">
        <f>IF(SUM(SUM(B$24:B$26),B$28)=0,0,1-(B$59/SUM(SUM(B$24:B$26),B$28)))</f>
        <v>0.7273940607273941</v>
      </c>
      <c r="C60" s="56">
        <f>IF(SUM(SUM(C$24:C$26),C$28)=0,0,1-(C$59/SUM(SUM(C$24:C$26),C$28)))</f>
        <v>0.75577255619977624</v>
      </c>
      <c r="D60" s="56">
        <f>IF(SUM(SUM(D$24:D$26),D$28)=0,0,1-(D$59/SUM(SUM(D$24:D$26),D$28)))</f>
        <v>0.73881074168797956</v>
      </c>
      <c r="E60" s="57">
        <f t="shared" si="5"/>
        <v>2.8378495472382137E-2</v>
      </c>
      <c r="F60" s="45" t="str">
        <f t="shared" si="6"/>
        <v>▲</v>
      </c>
      <c r="G60" s="57">
        <f>D60-$B60</f>
        <v>1.1416680960585457E-2</v>
      </c>
      <c r="H60" s="45" t="str">
        <f t="shared" si="8"/>
        <v>▲</v>
      </c>
    </row>
    <row r="61" spans="1:116" ht="18" customHeight="1" x14ac:dyDescent="0.2">
      <c r="A61" s="46" t="s">
        <v>47</v>
      </c>
      <c r="B61" s="122">
        <f>IF(B$44=0,0,B$44)</f>
        <v>1051</v>
      </c>
      <c r="C61" s="122">
        <f>IF(C$44=0,0,C$44)</f>
        <v>1101</v>
      </c>
      <c r="D61" s="122">
        <f>IF(D$44=0,0,D$44)</f>
        <v>1051</v>
      </c>
      <c r="E61" s="75">
        <f t="shared" si="5"/>
        <v>50</v>
      </c>
      <c r="F61" s="45" t="str">
        <f t="shared" si="6"/>
        <v>▲</v>
      </c>
      <c r="G61" s="75">
        <f t="shared" si="7"/>
        <v>0</v>
      </c>
      <c r="H61" s="45" t="str">
        <f t="shared" si="8"/>
        <v>◄</v>
      </c>
    </row>
    <row r="62" spans="1:116" ht="18" customHeight="1" x14ac:dyDescent="0.2">
      <c r="A62" s="46" t="s">
        <v>67</v>
      </c>
      <c r="B62" s="56">
        <f>IF(B$27=0,0,1-(B$61/B$27))</f>
        <v>0.74631909244508809</v>
      </c>
      <c r="C62" s="56">
        <f>IF(C$27=0,0,1-(C$61/C$27))</f>
        <v>0.73211678832116789</v>
      </c>
      <c r="D62" s="56">
        <f>IF(D$27=0,0,1-(D$61/D$27))</f>
        <v>0.79580338061006417</v>
      </c>
      <c r="E62" s="57">
        <f t="shared" si="5"/>
        <v>-1.4202304123920206E-2</v>
      </c>
      <c r="F62" s="45" t="str">
        <f t="shared" si="6"/>
        <v>▼</v>
      </c>
      <c r="G62" s="57">
        <f>D62-$B62</f>
        <v>4.9484288164976076E-2</v>
      </c>
      <c r="H62" s="45" t="str">
        <f t="shared" si="8"/>
        <v>▲</v>
      </c>
    </row>
    <row r="63" spans="1:116" ht="18" customHeight="1" x14ac:dyDescent="0.2">
      <c r="A63" s="46" t="s">
        <v>43</v>
      </c>
      <c r="B63" s="122">
        <f>IF(SUM(B$34:B$39)=0,0,SUM(B$34:B$39))</f>
        <v>6150</v>
      </c>
      <c r="C63" s="122">
        <f>IF(SUM(C$34:C$39)=0,0,SUM(C$34:C$39))</f>
        <v>6150</v>
      </c>
      <c r="D63" s="122">
        <f>IF(SUM(D$34:D$39)=0,0,SUM(D$34:D$39))</f>
        <v>6150</v>
      </c>
      <c r="E63" s="75">
        <f t="shared" si="5"/>
        <v>0</v>
      </c>
      <c r="F63" s="45" t="str">
        <f t="shared" si="6"/>
        <v>◄</v>
      </c>
      <c r="G63" s="75">
        <f t="shared" si="7"/>
        <v>0</v>
      </c>
      <c r="H63" s="45" t="str">
        <f t="shared" si="8"/>
        <v>◄</v>
      </c>
    </row>
    <row r="64" spans="1:116" ht="18" customHeight="1" x14ac:dyDescent="0.2">
      <c r="A64" s="46" t="s">
        <v>18</v>
      </c>
      <c r="B64" s="56">
        <f>IF(B$30=0,0,B$63/B$30)</f>
        <v>0.46825034262220194</v>
      </c>
      <c r="C64" s="56">
        <f>IF(C$30=0,0,C$63/C$30)</f>
        <v>0.44114482461803312</v>
      </c>
      <c r="D64" s="56">
        <f>IF(D$30=0,0,D$63/D$30)</f>
        <v>0.42323308788108183</v>
      </c>
      <c r="E64" s="57">
        <f t="shared" si="5"/>
        <v>-2.7105518004168827E-2</v>
      </c>
      <c r="F64" s="45" t="str">
        <f t="shared" si="6"/>
        <v>▼</v>
      </c>
      <c r="G64" s="57">
        <f>D64-$B64</f>
        <v>-4.5017254741120116E-2</v>
      </c>
      <c r="H64" s="45" t="str">
        <f t="shared" si="8"/>
        <v>▼</v>
      </c>
    </row>
    <row r="65" spans="1:8" ht="18" customHeight="1" x14ac:dyDescent="0.2">
      <c r="A65" s="46" t="s">
        <v>19</v>
      </c>
      <c r="B65" s="122">
        <f>IF(SUM(B$46:B$53)=0,0,SUM(B$46:B$53))</f>
        <v>30</v>
      </c>
      <c r="C65" s="122">
        <f>IF(SUM(C$46:C$53)=0,0,SUM(C$46:C$53))</f>
        <v>40</v>
      </c>
      <c r="D65" s="122">
        <f>IF(SUM(D$46:D$53)=0,0,SUM(D$46:D$53))</f>
        <v>0</v>
      </c>
      <c r="E65" s="75">
        <f t="shared" si="5"/>
        <v>10</v>
      </c>
      <c r="F65" s="45" t="str">
        <f t="shared" si="6"/>
        <v>▲</v>
      </c>
      <c r="G65" s="75">
        <f t="shared" si="7"/>
        <v>-30</v>
      </c>
      <c r="H65" s="45" t="str">
        <f t="shared" si="8"/>
        <v>▼</v>
      </c>
    </row>
    <row r="66" spans="1:8" ht="18" customHeight="1" x14ac:dyDescent="0.2">
      <c r="A66" s="46" t="s">
        <v>20</v>
      </c>
      <c r="B66" s="56">
        <f>IF(B$30=0,0,B$65/B$30)</f>
        <v>2.2841480127912287E-3</v>
      </c>
      <c r="C66" s="56">
        <f>IF(C$30=0,0,C$65/C$30)</f>
        <v>2.869234631662004E-3</v>
      </c>
      <c r="D66" s="56">
        <f>IF(D$30=0,0,D$65/D$30)</f>
        <v>0</v>
      </c>
      <c r="E66" s="57">
        <f t="shared" si="5"/>
        <v>5.8508661887077523E-4</v>
      </c>
      <c r="F66" s="45" t="str">
        <f t="shared" si="6"/>
        <v>▲</v>
      </c>
      <c r="G66" s="57">
        <f>D66-$B66</f>
        <v>-2.2841480127912287E-3</v>
      </c>
      <c r="H66" s="45" t="str">
        <f t="shared" si="8"/>
        <v>▼</v>
      </c>
    </row>
    <row r="67" spans="1:8" ht="6.95" customHeight="1" thickBot="1" x14ac:dyDescent="0.25">
      <c r="A67" s="44"/>
      <c r="B67" s="56"/>
      <c r="C67" s="56"/>
      <c r="D67" s="56"/>
      <c r="E67" s="57"/>
      <c r="F67" s="45"/>
      <c r="G67" s="57"/>
      <c r="H67" s="45"/>
    </row>
    <row r="68" spans="1:8" ht="18" customHeight="1" thickTop="1" x14ac:dyDescent="0.2">
      <c r="A68" s="34"/>
      <c r="B68" s="40"/>
      <c r="C68" s="40"/>
      <c r="D68" s="40"/>
      <c r="E68" s="41"/>
      <c r="F68" s="40"/>
      <c r="G68" s="41"/>
      <c r="H68" s="37"/>
    </row>
    <row r="69" spans="1:8" ht="21.95" customHeight="1" x14ac:dyDescent="0.2">
      <c r="A69" s="27" t="s">
        <v>44</v>
      </c>
      <c r="B69" s="25" t="s">
        <v>1</v>
      </c>
      <c r="C69" s="25" t="s">
        <v>2</v>
      </c>
      <c r="D69" s="25" t="s">
        <v>6</v>
      </c>
      <c r="E69" s="123" t="s">
        <v>65</v>
      </c>
      <c r="F69" s="123"/>
      <c r="G69" s="123" t="s">
        <v>66</v>
      </c>
      <c r="H69" s="123"/>
    </row>
    <row r="70" spans="1:8" ht="6.95" customHeight="1" x14ac:dyDescent="0.2">
      <c r="A70" s="44"/>
      <c r="B70" s="43"/>
      <c r="C70" s="43"/>
      <c r="D70" s="43"/>
      <c r="E70" s="44"/>
      <c r="F70" s="43"/>
      <c r="G70" s="44"/>
      <c r="H70" s="45"/>
    </row>
    <row r="71" spans="1:8" ht="18" customHeight="1" x14ac:dyDescent="0.2">
      <c r="A71" s="46" t="s">
        <v>68</v>
      </c>
      <c r="B71" s="58">
        <f>IF(OR(AND(B17=0,B18=0),B27=0),0,B27/SUM(B17:B18))</f>
        <v>5.4370078740157481</v>
      </c>
      <c r="C71" s="58">
        <f>IF(OR(AND(C17=0,C18=0),C27=0),0,C27/SUM(C17:C18))</f>
        <v>4.3263157894736839</v>
      </c>
      <c r="D71" s="58">
        <f>IF(OR(AND(D17=0,D18=0),D27=0),0,D27/SUM(D17:D18))</f>
        <v>5.8755707762557075</v>
      </c>
      <c r="E71" s="75">
        <f>$B71-C71</f>
        <v>1.1106920845420643</v>
      </c>
      <c r="F71" s="45" t="str">
        <f>IF(E71="","",IF(E71&gt;0,"▲",IF(E71&lt;0,"▼","◄")))</f>
        <v>▲</v>
      </c>
      <c r="G71" s="75">
        <f>$B71-D71</f>
        <v>-0.43856290223995931</v>
      </c>
      <c r="H71" s="45" t="str">
        <f>IF(G71="","",IF(G71&gt;0,"▲",IF(G71&lt;0,"▼","◄")))</f>
        <v>▼</v>
      </c>
    </row>
    <row r="72" spans="1:8" ht="18" customHeight="1" x14ac:dyDescent="0.2">
      <c r="A72" s="46" t="s">
        <v>5</v>
      </c>
      <c r="B72" s="58">
        <f>IF(OR(AND(B17=0,B18=0),AND(B25=0,B26=0)),0,SUM(B25:B26)/SUM(B17:B18))</f>
        <v>6.4763779527559056</v>
      </c>
      <c r="C72" s="58">
        <f>IF(OR(AND(C17=0,C18=0),AND(C25=0,C26=0)),0,SUM(C25:C26)/SUM(C17:C18))</f>
        <v>5.0831578947368419</v>
      </c>
      <c r="D72" s="58">
        <f>IF(OR(AND(D17=0,D18=0),AND(D25=0,D26=0)),0,SUM(D25:D26)/SUM(D17:D18))</f>
        <v>5.7705479452054798</v>
      </c>
      <c r="E72" s="75">
        <f>$B72-C72</f>
        <v>1.3932200580190637</v>
      </c>
      <c r="F72" s="45" t="str">
        <f>IF(E72="","",IF(E72&gt;0,"▲",IF(E72&lt;0,"▼","◄")))</f>
        <v>▲</v>
      </c>
      <c r="G72" s="75">
        <f>$B72-D72</f>
        <v>0.7058300075504258</v>
      </c>
      <c r="H72" s="45" t="str">
        <f>IF(G72="","",IF(G72&gt;0,"▲",IF(G72&lt;0,"▼","◄")))</f>
        <v>▲</v>
      </c>
    </row>
    <row r="73" spans="1:8" ht="18" customHeight="1" x14ac:dyDescent="0.2">
      <c r="A73" s="46" t="s">
        <v>3</v>
      </c>
      <c r="B73" s="58">
        <f>IF(OR(B16=0,B24=0),0,B24/B16)</f>
        <v>2.4300000000000002</v>
      </c>
      <c r="C73" s="58">
        <f>IF(OR(C16=0,C24=0),0,C24/C16)</f>
        <v>3.222962962962963</v>
      </c>
      <c r="D73" s="58">
        <f>IF(OR(D16=0,D24=0),0,D24/D16)</f>
        <v>2.685810810810811</v>
      </c>
      <c r="E73" s="75">
        <f>$B73-C73</f>
        <v>-0.79296296296296287</v>
      </c>
      <c r="F73" s="45" t="str">
        <f>IF(E73="","",IF(E73&gt;0,"▲",IF(E73&lt;0,"▼","◄")))</f>
        <v>▼</v>
      </c>
      <c r="G73" s="75">
        <f>$B73-D73</f>
        <v>-0.25581081081081081</v>
      </c>
      <c r="H73" s="45" t="str">
        <f>IF(G73="","",IF(G73&gt;0,"▲",IF(G73&lt;0,"▼","◄")))</f>
        <v>▼</v>
      </c>
    </row>
    <row r="74" spans="1:8" ht="6.95" customHeight="1" thickBot="1" x14ac:dyDescent="0.25">
      <c r="A74" s="44"/>
      <c r="B74" s="58"/>
      <c r="C74" s="58"/>
      <c r="D74" s="58"/>
      <c r="E74" s="50"/>
      <c r="F74" s="45"/>
      <c r="G74" s="50"/>
      <c r="H74" s="45"/>
    </row>
    <row r="75" spans="1:8" ht="18" customHeight="1" thickTop="1" x14ac:dyDescent="0.2">
      <c r="A75" s="38"/>
      <c r="B75" s="38"/>
      <c r="C75" s="38"/>
      <c r="D75" s="38"/>
      <c r="E75" s="34"/>
      <c r="F75" s="39"/>
      <c r="G75" s="34"/>
      <c r="H75" s="37"/>
    </row>
    <row r="76" spans="1:8" ht="21.95" customHeight="1" x14ac:dyDescent="0.2">
      <c r="A76" s="26" t="s">
        <v>45</v>
      </c>
      <c r="B76" s="25" t="s">
        <v>1</v>
      </c>
      <c r="C76" s="25" t="s">
        <v>2</v>
      </c>
      <c r="D76" s="25" t="s">
        <v>6</v>
      </c>
      <c r="E76" s="123" t="s">
        <v>65</v>
      </c>
      <c r="F76" s="123"/>
      <c r="G76" s="123" t="s">
        <v>66</v>
      </c>
      <c r="H76" s="123"/>
    </row>
    <row r="77" spans="1:8" ht="6.95" customHeight="1" x14ac:dyDescent="0.2">
      <c r="A77" s="7"/>
      <c r="B77" s="7"/>
      <c r="C77" s="7"/>
      <c r="D77" s="7"/>
      <c r="E77" s="44"/>
      <c r="F77" s="43"/>
      <c r="G77" s="44"/>
      <c r="H77" s="45"/>
    </row>
    <row r="78" spans="1:8" ht="18" customHeight="1" x14ac:dyDescent="0.2">
      <c r="A78" s="55" t="s">
        <v>23</v>
      </c>
      <c r="B78" s="59">
        <f>B$30-B$55</f>
        <v>3773</v>
      </c>
      <c r="C78" s="59">
        <f>C$30-C$55</f>
        <v>4320</v>
      </c>
      <c r="D78" s="59">
        <f>D$30-D$55</f>
        <v>5006</v>
      </c>
      <c r="E78" s="75">
        <f>$B78-C78</f>
        <v>-547</v>
      </c>
      <c r="F78" s="45" t="str">
        <f>IF(E78="","",IF(E78&gt;0,"▲",IF(E78&lt;0,"▼","◄")))</f>
        <v>▼</v>
      </c>
      <c r="G78" s="75">
        <f>$B78-D78</f>
        <v>-1233</v>
      </c>
      <c r="H78" s="45" t="str">
        <f>IF(G78="","",IF(G78&gt;0,"▲",IF(G78&lt;0,"▼","◄")))</f>
        <v>▼</v>
      </c>
    </row>
    <row r="79" spans="1:8" ht="18" customHeight="1" x14ac:dyDescent="0.2">
      <c r="A79" s="46" t="s">
        <v>24</v>
      </c>
      <c r="B79" s="56">
        <f>IF(B$30=0,0,B$78/B$30)</f>
        <v>0.28726968174204354</v>
      </c>
      <c r="C79" s="56">
        <f>IF(C$30=0,0,C$78/C$30)</f>
        <v>0.30987734021949642</v>
      </c>
      <c r="D79" s="56">
        <f>IF(D$30=0,0,D$78/D$30)</f>
        <v>0.34450485169637329</v>
      </c>
      <c r="E79" s="75">
        <f>$B79-C79</f>
        <v>-2.2607658477452885E-2</v>
      </c>
      <c r="F79" s="45" t="str">
        <f>IF(E79="","",IF(E79&gt;0,"▲",IF(E79&lt;0,"▼","◄")))</f>
        <v>▼</v>
      </c>
      <c r="G79" s="75">
        <f>$B79-D79</f>
        <v>-5.7235169954329757E-2</v>
      </c>
      <c r="H79" s="45" t="str">
        <f>IF(G79="","",IF(G79&gt;0,"▲",IF(G79&lt;0,"▼","◄")))</f>
        <v>▼</v>
      </c>
    </row>
    <row r="80" spans="1:8" ht="18" customHeight="1" x14ac:dyDescent="0.2">
      <c r="A80" s="46" t="s">
        <v>78</v>
      </c>
      <c r="B80" s="59">
        <f>IF(B$20=0,0,B$78/B$20)</f>
        <v>1.6679929266136162</v>
      </c>
      <c r="C80" s="59">
        <f>IF(C$20=0,0,C$78/C$20)</f>
        <v>1.8782608695652174</v>
      </c>
      <c r="D80" s="59">
        <f>IF(D$20=0,0,D$78/D$20)</f>
        <v>2.1247877758913414</v>
      </c>
      <c r="E80" s="75">
        <f>$B80-C80</f>
        <v>-0.21026794295160123</v>
      </c>
      <c r="F80" s="45" t="str">
        <f>IF(E80="","",IF(E80&gt;0,"▲",IF(E80&lt;0,"▼","◄")))</f>
        <v>▼</v>
      </c>
      <c r="G80" s="75">
        <f>$B80-D80</f>
        <v>-0.45679484927772518</v>
      </c>
      <c r="H80" s="45" t="str">
        <f>IF(G80="","",IF(G80&gt;0,"▲",IF(G80&lt;0,"▼","◄")))</f>
        <v>▼</v>
      </c>
    </row>
    <row r="81" spans="1:8" ht="6.95" customHeight="1" thickBot="1" x14ac:dyDescent="0.25">
      <c r="A81" s="44"/>
      <c r="B81" s="59"/>
      <c r="C81" s="59"/>
      <c r="D81" s="59"/>
      <c r="E81" s="50"/>
      <c r="F81" s="45"/>
      <c r="G81" s="50"/>
      <c r="H81" s="45"/>
    </row>
    <row r="82" spans="1:8" ht="18" customHeight="1" thickTop="1" x14ac:dyDescent="0.2">
      <c r="A82" s="34"/>
      <c r="B82" s="35"/>
      <c r="C82" s="35"/>
      <c r="D82" s="35"/>
      <c r="E82" s="36"/>
      <c r="F82" s="37"/>
      <c r="G82" s="36"/>
      <c r="H82" s="37"/>
    </row>
    <row r="83" spans="1:8" x14ac:dyDescent="0.2">
      <c r="A83" s="3"/>
      <c r="B83" s="3"/>
      <c r="C83" s="3"/>
      <c r="D83" s="3"/>
      <c r="E83" s="12"/>
      <c r="F83" s="14"/>
      <c r="G83" s="12"/>
    </row>
    <row r="84" spans="1:8" x14ac:dyDescent="0.2">
      <c r="A84" s="3"/>
      <c r="B84" s="3"/>
      <c r="C84" s="3"/>
      <c r="D84" s="3"/>
      <c r="E84" s="12"/>
      <c r="F84" s="14"/>
      <c r="G84" s="12"/>
    </row>
    <row r="85" spans="1:8" x14ac:dyDescent="0.2">
      <c r="A85" s="3"/>
      <c r="B85" s="3"/>
      <c r="C85" s="3"/>
      <c r="D85" s="3"/>
      <c r="E85" s="12"/>
      <c r="F85" s="14"/>
      <c r="G85" s="12"/>
    </row>
    <row r="86" spans="1:8" x14ac:dyDescent="0.2">
      <c r="A86" s="3"/>
      <c r="B86" s="3"/>
      <c r="C86" s="3"/>
      <c r="D86" s="3"/>
      <c r="E86" s="12"/>
      <c r="F86" s="14"/>
      <c r="G86" s="12"/>
    </row>
    <row r="87" spans="1:8" x14ac:dyDescent="0.2">
      <c r="A87" s="3"/>
      <c r="B87" s="3"/>
      <c r="C87" s="3"/>
      <c r="D87" s="3"/>
      <c r="E87" s="12"/>
      <c r="F87" s="14"/>
      <c r="G87" s="12"/>
    </row>
    <row r="88" spans="1:8" x14ac:dyDescent="0.2">
      <c r="A88" s="3"/>
      <c r="B88" s="3"/>
      <c r="C88" s="3"/>
      <c r="D88" s="3"/>
      <c r="E88" s="12"/>
      <c r="F88" s="14"/>
      <c r="G88" s="12"/>
    </row>
    <row r="89" spans="1:8" x14ac:dyDescent="0.2">
      <c r="A89" s="3"/>
      <c r="B89" s="3"/>
      <c r="C89" s="3"/>
      <c r="D89" s="3"/>
      <c r="E89" s="12"/>
      <c r="F89" s="14"/>
      <c r="G89" s="12"/>
    </row>
    <row r="90" spans="1:8" x14ac:dyDescent="0.2">
      <c r="A90" s="3"/>
      <c r="B90" s="3"/>
      <c r="C90" s="3"/>
      <c r="D90" s="3"/>
      <c r="E90" s="12"/>
      <c r="F90" s="14"/>
      <c r="G90" s="12"/>
    </row>
    <row r="91" spans="1:8" x14ac:dyDescent="0.2">
      <c r="A91" s="3"/>
      <c r="B91" s="3"/>
      <c r="C91" s="3"/>
      <c r="D91" s="3"/>
      <c r="E91" s="12"/>
      <c r="F91" s="14"/>
      <c r="G91" s="12"/>
    </row>
    <row r="92" spans="1:8" x14ac:dyDescent="0.2">
      <c r="A92" s="3"/>
      <c r="B92" s="3"/>
      <c r="C92" s="3"/>
      <c r="D92" s="3"/>
      <c r="E92" s="12"/>
      <c r="F92" s="14"/>
      <c r="G92" s="12"/>
    </row>
    <row r="93" spans="1:8" x14ac:dyDescent="0.2">
      <c r="A93" s="3"/>
      <c r="B93" s="3"/>
      <c r="C93" s="3"/>
      <c r="D93" s="3"/>
      <c r="E93" s="12"/>
      <c r="F93" s="14"/>
      <c r="G93" s="12"/>
    </row>
    <row r="94" spans="1:8" x14ac:dyDescent="0.2">
      <c r="A94" s="3"/>
      <c r="B94" s="3"/>
      <c r="C94" s="3"/>
      <c r="D94" s="3"/>
      <c r="E94" s="12"/>
      <c r="F94" s="14"/>
      <c r="G94" s="12"/>
    </row>
    <row r="95" spans="1:8" x14ac:dyDescent="0.2">
      <c r="A95" s="3"/>
      <c r="B95" s="3"/>
      <c r="C95" s="3"/>
      <c r="D95" s="3"/>
      <c r="E95" s="12"/>
      <c r="F95" s="14"/>
      <c r="G95" s="12"/>
    </row>
    <row r="96" spans="1:8" x14ac:dyDescent="0.2">
      <c r="A96" s="3"/>
      <c r="B96" s="3"/>
      <c r="C96" s="3"/>
      <c r="D96" s="3"/>
      <c r="E96" s="12"/>
      <c r="F96" s="14"/>
      <c r="G96" s="12"/>
    </row>
    <row r="97" spans="1:7" x14ac:dyDescent="0.2">
      <c r="A97" s="3"/>
      <c r="B97" s="3"/>
      <c r="C97" s="3"/>
      <c r="D97" s="3"/>
      <c r="E97" s="12"/>
      <c r="F97" s="14"/>
      <c r="G97" s="12"/>
    </row>
    <row r="98" spans="1:7" x14ac:dyDescent="0.2">
      <c r="A98" s="3"/>
      <c r="B98" s="3"/>
      <c r="C98" s="3"/>
      <c r="D98" s="3"/>
      <c r="E98" s="12"/>
      <c r="F98" s="14"/>
      <c r="G98" s="12"/>
    </row>
    <row r="99" spans="1:7" x14ac:dyDescent="0.2">
      <c r="A99" s="3"/>
      <c r="B99" s="3"/>
      <c r="C99" s="3"/>
      <c r="D99" s="3"/>
      <c r="E99" s="12"/>
      <c r="F99" s="14"/>
      <c r="G99" s="12"/>
    </row>
    <row r="100" spans="1:7" x14ac:dyDescent="0.2">
      <c r="A100" s="3"/>
      <c r="B100" s="3"/>
      <c r="C100" s="3"/>
      <c r="D100" s="3"/>
      <c r="E100" s="12"/>
      <c r="F100" s="14"/>
      <c r="G100" s="12"/>
    </row>
    <row r="101" spans="1:7" x14ac:dyDescent="0.2">
      <c r="A101" s="3"/>
      <c r="B101" s="3"/>
      <c r="C101" s="3"/>
      <c r="D101" s="3"/>
      <c r="E101" s="12"/>
      <c r="F101" s="14"/>
      <c r="G101" s="12"/>
    </row>
    <row r="102" spans="1:7" x14ac:dyDescent="0.2">
      <c r="A102" s="3"/>
      <c r="B102" s="3"/>
      <c r="C102" s="3"/>
      <c r="D102" s="3"/>
      <c r="E102" s="12"/>
      <c r="F102" s="14"/>
      <c r="G102" s="12"/>
    </row>
    <row r="103" spans="1:7" x14ac:dyDescent="0.2">
      <c r="A103" s="3"/>
      <c r="B103" s="3"/>
      <c r="C103" s="3"/>
      <c r="D103" s="3"/>
      <c r="E103" s="12"/>
      <c r="F103" s="14"/>
      <c r="G103" s="12"/>
    </row>
    <row r="104" spans="1:7" x14ac:dyDescent="0.2">
      <c r="A104" s="3"/>
      <c r="B104" s="3"/>
      <c r="C104" s="3"/>
      <c r="D104" s="3"/>
      <c r="E104" s="12"/>
      <c r="F104" s="14"/>
      <c r="G104" s="12"/>
    </row>
    <row r="105" spans="1:7" x14ac:dyDescent="0.2">
      <c r="A105" s="3"/>
      <c r="B105" s="3"/>
      <c r="C105" s="3"/>
      <c r="D105" s="3"/>
      <c r="E105" s="12"/>
      <c r="F105" s="14"/>
      <c r="G105" s="12"/>
    </row>
    <row r="138" spans="1:7" x14ac:dyDescent="0.2">
      <c r="A138" s="3"/>
      <c r="B138" s="3"/>
      <c r="C138" s="3"/>
      <c r="D138" s="3"/>
      <c r="E138" s="12"/>
      <c r="F138" s="14"/>
      <c r="G138" s="12"/>
    </row>
    <row r="139" spans="1:7" x14ac:dyDescent="0.2">
      <c r="A139" s="3"/>
      <c r="B139" s="3"/>
      <c r="C139" s="3"/>
      <c r="D139" s="3"/>
      <c r="E139" s="12"/>
      <c r="F139" s="14"/>
      <c r="G139" s="12"/>
    </row>
    <row r="140" spans="1:7" x14ac:dyDescent="0.2">
      <c r="A140" s="3"/>
      <c r="B140" s="3"/>
      <c r="C140" s="3"/>
      <c r="D140" s="3"/>
      <c r="E140" s="12"/>
      <c r="F140" s="14"/>
      <c r="G140" s="12"/>
    </row>
    <row r="141" spans="1:7" x14ac:dyDescent="0.2">
      <c r="A141" s="3"/>
      <c r="B141" s="3"/>
      <c r="C141" s="3"/>
      <c r="D141" s="3"/>
      <c r="E141" s="12"/>
      <c r="F141" s="14"/>
      <c r="G141" s="12"/>
    </row>
    <row r="142" spans="1:7" x14ac:dyDescent="0.2">
      <c r="A142" s="3"/>
      <c r="B142" s="3"/>
      <c r="C142" s="3"/>
      <c r="D142" s="3"/>
      <c r="E142" s="12"/>
      <c r="F142" s="14"/>
      <c r="G142" s="12"/>
    </row>
    <row r="143" spans="1:7" x14ac:dyDescent="0.2">
      <c r="A143" s="3"/>
      <c r="B143" s="3"/>
      <c r="C143" s="3"/>
      <c r="D143" s="3"/>
      <c r="E143" s="12"/>
      <c r="F143" s="14"/>
      <c r="G143" s="12"/>
    </row>
    <row r="144" spans="1:7" x14ac:dyDescent="0.2">
      <c r="A144" s="3"/>
      <c r="B144" s="3"/>
      <c r="C144" s="3"/>
      <c r="D144" s="3"/>
      <c r="E144" s="12"/>
      <c r="F144" s="14"/>
      <c r="G144" s="12"/>
    </row>
    <row r="145" spans="1:7" x14ac:dyDescent="0.2">
      <c r="A145" s="3"/>
      <c r="B145" s="3"/>
      <c r="C145" s="3"/>
      <c r="D145" s="3"/>
      <c r="E145" s="12"/>
      <c r="F145" s="14"/>
      <c r="G145" s="12"/>
    </row>
    <row r="146" spans="1:7" x14ac:dyDescent="0.2">
      <c r="A146" s="3"/>
      <c r="B146" s="3"/>
      <c r="C146" s="3"/>
      <c r="D146" s="3"/>
      <c r="E146" s="12"/>
      <c r="F146" s="14"/>
      <c r="G146" s="12"/>
    </row>
    <row r="147" spans="1:7" x14ac:dyDescent="0.2">
      <c r="A147" s="3"/>
      <c r="B147" s="3"/>
      <c r="C147" s="3"/>
      <c r="D147" s="3"/>
      <c r="E147" s="12"/>
      <c r="F147" s="14"/>
      <c r="G147" s="12"/>
    </row>
    <row r="148" spans="1:7" x14ac:dyDescent="0.2">
      <c r="A148" s="3"/>
      <c r="B148" s="3"/>
      <c r="C148" s="3"/>
      <c r="D148" s="3"/>
      <c r="E148" s="12"/>
      <c r="F148" s="14"/>
      <c r="G148" s="12"/>
    </row>
    <row r="149" spans="1:7" x14ac:dyDescent="0.2">
      <c r="A149" s="3"/>
      <c r="B149" s="3"/>
      <c r="C149" s="3"/>
      <c r="D149" s="3"/>
      <c r="E149" s="12"/>
      <c r="F149" s="14"/>
      <c r="G149" s="12"/>
    </row>
    <row r="150" spans="1:7" x14ac:dyDescent="0.2">
      <c r="A150" s="3"/>
      <c r="B150" s="3"/>
      <c r="C150" s="3"/>
      <c r="D150" s="3"/>
      <c r="E150" s="12"/>
      <c r="F150" s="14"/>
      <c r="G150" s="12"/>
    </row>
    <row r="151" spans="1:7" x14ac:dyDescent="0.2">
      <c r="A151" s="3"/>
      <c r="B151" s="3"/>
      <c r="C151" s="3"/>
      <c r="D151" s="3"/>
      <c r="E151" s="12"/>
      <c r="F151" s="14"/>
      <c r="G151" s="12"/>
    </row>
    <row r="152" spans="1:7" x14ac:dyDescent="0.2">
      <c r="A152" s="3"/>
      <c r="B152" s="3"/>
      <c r="C152" s="3"/>
      <c r="D152" s="3"/>
      <c r="E152" s="12"/>
      <c r="F152" s="14"/>
      <c r="G152" s="12"/>
    </row>
    <row r="153" spans="1:7" x14ac:dyDescent="0.2">
      <c r="A153" s="3"/>
      <c r="B153" s="3"/>
      <c r="C153" s="3"/>
      <c r="D153" s="3"/>
      <c r="E153" s="12"/>
      <c r="F153" s="14"/>
      <c r="G153" s="12"/>
    </row>
    <row r="154" spans="1:7" x14ac:dyDescent="0.2">
      <c r="A154" s="3"/>
      <c r="B154" s="3"/>
      <c r="C154" s="3"/>
      <c r="D154" s="3"/>
      <c r="E154" s="12"/>
      <c r="F154" s="14"/>
      <c r="G154" s="12"/>
    </row>
    <row r="155" spans="1:7" x14ac:dyDescent="0.2">
      <c r="A155" s="3"/>
      <c r="B155" s="3"/>
      <c r="C155" s="3"/>
      <c r="D155" s="3"/>
      <c r="E155" s="12"/>
      <c r="F155" s="14"/>
      <c r="G155" s="12"/>
    </row>
    <row r="156" spans="1:7" x14ac:dyDescent="0.2">
      <c r="A156" s="3"/>
      <c r="B156" s="3"/>
      <c r="C156" s="3"/>
      <c r="D156" s="3"/>
      <c r="E156" s="12"/>
      <c r="F156" s="14"/>
      <c r="G156" s="12"/>
    </row>
    <row r="157" spans="1:7" x14ac:dyDescent="0.2">
      <c r="A157" s="3"/>
      <c r="B157" s="3"/>
      <c r="C157" s="3"/>
      <c r="D157" s="3"/>
      <c r="E157" s="12"/>
      <c r="F157" s="14"/>
      <c r="G157" s="12"/>
    </row>
    <row r="158" spans="1:7" x14ac:dyDescent="0.2">
      <c r="A158" s="3"/>
      <c r="B158" s="3"/>
      <c r="C158" s="3"/>
      <c r="D158" s="3"/>
      <c r="E158" s="12"/>
      <c r="F158" s="14"/>
      <c r="G158" s="12"/>
    </row>
    <row r="159" spans="1:7" x14ac:dyDescent="0.2">
      <c r="A159" s="3"/>
      <c r="B159" s="3"/>
      <c r="C159" s="3"/>
      <c r="D159" s="3"/>
      <c r="E159" s="12"/>
      <c r="F159" s="14"/>
      <c r="G159" s="12"/>
    </row>
    <row r="160" spans="1:7" x14ac:dyDescent="0.2">
      <c r="A160" s="3"/>
      <c r="B160" s="3"/>
      <c r="C160" s="3"/>
      <c r="D160" s="3"/>
      <c r="E160" s="12"/>
      <c r="F160" s="14"/>
      <c r="G160" s="12"/>
    </row>
    <row r="161" spans="1:7" x14ac:dyDescent="0.2">
      <c r="A161" s="3"/>
      <c r="B161" s="3"/>
      <c r="C161" s="3"/>
      <c r="D161" s="3"/>
      <c r="E161" s="12"/>
      <c r="F161" s="14"/>
      <c r="G161" s="12"/>
    </row>
    <row r="162" spans="1:7" x14ac:dyDescent="0.2">
      <c r="A162" s="3"/>
      <c r="B162" s="3"/>
      <c r="C162" s="3"/>
      <c r="D162" s="3"/>
      <c r="E162" s="12"/>
      <c r="F162" s="14"/>
      <c r="G162" s="12"/>
    </row>
    <row r="163" spans="1:7" x14ac:dyDescent="0.2">
      <c r="A163" s="3"/>
      <c r="B163" s="3"/>
      <c r="C163" s="3"/>
      <c r="D163" s="3"/>
      <c r="E163" s="12"/>
      <c r="F163" s="14"/>
      <c r="G163" s="12"/>
    </row>
    <row r="164" spans="1:7" x14ac:dyDescent="0.2">
      <c r="A164" s="3"/>
      <c r="B164" s="3"/>
      <c r="C164" s="3"/>
      <c r="D164" s="3"/>
      <c r="E164" s="12"/>
      <c r="F164" s="14"/>
      <c r="G164" s="12"/>
    </row>
    <row r="165" spans="1:7" x14ac:dyDescent="0.2">
      <c r="A165" s="3"/>
      <c r="B165" s="3"/>
      <c r="C165" s="3"/>
      <c r="D165" s="3"/>
      <c r="E165" s="12"/>
      <c r="F165" s="14"/>
      <c r="G165" s="12"/>
    </row>
    <row r="166" spans="1:7" x14ac:dyDescent="0.2">
      <c r="A166" s="3"/>
      <c r="B166" s="3"/>
      <c r="C166" s="3"/>
      <c r="D166" s="3"/>
      <c r="E166" s="12"/>
      <c r="F166" s="14"/>
      <c r="G166" s="12"/>
    </row>
    <row r="167" spans="1:7" x14ac:dyDescent="0.2">
      <c r="A167" s="3"/>
      <c r="B167" s="3"/>
      <c r="C167" s="3"/>
      <c r="D167" s="3"/>
      <c r="E167" s="12"/>
      <c r="F167" s="14"/>
      <c r="G167" s="12"/>
    </row>
    <row r="168" spans="1:7" x14ac:dyDescent="0.2">
      <c r="A168" s="3"/>
      <c r="B168" s="3"/>
      <c r="C168" s="3"/>
      <c r="D168" s="3"/>
      <c r="E168" s="12"/>
      <c r="F168" s="14"/>
      <c r="G168" s="12"/>
    </row>
    <row r="169" spans="1:7" x14ac:dyDescent="0.2">
      <c r="A169" s="3"/>
      <c r="B169" s="3"/>
      <c r="C169" s="3"/>
      <c r="D169" s="3"/>
      <c r="E169" s="12"/>
      <c r="F169" s="14"/>
      <c r="G169" s="12"/>
    </row>
    <row r="170" spans="1:7" x14ac:dyDescent="0.2">
      <c r="A170" s="3"/>
      <c r="B170" s="3"/>
      <c r="C170" s="3"/>
      <c r="D170" s="3"/>
      <c r="E170" s="12"/>
      <c r="F170" s="14"/>
      <c r="G170" s="12"/>
    </row>
    <row r="171" spans="1:7" x14ac:dyDescent="0.2">
      <c r="A171" s="3"/>
      <c r="B171" s="3"/>
      <c r="C171" s="3"/>
      <c r="D171" s="3"/>
      <c r="E171" s="12"/>
      <c r="F171" s="14"/>
      <c r="G171" s="12"/>
    </row>
    <row r="172" spans="1:7" x14ac:dyDescent="0.2">
      <c r="A172" s="3"/>
      <c r="B172" s="3"/>
      <c r="C172" s="3"/>
      <c r="D172" s="3"/>
      <c r="E172" s="12"/>
      <c r="F172" s="14"/>
      <c r="G172" s="12"/>
    </row>
    <row r="173" spans="1:7" x14ac:dyDescent="0.2">
      <c r="A173" s="3"/>
      <c r="B173" s="3"/>
      <c r="C173" s="3"/>
      <c r="D173" s="3"/>
      <c r="E173" s="12"/>
      <c r="F173" s="14"/>
      <c r="G173" s="12"/>
    </row>
    <row r="174" spans="1:7" x14ac:dyDescent="0.2">
      <c r="A174" s="3"/>
      <c r="B174" s="3"/>
      <c r="C174" s="3"/>
      <c r="D174" s="3"/>
      <c r="E174" s="12"/>
      <c r="F174" s="14"/>
      <c r="G174" s="12"/>
    </row>
    <row r="175" spans="1:7" x14ac:dyDescent="0.2">
      <c r="A175" s="3"/>
      <c r="B175" s="3"/>
      <c r="C175" s="3"/>
      <c r="D175" s="3"/>
      <c r="E175" s="12"/>
      <c r="F175" s="14"/>
      <c r="G175" s="12"/>
    </row>
    <row r="176" spans="1:7" x14ac:dyDescent="0.2">
      <c r="A176" s="3"/>
      <c r="B176" s="3"/>
      <c r="C176" s="3"/>
      <c r="D176" s="3"/>
      <c r="E176" s="12"/>
      <c r="F176" s="14"/>
      <c r="G176" s="12"/>
    </row>
    <row r="177" spans="1:7" x14ac:dyDescent="0.2">
      <c r="A177" s="3"/>
      <c r="B177" s="3"/>
      <c r="C177" s="3"/>
      <c r="D177" s="3"/>
      <c r="E177" s="12"/>
      <c r="F177" s="14"/>
      <c r="G177" s="12"/>
    </row>
    <row r="178" spans="1:7" x14ac:dyDescent="0.2">
      <c r="A178" s="3"/>
      <c r="B178" s="3"/>
      <c r="C178" s="3"/>
      <c r="D178" s="3"/>
      <c r="E178" s="12"/>
      <c r="F178" s="14"/>
      <c r="G178" s="12"/>
    </row>
    <row r="179" spans="1:7" x14ac:dyDescent="0.2">
      <c r="A179" s="3"/>
      <c r="B179" s="3"/>
      <c r="C179" s="3"/>
      <c r="D179" s="3"/>
      <c r="E179" s="12"/>
      <c r="F179" s="14"/>
      <c r="G179" s="12"/>
    </row>
    <row r="180" spans="1:7" x14ac:dyDescent="0.2">
      <c r="A180" s="3"/>
      <c r="B180" s="3"/>
      <c r="C180" s="3"/>
      <c r="D180" s="3"/>
      <c r="E180" s="12"/>
      <c r="F180" s="14"/>
      <c r="G180" s="12"/>
    </row>
    <row r="181" spans="1:7" x14ac:dyDescent="0.2">
      <c r="A181" s="3"/>
      <c r="B181" s="3"/>
      <c r="C181" s="3"/>
      <c r="D181" s="3"/>
      <c r="E181" s="12"/>
      <c r="F181" s="14"/>
      <c r="G181" s="12"/>
    </row>
    <row r="182" spans="1:7" x14ac:dyDescent="0.2">
      <c r="A182" s="3"/>
      <c r="B182" s="3"/>
      <c r="C182" s="3"/>
      <c r="D182" s="3"/>
      <c r="E182" s="12"/>
      <c r="F182" s="14"/>
      <c r="G182" s="12"/>
    </row>
    <row r="183" spans="1:7" x14ac:dyDescent="0.2">
      <c r="A183" s="3"/>
      <c r="B183" s="3"/>
      <c r="C183" s="3"/>
      <c r="D183" s="3"/>
      <c r="E183" s="12"/>
      <c r="F183" s="14"/>
      <c r="G183" s="12"/>
    </row>
    <row r="184" spans="1:7" x14ac:dyDescent="0.2">
      <c r="A184" s="3"/>
      <c r="B184" s="3"/>
      <c r="C184" s="3"/>
      <c r="D184" s="3"/>
      <c r="E184" s="12"/>
      <c r="F184" s="14"/>
      <c r="G184" s="12"/>
    </row>
    <row r="185" spans="1:7" x14ac:dyDescent="0.2">
      <c r="A185" s="3"/>
      <c r="B185" s="3"/>
      <c r="C185" s="3"/>
      <c r="D185" s="3"/>
      <c r="E185" s="12"/>
      <c r="F185" s="14"/>
      <c r="G185" s="12"/>
    </row>
    <row r="186" spans="1:7" x14ac:dyDescent="0.2">
      <c r="A186" s="3"/>
      <c r="B186" s="3"/>
      <c r="C186" s="3"/>
      <c r="D186" s="3"/>
      <c r="E186" s="12"/>
      <c r="F186" s="14"/>
      <c r="G186" s="12"/>
    </row>
    <row r="187" spans="1:7" x14ac:dyDescent="0.2">
      <c r="A187" s="3"/>
      <c r="B187" s="3"/>
      <c r="C187" s="3"/>
      <c r="D187" s="3"/>
      <c r="E187" s="12"/>
      <c r="F187" s="14"/>
      <c r="G187" s="12"/>
    </row>
    <row r="188" spans="1:7" x14ac:dyDescent="0.2">
      <c r="A188" s="3"/>
      <c r="B188" s="3"/>
      <c r="C188" s="3"/>
      <c r="D188" s="3"/>
      <c r="E188" s="12"/>
      <c r="F188" s="14"/>
      <c r="G188" s="12"/>
    </row>
    <row r="189" spans="1:7" x14ac:dyDescent="0.2">
      <c r="A189" s="3"/>
      <c r="B189" s="3"/>
      <c r="C189" s="3"/>
      <c r="D189" s="3"/>
      <c r="E189" s="12"/>
      <c r="F189" s="14"/>
      <c r="G189" s="12"/>
    </row>
    <row r="190" spans="1:7" x14ac:dyDescent="0.2">
      <c r="A190" s="3"/>
      <c r="B190" s="3"/>
      <c r="C190" s="3"/>
      <c r="D190" s="3"/>
      <c r="E190" s="12"/>
      <c r="F190" s="14"/>
      <c r="G190" s="12"/>
    </row>
    <row r="191" spans="1:7" x14ac:dyDescent="0.2">
      <c r="A191" s="3"/>
      <c r="B191" s="3"/>
      <c r="C191" s="3"/>
      <c r="D191" s="3"/>
      <c r="E191" s="12"/>
      <c r="F191" s="14"/>
      <c r="G191" s="12"/>
    </row>
    <row r="192" spans="1:7" x14ac:dyDescent="0.2">
      <c r="A192" s="3"/>
      <c r="B192" s="3"/>
      <c r="C192" s="3"/>
      <c r="D192" s="3"/>
      <c r="E192" s="12"/>
      <c r="F192" s="14"/>
      <c r="G192" s="12"/>
    </row>
    <row r="193" spans="1:7" x14ac:dyDescent="0.2">
      <c r="A193" s="3"/>
      <c r="B193" s="3"/>
      <c r="C193" s="3"/>
      <c r="D193" s="3"/>
      <c r="E193" s="12"/>
      <c r="F193" s="14"/>
      <c r="G193" s="12"/>
    </row>
    <row r="194" spans="1:7" x14ac:dyDescent="0.2">
      <c r="A194" s="3"/>
      <c r="B194" s="3"/>
      <c r="C194" s="3"/>
      <c r="D194" s="3"/>
      <c r="E194" s="12"/>
      <c r="F194" s="14"/>
      <c r="G194" s="12"/>
    </row>
    <row r="195" spans="1:7" x14ac:dyDescent="0.2">
      <c r="A195" s="3"/>
      <c r="B195" s="3"/>
      <c r="C195" s="3"/>
      <c r="D195" s="3"/>
      <c r="E195" s="12"/>
      <c r="F195" s="14"/>
      <c r="G195" s="12"/>
    </row>
    <row r="196" spans="1:7" x14ac:dyDescent="0.2">
      <c r="A196" s="3"/>
      <c r="B196" s="3"/>
      <c r="C196" s="3"/>
      <c r="D196" s="3"/>
      <c r="E196" s="12"/>
      <c r="F196" s="14"/>
      <c r="G196" s="12"/>
    </row>
    <row r="197" spans="1:7" x14ac:dyDescent="0.2">
      <c r="A197" s="3"/>
      <c r="B197" s="3"/>
      <c r="C197" s="3"/>
      <c r="D197" s="3"/>
      <c r="E197" s="12"/>
      <c r="F197" s="14"/>
      <c r="G197" s="12"/>
    </row>
    <row r="198" spans="1:7" x14ac:dyDescent="0.2">
      <c r="A198" s="3"/>
      <c r="B198" s="3"/>
      <c r="C198" s="3"/>
      <c r="D198" s="3"/>
      <c r="E198" s="12"/>
      <c r="F198" s="14"/>
      <c r="G198" s="12"/>
    </row>
    <row r="199" spans="1:7" x14ac:dyDescent="0.2">
      <c r="A199" s="3"/>
      <c r="B199" s="3"/>
      <c r="C199" s="3"/>
      <c r="D199" s="3"/>
      <c r="E199" s="12"/>
      <c r="F199" s="14"/>
      <c r="G199" s="12"/>
    </row>
    <row r="200" spans="1:7" x14ac:dyDescent="0.2">
      <c r="A200" s="3"/>
      <c r="B200" s="3"/>
      <c r="C200" s="3"/>
      <c r="D200" s="3"/>
      <c r="E200" s="12"/>
      <c r="F200" s="14"/>
      <c r="G200" s="12"/>
    </row>
    <row r="201" spans="1:7" x14ac:dyDescent="0.2">
      <c r="A201" s="3"/>
      <c r="B201" s="3"/>
      <c r="C201" s="3"/>
      <c r="D201" s="3"/>
      <c r="E201" s="12"/>
      <c r="F201" s="14"/>
      <c r="G201" s="12"/>
    </row>
    <row r="202" spans="1:7" x14ac:dyDescent="0.2">
      <c r="A202" s="3"/>
      <c r="B202" s="3"/>
      <c r="C202" s="3"/>
      <c r="D202" s="3"/>
      <c r="E202" s="12"/>
      <c r="F202" s="14"/>
      <c r="G202" s="12"/>
    </row>
    <row r="203" spans="1:7" x14ac:dyDescent="0.2">
      <c r="A203" s="3"/>
      <c r="B203" s="3"/>
      <c r="C203" s="3"/>
      <c r="D203" s="3"/>
      <c r="E203" s="12"/>
      <c r="F203" s="14"/>
      <c r="G203" s="12"/>
    </row>
    <row r="204" spans="1:7" x14ac:dyDescent="0.2">
      <c r="A204" s="3"/>
      <c r="B204" s="3"/>
      <c r="C204" s="3"/>
      <c r="D204" s="3"/>
      <c r="E204" s="12"/>
      <c r="F204" s="14"/>
      <c r="G204" s="12"/>
    </row>
    <row r="205" spans="1:7" x14ac:dyDescent="0.2">
      <c r="A205" s="3"/>
      <c r="B205" s="3"/>
      <c r="C205" s="3"/>
      <c r="D205" s="3"/>
      <c r="E205" s="12"/>
      <c r="F205" s="14"/>
      <c r="G205" s="12"/>
    </row>
    <row r="206" spans="1:7" x14ac:dyDescent="0.2">
      <c r="A206" s="3"/>
      <c r="B206" s="3"/>
      <c r="C206" s="3"/>
      <c r="D206" s="3"/>
      <c r="E206" s="12"/>
      <c r="F206" s="14"/>
      <c r="G206" s="12"/>
    </row>
    <row r="207" spans="1:7" x14ac:dyDescent="0.2">
      <c r="A207" s="3"/>
      <c r="B207" s="3"/>
      <c r="C207" s="3"/>
      <c r="D207" s="3"/>
      <c r="E207" s="12"/>
      <c r="F207" s="14"/>
      <c r="G207" s="12"/>
    </row>
    <row r="208" spans="1:7" x14ac:dyDescent="0.2">
      <c r="A208" s="3"/>
      <c r="B208" s="3"/>
      <c r="C208" s="3"/>
      <c r="D208" s="3"/>
      <c r="E208" s="12"/>
      <c r="F208" s="14"/>
      <c r="G208" s="12"/>
    </row>
    <row r="209" spans="1:7" x14ac:dyDescent="0.2">
      <c r="A209" s="3"/>
      <c r="B209" s="3"/>
      <c r="C209" s="3"/>
      <c r="D209" s="3"/>
      <c r="E209" s="12"/>
      <c r="F209" s="14"/>
      <c r="G209" s="12"/>
    </row>
    <row r="210" spans="1:7" x14ac:dyDescent="0.2">
      <c r="A210" s="3"/>
      <c r="B210" s="3"/>
      <c r="C210" s="3"/>
      <c r="D210" s="3"/>
      <c r="E210" s="12"/>
      <c r="F210" s="14"/>
      <c r="G210" s="12"/>
    </row>
    <row r="211" spans="1:7" x14ac:dyDescent="0.2">
      <c r="A211" s="3"/>
      <c r="B211" s="3"/>
      <c r="C211" s="3"/>
      <c r="D211" s="3"/>
      <c r="E211" s="12"/>
      <c r="F211" s="14"/>
      <c r="G211" s="12"/>
    </row>
    <row r="212" spans="1:7" x14ac:dyDescent="0.2">
      <c r="A212" s="3"/>
      <c r="B212" s="3"/>
      <c r="C212" s="3"/>
      <c r="D212" s="3"/>
      <c r="E212" s="12"/>
      <c r="F212" s="14"/>
      <c r="G212" s="12"/>
    </row>
    <row r="213" spans="1:7" x14ac:dyDescent="0.2">
      <c r="A213" s="3"/>
      <c r="B213" s="3"/>
      <c r="C213" s="3"/>
      <c r="D213" s="3"/>
      <c r="E213" s="12"/>
      <c r="F213" s="14"/>
      <c r="G213" s="12"/>
    </row>
    <row r="214" spans="1:7" x14ac:dyDescent="0.2">
      <c r="A214" s="3"/>
      <c r="B214" s="3"/>
      <c r="C214" s="3"/>
      <c r="D214" s="3"/>
      <c r="E214" s="12"/>
      <c r="F214" s="14"/>
      <c r="G214" s="12"/>
    </row>
    <row r="215" spans="1:7" x14ac:dyDescent="0.2">
      <c r="A215" s="3"/>
      <c r="B215" s="3"/>
      <c r="C215" s="3"/>
      <c r="D215" s="3"/>
      <c r="E215" s="12"/>
      <c r="F215" s="14"/>
      <c r="G215" s="12"/>
    </row>
    <row r="216" spans="1:7" x14ac:dyDescent="0.2">
      <c r="A216" s="3"/>
      <c r="B216" s="3"/>
      <c r="C216" s="3"/>
      <c r="D216" s="3"/>
      <c r="E216" s="12"/>
      <c r="F216" s="14"/>
      <c r="G216" s="12"/>
    </row>
    <row r="217" spans="1:7" x14ac:dyDescent="0.2">
      <c r="A217" s="3"/>
      <c r="B217" s="3"/>
      <c r="C217" s="3"/>
      <c r="D217" s="3"/>
      <c r="E217" s="12"/>
      <c r="F217" s="14"/>
      <c r="G217" s="12"/>
    </row>
    <row r="218" spans="1:7" x14ac:dyDescent="0.2">
      <c r="A218" s="3"/>
      <c r="B218" s="3"/>
      <c r="C218" s="3"/>
      <c r="D218" s="3"/>
      <c r="E218" s="12"/>
      <c r="F218" s="14"/>
      <c r="G218" s="12"/>
    </row>
    <row r="219" spans="1:7" x14ac:dyDescent="0.2">
      <c r="A219" s="3"/>
      <c r="B219" s="3"/>
      <c r="C219" s="3"/>
      <c r="D219" s="3"/>
      <c r="E219" s="12"/>
      <c r="F219" s="14"/>
      <c r="G219" s="12"/>
    </row>
    <row r="220" spans="1:7" x14ac:dyDescent="0.2">
      <c r="A220" s="3"/>
      <c r="B220" s="3"/>
      <c r="C220" s="3"/>
      <c r="D220" s="3"/>
      <c r="E220" s="12"/>
      <c r="F220" s="14"/>
      <c r="G220" s="12"/>
    </row>
    <row r="221" spans="1:7" x14ac:dyDescent="0.2">
      <c r="A221" s="3"/>
      <c r="B221" s="3"/>
      <c r="C221" s="3"/>
      <c r="D221" s="3"/>
      <c r="E221" s="12"/>
      <c r="F221" s="14"/>
      <c r="G221" s="12"/>
    </row>
    <row r="222" spans="1:7" x14ac:dyDescent="0.2">
      <c r="A222" s="3"/>
      <c r="B222" s="3"/>
      <c r="C222" s="3"/>
      <c r="D222" s="3"/>
      <c r="E222" s="12"/>
      <c r="F222" s="14"/>
      <c r="G222" s="12"/>
    </row>
    <row r="223" spans="1:7" x14ac:dyDescent="0.2">
      <c r="A223" s="3"/>
      <c r="B223" s="3"/>
      <c r="C223" s="3"/>
      <c r="D223" s="3"/>
      <c r="E223" s="12"/>
      <c r="F223" s="14"/>
      <c r="G223" s="12"/>
    </row>
    <row r="224" spans="1:7" x14ac:dyDescent="0.2">
      <c r="A224" s="3"/>
      <c r="B224" s="3"/>
      <c r="C224" s="3"/>
      <c r="D224" s="3"/>
      <c r="E224" s="12"/>
      <c r="F224" s="14"/>
      <c r="G224" s="12"/>
    </row>
    <row r="225" spans="1:7" x14ac:dyDescent="0.2">
      <c r="A225" s="3"/>
      <c r="B225" s="3"/>
      <c r="C225" s="3"/>
      <c r="D225" s="3"/>
      <c r="E225" s="12"/>
      <c r="F225" s="14"/>
      <c r="G225" s="12"/>
    </row>
    <row r="226" spans="1:7" x14ac:dyDescent="0.2">
      <c r="A226" s="3"/>
      <c r="B226" s="3"/>
      <c r="C226" s="3"/>
      <c r="D226" s="3"/>
      <c r="E226" s="12"/>
      <c r="F226" s="14"/>
      <c r="G226" s="12"/>
    </row>
    <row r="227" spans="1:7" x14ac:dyDescent="0.2">
      <c r="A227" s="3"/>
      <c r="B227" s="3"/>
      <c r="C227" s="3"/>
      <c r="D227" s="3"/>
      <c r="E227" s="12"/>
      <c r="F227" s="14"/>
      <c r="G227" s="12"/>
    </row>
    <row r="228" spans="1:7" x14ac:dyDescent="0.2">
      <c r="A228" s="3"/>
      <c r="B228" s="3"/>
      <c r="C228" s="3"/>
      <c r="D228" s="3"/>
      <c r="E228" s="12"/>
      <c r="F228" s="14"/>
      <c r="G228" s="12"/>
    </row>
    <row r="229" spans="1:7" x14ac:dyDescent="0.2">
      <c r="A229" s="3"/>
      <c r="B229" s="3"/>
      <c r="C229" s="3"/>
      <c r="D229" s="3"/>
      <c r="E229" s="12"/>
      <c r="F229" s="14"/>
      <c r="G229" s="12"/>
    </row>
    <row r="230" spans="1:7" x14ac:dyDescent="0.2">
      <c r="A230" s="3"/>
      <c r="B230" s="3"/>
      <c r="C230" s="3"/>
      <c r="D230" s="3"/>
      <c r="E230" s="12"/>
      <c r="F230" s="14"/>
      <c r="G230" s="12"/>
    </row>
    <row r="231" spans="1:7" x14ac:dyDescent="0.2">
      <c r="A231" s="3"/>
      <c r="B231" s="3"/>
      <c r="C231" s="3"/>
      <c r="D231" s="3"/>
      <c r="E231" s="12"/>
      <c r="F231" s="14"/>
      <c r="G231" s="12"/>
    </row>
    <row r="232" spans="1:7" x14ac:dyDescent="0.2">
      <c r="A232" s="3"/>
      <c r="B232" s="3"/>
      <c r="C232" s="3"/>
      <c r="D232" s="3"/>
      <c r="E232" s="12"/>
      <c r="F232" s="14"/>
      <c r="G232" s="12"/>
    </row>
    <row r="233" spans="1:7" x14ac:dyDescent="0.2">
      <c r="A233" s="3"/>
      <c r="B233" s="3"/>
      <c r="C233" s="3"/>
      <c r="D233" s="3"/>
      <c r="E233" s="12"/>
      <c r="F233" s="14"/>
      <c r="G233" s="12"/>
    </row>
    <row r="234" spans="1:7" x14ac:dyDescent="0.2">
      <c r="A234" s="3"/>
      <c r="B234" s="3"/>
      <c r="C234" s="3"/>
      <c r="D234" s="3"/>
      <c r="E234" s="12"/>
      <c r="F234" s="14"/>
      <c r="G234" s="12"/>
    </row>
    <row r="235" spans="1:7" x14ac:dyDescent="0.2">
      <c r="A235" s="3"/>
      <c r="B235" s="3"/>
      <c r="C235" s="3"/>
      <c r="D235" s="3"/>
      <c r="E235" s="12"/>
      <c r="F235" s="14"/>
      <c r="G235" s="12"/>
    </row>
    <row r="236" spans="1:7" x14ac:dyDescent="0.2">
      <c r="A236" s="3"/>
      <c r="B236" s="3"/>
      <c r="C236" s="3"/>
      <c r="D236" s="3"/>
      <c r="E236" s="12"/>
      <c r="F236" s="14"/>
      <c r="G236" s="12"/>
    </row>
    <row r="237" spans="1:7" x14ac:dyDescent="0.2">
      <c r="A237" s="3"/>
      <c r="B237" s="3"/>
      <c r="C237" s="3"/>
      <c r="D237" s="3"/>
      <c r="E237" s="12"/>
      <c r="F237" s="14"/>
      <c r="G237" s="12"/>
    </row>
    <row r="238" spans="1:7" x14ac:dyDescent="0.2">
      <c r="A238" s="3"/>
      <c r="B238" s="3"/>
      <c r="C238" s="3"/>
      <c r="D238" s="3"/>
      <c r="E238" s="12"/>
      <c r="F238" s="14"/>
      <c r="G238" s="12"/>
    </row>
    <row r="239" spans="1:7" x14ac:dyDescent="0.2">
      <c r="A239" s="3"/>
      <c r="B239" s="3"/>
      <c r="C239" s="3"/>
      <c r="D239" s="3"/>
      <c r="E239" s="12"/>
      <c r="F239" s="14"/>
      <c r="G239" s="12"/>
    </row>
    <row r="240" spans="1:7" x14ac:dyDescent="0.2">
      <c r="A240" s="3"/>
      <c r="B240" s="3"/>
      <c r="C240" s="3"/>
      <c r="D240" s="3"/>
      <c r="E240" s="12"/>
      <c r="F240" s="14"/>
      <c r="G240" s="12"/>
    </row>
    <row r="241" spans="1:7" x14ac:dyDescent="0.2">
      <c r="A241" s="3"/>
      <c r="B241" s="3"/>
      <c r="C241" s="3"/>
      <c r="D241" s="3"/>
      <c r="E241" s="12"/>
      <c r="F241" s="14"/>
      <c r="G241" s="12"/>
    </row>
    <row r="242" spans="1:7" x14ac:dyDescent="0.2">
      <c r="A242" s="3"/>
      <c r="B242" s="3"/>
      <c r="C242" s="3"/>
      <c r="D242" s="3"/>
      <c r="E242" s="12"/>
      <c r="F242" s="14"/>
      <c r="G242" s="12"/>
    </row>
    <row r="243" spans="1:7" x14ac:dyDescent="0.2">
      <c r="A243" s="3"/>
      <c r="B243" s="3"/>
      <c r="C243" s="3"/>
      <c r="D243" s="3"/>
      <c r="E243" s="12"/>
      <c r="F243" s="14"/>
      <c r="G243" s="12"/>
    </row>
    <row r="244" spans="1:7" x14ac:dyDescent="0.2">
      <c r="A244" s="3"/>
      <c r="B244" s="3"/>
      <c r="C244" s="3"/>
      <c r="D244" s="3"/>
      <c r="E244" s="12"/>
      <c r="F244" s="14"/>
      <c r="G244" s="12"/>
    </row>
    <row r="245" spans="1:7" x14ac:dyDescent="0.2">
      <c r="A245" s="3"/>
      <c r="B245" s="3"/>
      <c r="C245" s="3"/>
      <c r="D245" s="3"/>
      <c r="E245" s="12"/>
      <c r="F245" s="14"/>
      <c r="G245" s="12"/>
    </row>
    <row r="246" spans="1:7" x14ac:dyDescent="0.2">
      <c r="A246" s="3"/>
      <c r="B246" s="3"/>
      <c r="C246" s="3"/>
      <c r="D246" s="3"/>
      <c r="E246" s="12"/>
      <c r="F246" s="14"/>
      <c r="G246" s="12"/>
    </row>
    <row r="247" spans="1:7" x14ac:dyDescent="0.2">
      <c r="A247" s="3"/>
      <c r="B247" s="3"/>
      <c r="C247" s="3"/>
      <c r="D247" s="3"/>
      <c r="E247" s="12"/>
      <c r="F247" s="14"/>
      <c r="G247" s="12"/>
    </row>
    <row r="248" spans="1:7" x14ac:dyDescent="0.2">
      <c r="A248" s="3"/>
      <c r="B248" s="3"/>
      <c r="C248" s="3"/>
      <c r="D248" s="3"/>
      <c r="E248" s="12"/>
      <c r="F248" s="14"/>
      <c r="G248" s="12"/>
    </row>
    <row r="249" spans="1:7" x14ac:dyDescent="0.2">
      <c r="A249" s="3"/>
      <c r="B249" s="3"/>
      <c r="C249" s="3"/>
      <c r="D249" s="3"/>
      <c r="E249" s="12"/>
      <c r="F249" s="14"/>
      <c r="G249" s="12"/>
    </row>
    <row r="250" spans="1:7" x14ac:dyDescent="0.2">
      <c r="A250" s="3"/>
      <c r="B250" s="3"/>
      <c r="C250" s="3"/>
      <c r="D250" s="3"/>
      <c r="E250" s="12"/>
      <c r="F250" s="14"/>
      <c r="G250" s="12"/>
    </row>
    <row r="251" spans="1:7" x14ac:dyDescent="0.2">
      <c r="A251" s="3"/>
      <c r="B251" s="3"/>
      <c r="C251" s="3"/>
      <c r="D251" s="3"/>
      <c r="E251" s="12"/>
      <c r="F251" s="14"/>
      <c r="G251" s="12"/>
    </row>
    <row r="252" spans="1:7" x14ac:dyDescent="0.2">
      <c r="A252" s="3"/>
      <c r="B252" s="3"/>
      <c r="C252" s="3"/>
      <c r="D252" s="3"/>
      <c r="E252" s="12"/>
      <c r="F252" s="14"/>
      <c r="G252" s="12"/>
    </row>
    <row r="253" spans="1:7" x14ac:dyDescent="0.2">
      <c r="A253" s="3"/>
      <c r="B253" s="3"/>
      <c r="C253" s="3"/>
      <c r="D253" s="3"/>
      <c r="E253" s="12"/>
      <c r="F253" s="14"/>
      <c r="G253" s="12"/>
    </row>
    <row r="254" spans="1:7" x14ac:dyDescent="0.2">
      <c r="A254" s="3"/>
      <c r="B254" s="3"/>
      <c r="C254" s="3"/>
      <c r="D254" s="3"/>
      <c r="E254" s="12"/>
      <c r="F254" s="14"/>
      <c r="G254" s="12"/>
    </row>
    <row r="255" spans="1:7" x14ac:dyDescent="0.2">
      <c r="A255" s="3"/>
      <c r="B255" s="3"/>
      <c r="C255" s="3"/>
      <c r="D255" s="3"/>
      <c r="E255" s="12"/>
      <c r="F255" s="14"/>
      <c r="G255" s="12"/>
    </row>
    <row r="256" spans="1:7" x14ac:dyDescent="0.2">
      <c r="A256" s="3"/>
      <c r="B256" s="3"/>
      <c r="C256" s="3"/>
      <c r="D256" s="3"/>
      <c r="E256" s="12"/>
      <c r="F256" s="14"/>
      <c r="G256" s="12"/>
    </row>
    <row r="257" spans="1:7" x14ac:dyDescent="0.2">
      <c r="A257" s="3"/>
      <c r="B257" s="3"/>
      <c r="C257" s="3"/>
      <c r="D257" s="3"/>
      <c r="E257" s="12"/>
      <c r="F257" s="14"/>
      <c r="G257" s="12"/>
    </row>
    <row r="258" spans="1:7" x14ac:dyDescent="0.2">
      <c r="A258" s="3"/>
      <c r="B258" s="3"/>
      <c r="C258" s="3"/>
      <c r="D258" s="3"/>
      <c r="E258" s="12"/>
      <c r="F258" s="14"/>
      <c r="G258" s="12"/>
    </row>
    <row r="259" spans="1:7" x14ac:dyDescent="0.2">
      <c r="A259" s="3"/>
      <c r="B259" s="3"/>
      <c r="C259" s="3"/>
      <c r="D259" s="3"/>
      <c r="E259" s="12"/>
      <c r="F259" s="14"/>
      <c r="G259" s="12"/>
    </row>
    <row r="260" spans="1:7" x14ac:dyDescent="0.2">
      <c r="A260" s="3"/>
      <c r="B260" s="3"/>
      <c r="C260" s="3"/>
      <c r="D260" s="3"/>
      <c r="E260" s="12"/>
      <c r="F260" s="14"/>
      <c r="G260" s="12"/>
    </row>
  </sheetData>
  <sheetProtection algorithmName="SHA-512" hashValue="GpEqfT8b0u31PJ24H8rCwQvcLHKekWL/upZ5k4gMmHcUKO0l85Z1YvlMDVazrI92Xo3RjsT87a0QXfC4y5WA+Q==" saltValue="SJgD9M5NEgpWXDl0u8uA/Q==" spinCount="100000" sheet="1" objects="1" scenarios="1" selectLockedCells="1"/>
  <protectedRanges>
    <protectedRange sqref="B16:D19 B46:D54 B34:D40 B61:D61 B59:D59 B24:D29 B63:D63 B65:D65" name="Cells"/>
  </protectedRanges>
  <mergeCells count="19">
    <mergeCell ref="E76:F76"/>
    <mergeCell ref="G76:H76"/>
    <mergeCell ref="C5:D5"/>
    <mergeCell ref="C6:D6"/>
    <mergeCell ref="C7:D7"/>
    <mergeCell ref="C8:D8"/>
    <mergeCell ref="C9:D9"/>
    <mergeCell ref="C10:D10"/>
    <mergeCell ref="E57:F57"/>
    <mergeCell ref="G57:H57"/>
    <mergeCell ref="E14:F14"/>
    <mergeCell ref="G14:H14"/>
    <mergeCell ref="F3:H3"/>
    <mergeCell ref="E69:F69"/>
    <mergeCell ref="G69:H69"/>
    <mergeCell ref="E22:F22"/>
    <mergeCell ref="G22:H22"/>
    <mergeCell ref="E32:F32"/>
    <mergeCell ref="G32:H32"/>
  </mergeCells>
  <phoneticPr fontId="0" type="noConversion"/>
  <conditionalFormatting sqref="F34:F53 F55 F59:F67 F71:F74 F78:F82 F16:F18 F20 F24:F28 F30 H16:H18 H20 H24:H28 H30 H34:H53 H55 H59:H67 H71:H74 H78:H82">
    <cfRule type="expression" dxfId="35" priority="1" stopIfTrue="1">
      <formula>IF(E16&gt;0,TRUE,FALSE)</formula>
    </cfRule>
    <cfRule type="expression" dxfId="34" priority="2" stopIfTrue="1">
      <formula>IF(E16&lt;0,TRUE,FALSE)</formula>
    </cfRule>
    <cfRule type="expression" dxfId="33" priority="3" stopIfTrue="1">
      <formula>IF(E16=0,TRUE,FALSE)</formula>
    </cfRule>
  </conditionalFormatting>
  <conditionalFormatting sqref="E16:E18 E20 G16:G18 G20 E24:E28 E30 G24:G28 G30 E34:E53 E55 G34:G53 G55 E59:E66 E71:E73 G71:G73 G78:G80 E78:E80 G59:G66">
    <cfRule type="expression" dxfId="32" priority="4" stopIfTrue="1">
      <formula>IF(E16&gt;0,TRUE,FALSE)</formula>
    </cfRule>
    <cfRule type="expression" dxfId="31" priority="5" stopIfTrue="1">
      <formula>IF(E16&lt;0,TRUE,FALSE)</formula>
    </cfRule>
    <cfRule type="expression" dxfId="30" priority="6" stopIfTrue="1">
      <formula>IF(E16=0,TRUE,FALSE)</formula>
    </cfRule>
  </conditionalFormatting>
  <pageMargins left="0.19685039370078741" right="0.19685039370078741" top="0.19685039370078741" bottom="0.19685039370078741" header="0.51181102362204722" footer="0.51181102362204722"/>
  <pageSetup paperSize="9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L260"/>
  <sheetViews>
    <sheetView showGridLines="0" tabSelected="1" topLeftCell="A4" workbookViewId="0">
      <selection activeCell="B16" sqref="B16"/>
    </sheetView>
  </sheetViews>
  <sheetFormatPr defaultColWidth="11.140625" defaultRowHeight="15" x14ac:dyDescent="0.2"/>
  <cols>
    <col min="1" max="1" width="36.28515625" style="2" customWidth="1"/>
    <col min="2" max="4" width="11.7109375" style="2" customWidth="1"/>
    <col min="5" max="5" width="11.7109375" style="21" customWidth="1"/>
    <col min="6" max="6" width="3.7109375" style="22" customWidth="1"/>
    <col min="7" max="7" width="11.7109375" style="21" customWidth="1"/>
    <col min="8" max="8" width="3.7109375" style="22" customWidth="1"/>
    <col min="9" max="37" width="11.140625" style="2"/>
    <col min="38" max="16384" width="11.140625" style="3"/>
  </cols>
  <sheetData>
    <row r="1" spans="1:13" ht="35.1" customHeight="1" x14ac:dyDescent="0.2">
      <c r="A1" s="78" t="s">
        <v>77</v>
      </c>
      <c r="B1" s="1"/>
      <c r="C1" s="1"/>
      <c r="D1" s="1"/>
      <c r="E1" s="18"/>
      <c r="F1" s="23"/>
      <c r="G1" s="18"/>
    </row>
    <row r="2" spans="1:13" s="4" customFormat="1" ht="18" customHeight="1" x14ac:dyDescent="0.2">
      <c r="D2" s="5"/>
      <c r="E2" s="19"/>
      <c r="F2" s="24"/>
      <c r="G2" s="20"/>
      <c r="H2" s="24"/>
    </row>
    <row r="3" spans="1:13" ht="21.95" customHeight="1" x14ac:dyDescent="0.2">
      <c r="A3" s="60" t="s">
        <v>0</v>
      </c>
      <c r="B3" s="60"/>
      <c r="C3" s="77"/>
      <c r="D3" s="77"/>
      <c r="E3" s="118" t="s">
        <v>115</v>
      </c>
      <c r="F3" s="124">
        <v>41616</v>
      </c>
      <c r="G3" s="125"/>
      <c r="H3" s="125"/>
    </row>
    <row r="4" spans="1:13" ht="6.95" customHeight="1" x14ac:dyDescent="0.2">
      <c r="A4" s="65"/>
      <c r="B4" s="65"/>
      <c r="C4" s="65"/>
      <c r="D4" s="65"/>
      <c r="E4" s="66"/>
      <c r="F4" s="67"/>
      <c r="G4" s="66"/>
      <c r="H4" s="67"/>
    </row>
    <row r="5" spans="1:13" ht="18" customHeight="1" x14ac:dyDescent="0.2">
      <c r="A5" s="68" t="s">
        <v>7</v>
      </c>
      <c r="B5" s="69"/>
      <c r="C5" s="126">
        <f>B30</f>
        <v>13134</v>
      </c>
      <c r="D5" s="126"/>
      <c r="E5" s="74"/>
      <c r="F5" s="45"/>
      <c r="G5" s="53"/>
      <c r="H5" s="45"/>
      <c r="I5" s="12"/>
    </row>
    <row r="6" spans="1:13" ht="18" customHeight="1" x14ac:dyDescent="0.2">
      <c r="A6" s="68" t="s">
        <v>8</v>
      </c>
      <c r="B6" s="69"/>
      <c r="C6" s="126">
        <f>B55</f>
        <v>9361</v>
      </c>
      <c r="D6" s="126"/>
      <c r="E6" s="74"/>
      <c r="F6" s="45"/>
      <c r="G6" s="53"/>
      <c r="H6" s="45"/>
      <c r="I6" s="12"/>
    </row>
    <row r="7" spans="1:13" ht="18" customHeight="1" x14ac:dyDescent="0.2">
      <c r="A7" s="68" t="s">
        <v>76</v>
      </c>
      <c r="B7" s="69"/>
      <c r="C7" s="126">
        <f>B78</f>
        <v>3773</v>
      </c>
      <c r="D7" s="126"/>
      <c r="E7" s="74"/>
      <c r="F7" s="45"/>
      <c r="G7" s="53"/>
      <c r="H7" s="45"/>
      <c r="I7" s="12"/>
    </row>
    <row r="8" spans="1:13" ht="18" customHeight="1" x14ac:dyDescent="0.2">
      <c r="A8" s="68" t="s">
        <v>24</v>
      </c>
      <c r="B8" s="69"/>
      <c r="C8" s="127">
        <f>B79</f>
        <v>0.28726968174204354</v>
      </c>
      <c r="D8" s="127"/>
      <c r="E8" s="74"/>
      <c r="F8" s="45"/>
      <c r="G8" s="53"/>
      <c r="H8" s="45"/>
      <c r="I8" s="12"/>
    </row>
    <row r="9" spans="1:13" ht="18" customHeight="1" x14ac:dyDescent="0.2">
      <c r="A9" s="68" t="s">
        <v>74</v>
      </c>
      <c r="B9" s="69"/>
      <c r="C9" s="128">
        <f>B60</f>
        <v>0.7273940607273941</v>
      </c>
      <c r="D9" s="128"/>
      <c r="E9" s="74"/>
      <c r="F9" s="45"/>
      <c r="G9" s="53"/>
      <c r="H9" s="45"/>
      <c r="I9" s="12"/>
    </row>
    <row r="10" spans="1:13" ht="18" customHeight="1" x14ac:dyDescent="0.2">
      <c r="A10" s="70" t="s">
        <v>75</v>
      </c>
      <c r="B10" s="71"/>
      <c r="C10" s="128">
        <f>B62</f>
        <v>0.74631909244508809</v>
      </c>
      <c r="D10" s="128"/>
      <c r="E10" s="74"/>
      <c r="F10" s="45"/>
      <c r="G10" s="53"/>
      <c r="H10" s="45"/>
      <c r="I10" s="13"/>
    </row>
    <row r="11" spans="1:13" ht="6.95" customHeight="1" thickBot="1" x14ac:dyDescent="0.25">
      <c r="A11" s="72"/>
      <c r="B11" s="45"/>
      <c r="C11" s="73"/>
      <c r="D11" s="73"/>
      <c r="E11" s="53"/>
      <c r="F11" s="45"/>
      <c r="G11" s="53"/>
      <c r="H11" s="45"/>
      <c r="I11" s="13"/>
    </row>
    <row r="12" spans="1:13" ht="18" customHeight="1" thickTop="1" x14ac:dyDescent="0.2">
      <c r="A12" s="61"/>
      <c r="B12" s="61"/>
      <c r="C12" s="62"/>
      <c r="D12" s="61"/>
      <c r="E12" s="63"/>
      <c r="F12" s="64"/>
      <c r="G12" s="63"/>
      <c r="H12" s="64"/>
    </row>
    <row r="13" spans="1:13" ht="6.95" customHeight="1" x14ac:dyDescent="0.2">
      <c r="A13" s="13"/>
      <c r="B13" s="10"/>
      <c r="C13" s="10"/>
      <c r="D13" s="10"/>
      <c r="E13" s="13"/>
      <c r="F13" s="10"/>
      <c r="G13" s="13"/>
      <c r="J13" s="3"/>
      <c r="K13" s="3"/>
      <c r="L13" s="3"/>
      <c r="M13" s="3"/>
    </row>
    <row r="14" spans="1:13" ht="21.95" customHeight="1" x14ac:dyDescent="0.2">
      <c r="A14" s="26" t="s">
        <v>42</v>
      </c>
      <c r="B14" s="25" t="s">
        <v>1</v>
      </c>
      <c r="C14" s="25" t="s">
        <v>2</v>
      </c>
      <c r="D14" s="25" t="s">
        <v>6</v>
      </c>
      <c r="E14" s="123" t="s">
        <v>65</v>
      </c>
      <c r="F14" s="123"/>
      <c r="G14" s="123" t="s">
        <v>66</v>
      </c>
      <c r="H14" s="123"/>
      <c r="J14" s="3"/>
      <c r="K14" s="3"/>
      <c r="L14" s="3"/>
      <c r="M14" s="3"/>
    </row>
    <row r="15" spans="1:13" ht="6.95" customHeight="1" x14ac:dyDescent="0.2">
      <c r="A15" s="7"/>
      <c r="B15" s="43"/>
      <c r="C15" s="43"/>
      <c r="D15" s="43"/>
      <c r="E15" s="44"/>
      <c r="F15" s="43"/>
      <c r="G15" s="44"/>
      <c r="H15" s="45"/>
      <c r="J15" s="3"/>
      <c r="K15" s="3"/>
      <c r="L15" s="3"/>
      <c r="M15" s="3"/>
    </row>
    <row r="16" spans="1:13" ht="18" customHeight="1" x14ac:dyDescent="0.2">
      <c r="A16" s="46" t="s">
        <v>3</v>
      </c>
      <c r="B16" s="9">
        <v>1500</v>
      </c>
      <c r="C16" s="9">
        <v>1350</v>
      </c>
      <c r="D16" s="9">
        <v>1480</v>
      </c>
      <c r="E16" s="75">
        <f>$B16-C16</f>
        <v>150</v>
      </c>
      <c r="F16" s="45" t="str">
        <f t="shared" ref="F16:H20" si="0">IF(E16="","",IF(E16&gt;0,"▲",IF(E16&lt;0,"▼","◄")))</f>
        <v>▲</v>
      </c>
      <c r="G16" s="75">
        <f>$B16-D16</f>
        <v>20</v>
      </c>
      <c r="H16" s="45" t="str">
        <f t="shared" si="0"/>
        <v>▲</v>
      </c>
      <c r="J16" s="3"/>
      <c r="K16" s="3"/>
      <c r="L16" s="3"/>
      <c r="M16" s="3"/>
    </row>
    <row r="17" spans="1:13" ht="18" customHeight="1" x14ac:dyDescent="0.2">
      <c r="A17" s="46" t="s">
        <v>4</v>
      </c>
      <c r="B17" s="9">
        <v>112</v>
      </c>
      <c r="C17" s="9">
        <v>150</v>
      </c>
      <c r="D17" s="9">
        <v>146</v>
      </c>
      <c r="E17" s="75">
        <f>$B17-C17</f>
        <v>-38</v>
      </c>
      <c r="F17" s="45" t="str">
        <f t="shared" si="0"/>
        <v>▼</v>
      </c>
      <c r="G17" s="75">
        <f>$B17-D17</f>
        <v>-34</v>
      </c>
      <c r="H17" s="45" t="str">
        <f t="shared" si="0"/>
        <v>▼</v>
      </c>
      <c r="J17" s="3"/>
      <c r="K17" s="3"/>
      <c r="L17" s="3"/>
      <c r="M17" s="3"/>
    </row>
    <row r="18" spans="1:13" ht="18" customHeight="1" x14ac:dyDescent="0.2">
      <c r="A18" s="46" t="s">
        <v>5</v>
      </c>
      <c r="B18" s="9">
        <v>650</v>
      </c>
      <c r="C18" s="9">
        <v>800</v>
      </c>
      <c r="D18" s="9">
        <v>730</v>
      </c>
      <c r="E18" s="75">
        <f>$B18-C18</f>
        <v>-150</v>
      </c>
      <c r="F18" s="45" t="str">
        <f t="shared" si="0"/>
        <v>▼</v>
      </c>
      <c r="G18" s="75">
        <f>$B18-D18</f>
        <v>-80</v>
      </c>
      <c r="H18" s="45" t="str">
        <f t="shared" si="0"/>
        <v>▼</v>
      </c>
      <c r="J18" s="3"/>
      <c r="K18" s="3"/>
      <c r="L18" s="3"/>
      <c r="M18" s="3"/>
    </row>
    <row r="19" spans="1:13" ht="6.95" customHeight="1" thickBot="1" x14ac:dyDescent="0.25">
      <c r="A19" s="7"/>
      <c r="B19" s="119"/>
      <c r="C19" s="119"/>
      <c r="D19" s="119"/>
      <c r="E19" s="47"/>
      <c r="F19" s="48"/>
      <c r="G19" s="47"/>
      <c r="H19" s="45"/>
      <c r="J19" s="3"/>
      <c r="K19" s="3"/>
      <c r="L19" s="3"/>
      <c r="M19" s="3"/>
    </row>
    <row r="20" spans="1:13" ht="21.95" customHeight="1" thickTop="1" x14ac:dyDescent="0.2">
      <c r="A20" s="30" t="s">
        <v>64</v>
      </c>
      <c r="B20" s="28">
        <f>SUM(B16:B18)</f>
        <v>2262</v>
      </c>
      <c r="C20" s="28">
        <f>SUM(C16:C18)</f>
        <v>2300</v>
      </c>
      <c r="D20" s="28">
        <f>SUM(D16:D18)</f>
        <v>2356</v>
      </c>
      <c r="E20" s="76">
        <f>$B20-C20</f>
        <v>-38</v>
      </c>
      <c r="F20" s="29" t="str">
        <f>IF(E20="","",IF(E20&gt;0,"▲",IF(E20&lt;0,"▼","◄")))</f>
        <v>▼</v>
      </c>
      <c r="G20" s="76">
        <f>$B20-D20</f>
        <v>-94</v>
      </c>
      <c r="H20" s="29" t="str">
        <f t="shared" si="0"/>
        <v>▼</v>
      </c>
      <c r="J20" s="3"/>
      <c r="K20" s="3"/>
      <c r="L20" s="3"/>
      <c r="M20" s="3"/>
    </row>
    <row r="21" spans="1:13" ht="18" customHeight="1" x14ac:dyDescent="0.2">
      <c r="A21" s="13"/>
      <c r="B21" s="10"/>
      <c r="C21" s="10"/>
      <c r="D21" s="10"/>
      <c r="E21" s="13"/>
      <c r="F21" s="10"/>
      <c r="G21" s="13"/>
      <c r="J21" s="3"/>
      <c r="K21" s="3"/>
      <c r="L21" s="3"/>
      <c r="M21" s="3"/>
    </row>
    <row r="22" spans="1:13" ht="21.95" customHeight="1" x14ac:dyDescent="0.2">
      <c r="A22" s="27" t="s">
        <v>9</v>
      </c>
      <c r="B22" s="25" t="s">
        <v>1</v>
      </c>
      <c r="C22" s="25" t="s">
        <v>2</v>
      </c>
      <c r="D22" s="25" t="s">
        <v>6</v>
      </c>
      <c r="E22" s="123" t="s">
        <v>65</v>
      </c>
      <c r="F22" s="123"/>
      <c r="G22" s="123" t="s">
        <v>66</v>
      </c>
      <c r="H22" s="123"/>
      <c r="J22" s="6"/>
    </row>
    <row r="23" spans="1:13" ht="6.95" customHeight="1" x14ac:dyDescent="0.2">
      <c r="A23" s="44"/>
      <c r="B23" s="8"/>
      <c r="C23" s="8"/>
      <c r="D23" s="8"/>
      <c r="E23" s="11"/>
      <c r="F23" s="49"/>
      <c r="G23" s="11"/>
      <c r="H23" s="45"/>
      <c r="J23" s="6"/>
    </row>
    <row r="24" spans="1:13" ht="18" customHeight="1" x14ac:dyDescent="0.2">
      <c r="A24" s="46" t="s">
        <v>10</v>
      </c>
      <c r="B24" s="120">
        <v>3645</v>
      </c>
      <c r="C24" s="120">
        <v>4351</v>
      </c>
      <c r="D24" s="120">
        <v>3975</v>
      </c>
      <c r="E24" s="75">
        <f>$B24-C24</f>
        <v>-706</v>
      </c>
      <c r="F24" s="45" t="str">
        <f>IF(E24="","",IF(E24&gt;0,"▲",IF(E24&lt;0,"▼","◄")))</f>
        <v>▼</v>
      </c>
      <c r="G24" s="75">
        <f>$B24-D24</f>
        <v>-330</v>
      </c>
      <c r="H24" s="45" t="str">
        <f>IF(G24="","",IF(G24&gt;0,"▲",IF(G24&lt;0,"▼","◄")))</f>
        <v>▼</v>
      </c>
      <c r="J24" s="6"/>
    </row>
    <row r="25" spans="1:13" ht="18" customHeight="1" x14ac:dyDescent="0.2">
      <c r="A25" s="46" t="s">
        <v>11</v>
      </c>
      <c r="B25" s="120">
        <v>2494</v>
      </c>
      <c r="C25" s="120">
        <v>2148</v>
      </c>
      <c r="D25" s="120">
        <v>2541</v>
      </c>
      <c r="E25" s="75">
        <f>$B25-C25</f>
        <v>346</v>
      </c>
      <c r="F25" s="45" t="str">
        <f>IF(E25="","",IF(E25&gt;0,"▲",IF(E25&lt;0,"▼","◄")))</f>
        <v>▲</v>
      </c>
      <c r="G25" s="75">
        <f>$B25-D25</f>
        <v>-47</v>
      </c>
      <c r="H25" s="45" t="str">
        <f>IF(G25="","",IF(G25&gt;0,"▲",IF(G25&lt;0,"▼","◄")))</f>
        <v>▼</v>
      </c>
      <c r="J25" s="6"/>
    </row>
    <row r="26" spans="1:13" ht="18" customHeight="1" x14ac:dyDescent="0.2">
      <c r="A26" s="46" t="s">
        <v>12</v>
      </c>
      <c r="B26" s="120">
        <v>2441</v>
      </c>
      <c r="C26" s="120">
        <v>2681</v>
      </c>
      <c r="D26" s="120">
        <v>2514</v>
      </c>
      <c r="E26" s="75">
        <f>$B26-C26</f>
        <v>-240</v>
      </c>
      <c r="F26" s="45" t="str">
        <f>IF(E26="","",IF(E26&gt;0,"▲",IF(E26&lt;0,"▼","◄")))</f>
        <v>▼</v>
      </c>
      <c r="G26" s="75">
        <f>$B26-D26</f>
        <v>-73</v>
      </c>
      <c r="H26" s="45" t="str">
        <f>IF(G26="","",IF(G26&gt;0,"▲",IF(G26&lt;0,"▼","◄")))</f>
        <v>▼</v>
      </c>
    </row>
    <row r="27" spans="1:13" ht="18" customHeight="1" x14ac:dyDescent="0.2">
      <c r="A27" s="46" t="s">
        <v>13</v>
      </c>
      <c r="B27" s="120">
        <v>4143</v>
      </c>
      <c r="C27" s="120">
        <v>4110</v>
      </c>
      <c r="D27" s="120">
        <v>5147</v>
      </c>
      <c r="E27" s="75">
        <f>$B27-C27</f>
        <v>33</v>
      </c>
      <c r="F27" s="45" t="str">
        <f>IF(E27="","",IF(E27&gt;0,"▲",IF(E27&lt;0,"▼","◄")))</f>
        <v>▲</v>
      </c>
      <c r="G27" s="75">
        <f>$B27-D27</f>
        <v>-1004</v>
      </c>
      <c r="H27" s="45" t="str">
        <f>IF(G27="","",IF(G27&gt;0,"▲",IF(G27&lt;0,"▼","◄")))</f>
        <v>▼</v>
      </c>
    </row>
    <row r="28" spans="1:13" ht="18" customHeight="1" x14ac:dyDescent="0.2">
      <c r="A28" s="46" t="s">
        <v>14</v>
      </c>
      <c r="B28" s="120">
        <v>411</v>
      </c>
      <c r="C28" s="120">
        <v>651</v>
      </c>
      <c r="D28" s="120">
        <v>354</v>
      </c>
      <c r="E28" s="75">
        <f>$B28-C28</f>
        <v>-240</v>
      </c>
      <c r="F28" s="45" t="str">
        <f>IF(E28="","",IF(E28&gt;0,"▲",IF(E28&lt;0,"▼","◄")))</f>
        <v>▼</v>
      </c>
      <c r="G28" s="75">
        <f>$B28-D28</f>
        <v>57</v>
      </c>
      <c r="H28" s="45" t="str">
        <f>IF(G28="","",IF(G28&gt;0,"▲",IF(G28&lt;0,"▼","◄")))</f>
        <v>▲</v>
      </c>
    </row>
    <row r="29" spans="1:13" ht="6.95" customHeight="1" thickBot="1" x14ac:dyDescent="0.25">
      <c r="A29" s="44"/>
      <c r="B29" s="58"/>
      <c r="C29" s="58"/>
      <c r="D29" s="58"/>
      <c r="E29" s="50"/>
      <c r="F29" s="51"/>
      <c r="G29" s="50"/>
      <c r="H29" s="45"/>
    </row>
    <row r="30" spans="1:13" ht="21.95" customHeight="1" thickTop="1" x14ac:dyDescent="0.2">
      <c r="A30" s="31" t="s">
        <v>62</v>
      </c>
      <c r="B30" s="32">
        <f>SUM(B$24:B$28)</f>
        <v>13134</v>
      </c>
      <c r="C30" s="32">
        <f>SUM(C$24:C$28)</f>
        <v>13941</v>
      </c>
      <c r="D30" s="32">
        <f>SUM(D$24:D$28)</f>
        <v>14531</v>
      </c>
      <c r="E30" s="76">
        <f>$B30-C30</f>
        <v>-807</v>
      </c>
      <c r="F30" s="29" t="str">
        <f>IF(E30="","",IF(E30&gt;0,"▲",IF(E30&lt;0,"▼","◄")))</f>
        <v>▼</v>
      </c>
      <c r="G30" s="76">
        <f>$B30-D30</f>
        <v>-1397</v>
      </c>
      <c r="H30" s="29" t="str">
        <f>IF(G30="","",IF(G30&gt;0,"▲",IF(G30&lt;0,"▼","◄")))</f>
        <v>▼</v>
      </c>
    </row>
    <row r="31" spans="1:13" ht="18" customHeight="1" x14ac:dyDescent="0.2"/>
    <row r="32" spans="1:13" ht="21.95" customHeight="1" x14ac:dyDescent="0.2">
      <c r="A32" s="27" t="s">
        <v>15</v>
      </c>
      <c r="B32" s="25" t="s">
        <v>1</v>
      </c>
      <c r="C32" s="25" t="s">
        <v>2</v>
      </c>
      <c r="D32" s="25" t="s">
        <v>6</v>
      </c>
      <c r="E32" s="123" t="s">
        <v>65</v>
      </c>
      <c r="F32" s="123"/>
      <c r="G32" s="123" t="s">
        <v>66</v>
      </c>
      <c r="H32" s="123"/>
    </row>
    <row r="33" spans="1:8" ht="6.95" customHeight="1" x14ac:dyDescent="0.2">
      <c r="A33" s="44"/>
      <c r="B33" s="43"/>
      <c r="C33" s="52"/>
      <c r="D33" s="52"/>
      <c r="E33" s="53"/>
      <c r="F33" s="45"/>
      <c r="G33" s="53"/>
      <c r="H33" s="45"/>
    </row>
    <row r="34" spans="1:8" ht="18" customHeight="1" x14ac:dyDescent="0.2">
      <c r="A34" s="46" t="s">
        <v>79</v>
      </c>
      <c r="B34" s="17">
        <v>800</v>
      </c>
      <c r="C34" s="17">
        <v>800</v>
      </c>
      <c r="D34" s="17">
        <v>800</v>
      </c>
      <c r="E34" s="75">
        <f>C34-$B34</f>
        <v>0</v>
      </c>
      <c r="F34" s="45" t="str">
        <f>IF(E34="","",IF(E34&gt;0,"▲",IF(E34&lt;0,"▼","◄")))</f>
        <v>◄</v>
      </c>
      <c r="G34" s="75">
        <f>D34-$B34</f>
        <v>0</v>
      </c>
      <c r="H34" s="45" t="str">
        <f t="shared" ref="H34:H53" si="1">IF(G34="","",IF(G34&gt;0,"▲",IF(G34&lt;0,"▼","◄")))</f>
        <v>◄</v>
      </c>
    </row>
    <row r="35" spans="1:8" ht="18" customHeight="1" x14ac:dyDescent="0.2">
      <c r="A35" s="54" t="s">
        <v>69</v>
      </c>
      <c r="B35" s="17">
        <v>1450</v>
      </c>
      <c r="C35" s="17">
        <v>1450</v>
      </c>
      <c r="D35" s="17">
        <v>1450</v>
      </c>
      <c r="E35" s="75">
        <f t="shared" ref="E35:E55" si="2">C35-$B35</f>
        <v>0</v>
      </c>
      <c r="F35" s="45" t="str">
        <f t="shared" ref="F35:F53" si="3">IF(E35="","",IF(E35&gt;0,"▲",IF(E35&lt;0,"▼","◄")))</f>
        <v>◄</v>
      </c>
      <c r="G35" s="75">
        <f t="shared" ref="G35:G55" si="4">D35-$B35</f>
        <v>0</v>
      </c>
      <c r="H35" s="45" t="str">
        <f t="shared" si="1"/>
        <v>◄</v>
      </c>
    </row>
    <row r="36" spans="1:8" ht="18" customHeight="1" x14ac:dyDescent="0.2">
      <c r="A36" s="54" t="s">
        <v>70</v>
      </c>
      <c r="B36" s="17">
        <v>950</v>
      </c>
      <c r="C36" s="17">
        <v>950</v>
      </c>
      <c r="D36" s="17">
        <v>950</v>
      </c>
      <c r="E36" s="75">
        <f t="shared" si="2"/>
        <v>0</v>
      </c>
      <c r="F36" s="45" t="str">
        <f t="shared" si="3"/>
        <v>◄</v>
      </c>
      <c r="G36" s="75">
        <f t="shared" si="4"/>
        <v>0</v>
      </c>
      <c r="H36" s="45" t="str">
        <f t="shared" si="1"/>
        <v>◄</v>
      </c>
    </row>
    <row r="37" spans="1:8" ht="18" customHeight="1" x14ac:dyDescent="0.2">
      <c r="A37" s="54" t="s">
        <v>71</v>
      </c>
      <c r="B37" s="17">
        <v>1200</v>
      </c>
      <c r="C37" s="17">
        <v>1200</v>
      </c>
      <c r="D37" s="17">
        <v>1200</v>
      </c>
      <c r="E37" s="75">
        <f t="shared" si="2"/>
        <v>0</v>
      </c>
      <c r="F37" s="45" t="str">
        <f t="shared" si="3"/>
        <v>◄</v>
      </c>
      <c r="G37" s="75">
        <f t="shared" si="4"/>
        <v>0</v>
      </c>
      <c r="H37" s="45" t="str">
        <f t="shared" si="1"/>
        <v>◄</v>
      </c>
    </row>
    <row r="38" spans="1:8" ht="18" customHeight="1" x14ac:dyDescent="0.2">
      <c r="A38" s="54" t="s">
        <v>72</v>
      </c>
      <c r="B38" s="17">
        <v>1750</v>
      </c>
      <c r="C38" s="17">
        <v>1750</v>
      </c>
      <c r="D38" s="17">
        <v>1750</v>
      </c>
      <c r="E38" s="75">
        <f t="shared" si="2"/>
        <v>0</v>
      </c>
      <c r="F38" s="45" t="str">
        <f t="shared" si="3"/>
        <v>◄</v>
      </c>
      <c r="G38" s="75">
        <f t="shared" si="4"/>
        <v>0</v>
      </c>
      <c r="H38" s="45" t="str">
        <f t="shared" si="1"/>
        <v>◄</v>
      </c>
    </row>
    <row r="39" spans="1:8" ht="18" customHeight="1" x14ac:dyDescent="0.2">
      <c r="A39" s="54" t="s">
        <v>73</v>
      </c>
      <c r="B39" s="17">
        <v>0</v>
      </c>
      <c r="C39" s="17">
        <v>0</v>
      </c>
      <c r="D39" s="17">
        <v>0</v>
      </c>
      <c r="E39" s="75">
        <f t="shared" si="2"/>
        <v>0</v>
      </c>
      <c r="F39" s="45" t="str">
        <f t="shared" si="3"/>
        <v>◄</v>
      </c>
      <c r="G39" s="75">
        <f t="shared" si="4"/>
        <v>0</v>
      </c>
      <c r="H39" s="45" t="str">
        <f t="shared" si="1"/>
        <v>◄</v>
      </c>
    </row>
    <row r="40" spans="1:8" ht="18" customHeight="1" x14ac:dyDescent="0.2">
      <c r="A40" s="54" t="s">
        <v>58</v>
      </c>
      <c r="B40" s="17">
        <v>3000</v>
      </c>
      <c r="C40" s="17">
        <v>2651</v>
      </c>
      <c r="D40" s="17">
        <v>3000</v>
      </c>
      <c r="E40" s="75">
        <f t="shared" si="2"/>
        <v>-349</v>
      </c>
      <c r="F40" s="45" t="str">
        <f t="shared" si="3"/>
        <v>▼</v>
      </c>
      <c r="G40" s="75">
        <f t="shared" si="4"/>
        <v>0</v>
      </c>
      <c r="H40" s="45" t="str">
        <f t="shared" si="1"/>
        <v>◄</v>
      </c>
    </row>
    <row r="41" spans="1:8" ht="18" customHeight="1" x14ac:dyDescent="0.2">
      <c r="A41" s="46" t="s">
        <v>48</v>
      </c>
      <c r="B41" s="17">
        <v>2451</v>
      </c>
      <c r="C41" s="17">
        <v>2401</v>
      </c>
      <c r="D41" s="17">
        <v>2451</v>
      </c>
      <c r="E41" s="75">
        <f t="shared" si="2"/>
        <v>-50</v>
      </c>
      <c r="F41" s="45" t="str">
        <f t="shared" si="3"/>
        <v>▼</v>
      </c>
      <c r="G41" s="75">
        <f t="shared" si="4"/>
        <v>0</v>
      </c>
      <c r="H41" s="45" t="str">
        <f t="shared" si="1"/>
        <v>◄</v>
      </c>
    </row>
    <row r="42" spans="1:8" ht="18" customHeight="1" x14ac:dyDescent="0.2">
      <c r="A42" s="46" t="s">
        <v>59</v>
      </c>
      <c r="B42" s="17">
        <v>3240</v>
      </c>
      <c r="C42" s="17">
        <v>2822</v>
      </c>
      <c r="D42" s="17">
        <v>3140</v>
      </c>
      <c r="E42" s="75">
        <f t="shared" si="2"/>
        <v>-418</v>
      </c>
      <c r="F42" s="45" t="str">
        <f t="shared" si="3"/>
        <v>▼</v>
      </c>
      <c r="G42" s="75">
        <f t="shared" si="4"/>
        <v>-100</v>
      </c>
      <c r="H42" s="45" t="str">
        <f t="shared" si="1"/>
        <v>▼</v>
      </c>
    </row>
    <row r="43" spans="1:8" ht="18" customHeight="1" x14ac:dyDescent="0.2">
      <c r="A43" s="46" t="s">
        <v>60</v>
      </c>
      <c r="B43" s="17">
        <v>1744</v>
      </c>
      <c r="C43" s="17">
        <v>1845</v>
      </c>
      <c r="D43" s="17">
        <v>1914</v>
      </c>
      <c r="E43" s="75">
        <f t="shared" si="2"/>
        <v>101</v>
      </c>
      <c r="F43" s="45" t="str">
        <f t="shared" si="3"/>
        <v>▲</v>
      </c>
      <c r="G43" s="75">
        <f t="shared" si="4"/>
        <v>170</v>
      </c>
      <c r="H43" s="45" t="str">
        <f t="shared" si="1"/>
        <v>▲</v>
      </c>
    </row>
    <row r="44" spans="1:8" ht="18" customHeight="1" x14ac:dyDescent="0.2">
      <c r="A44" s="46" t="s">
        <v>49</v>
      </c>
      <c r="B44" s="17">
        <v>1051</v>
      </c>
      <c r="C44" s="17">
        <v>1101</v>
      </c>
      <c r="D44" s="17">
        <v>1051</v>
      </c>
      <c r="E44" s="75">
        <f t="shared" si="2"/>
        <v>50</v>
      </c>
      <c r="F44" s="45" t="str">
        <f t="shared" si="3"/>
        <v>▲</v>
      </c>
      <c r="G44" s="75">
        <f t="shared" si="4"/>
        <v>0</v>
      </c>
      <c r="H44" s="45" t="str">
        <f t="shared" si="1"/>
        <v>◄</v>
      </c>
    </row>
    <row r="45" spans="1:8" ht="18" customHeight="1" x14ac:dyDescent="0.2">
      <c r="A45" s="46" t="s">
        <v>61</v>
      </c>
      <c r="B45" s="17">
        <v>1825</v>
      </c>
      <c r="C45" s="17">
        <v>1745</v>
      </c>
      <c r="D45" s="17">
        <v>1901</v>
      </c>
      <c r="E45" s="75">
        <f t="shared" si="2"/>
        <v>-80</v>
      </c>
      <c r="F45" s="45" t="str">
        <f t="shared" si="3"/>
        <v>▼</v>
      </c>
      <c r="G45" s="75">
        <f t="shared" si="4"/>
        <v>76</v>
      </c>
      <c r="H45" s="45" t="str">
        <f t="shared" si="1"/>
        <v>▲</v>
      </c>
    </row>
    <row r="46" spans="1:8" ht="18" customHeight="1" x14ac:dyDescent="0.2">
      <c r="A46" s="46" t="s">
        <v>50</v>
      </c>
      <c r="B46" s="17">
        <v>0</v>
      </c>
      <c r="C46" s="17">
        <v>0</v>
      </c>
      <c r="D46" s="17">
        <v>0</v>
      </c>
      <c r="E46" s="75">
        <f t="shared" si="2"/>
        <v>0</v>
      </c>
      <c r="F46" s="45" t="str">
        <f t="shared" si="3"/>
        <v>◄</v>
      </c>
      <c r="G46" s="75">
        <f t="shared" si="4"/>
        <v>0</v>
      </c>
      <c r="H46" s="45" t="str">
        <f t="shared" si="1"/>
        <v>◄</v>
      </c>
    </row>
    <row r="47" spans="1:8" ht="18" customHeight="1" x14ac:dyDescent="0.2">
      <c r="A47" s="46" t="s">
        <v>57</v>
      </c>
      <c r="B47" s="17">
        <v>0</v>
      </c>
      <c r="C47" s="17">
        <v>0</v>
      </c>
      <c r="D47" s="17">
        <v>0</v>
      </c>
      <c r="E47" s="75">
        <f t="shared" si="2"/>
        <v>0</v>
      </c>
      <c r="F47" s="45" t="str">
        <f t="shared" si="3"/>
        <v>◄</v>
      </c>
      <c r="G47" s="75">
        <f t="shared" si="4"/>
        <v>0</v>
      </c>
      <c r="H47" s="45" t="str">
        <f t="shared" si="1"/>
        <v>◄</v>
      </c>
    </row>
    <row r="48" spans="1:8" ht="18" customHeight="1" x14ac:dyDescent="0.2">
      <c r="A48" s="46" t="s">
        <v>51</v>
      </c>
      <c r="B48" s="17">
        <v>0</v>
      </c>
      <c r="C48" s="17">
        <v>0</v>
      </c>
      <c r="D48" s="17">
        <v>0</v>
      </c>
      <c r="E48" s="75">
        <f t="shared" si="2"/>
        <v>0</v>
      </c>
      <c r="F48" s="45" t="str">
        <f t="shared" si="3"/>
        <v>◄</v>
      </c>
      <c r="G48" s="75">
        <f t="shared" si="4"/>
        <v>0</v>
      </c>
      <c r="H48" s="45" t="str">
        <f t="shared" si="1"/>
        <v>◄</v>
      </c>
    </row>
    <row r="49" spans="1:116" ht="18" customHeight="1" x14ac:dyDescent="0.2">
      <c r="A49" s="46" t="s">
        <v>52</v>
      </c>
      <c r="B49" s="17">
        <v>0</v>
      </c>
      <c r="C49" s="17">
        <v>0</v>
      </c>
      <c r="D49" s="17">
        <v>0</v>
      </c>
      <c r="E49" s="75">
        <f t="shared" si="2"/>
        <v>0</v>
      </c>
      <c r="F49" s="45" t="str">
        <f t="shared" si="3"/>
        <v>◄</v>
      </c>
      <c r="G49" s="75">
        <f t="shared" si="4"/>
        <v>0</v>
      </c>
      <c r="H49" s="45" t="str">
        <f t="shared" si="1"/>
        <v>◄</v>
      </c>
    </row>
    <row r="50" spans="1:116" ht="18" customHeight="1" x14ac:dyDescent="0.2">
      <c r="A50" s="46" t="s">
        <v>53</v>
      </c>
      <c r="B50" s="17">
        <v>30</v>
      </c>
      <c r="C50" s="17">
        <v>40</v>
      </c>
      <c r="D50" s="17">
        <v>0</v>
      </c>
      <c r="E50" s="75">
        <f t="shared" si="2"/>
        <v>10</v>
      </c>
      <c r="F50" s="45" t="str">
        <f t="shared" si="3"/>
        <v>▲</v>
      </c>
      <c r="G50" s="75">
        <f t="shared" si="4"/>
        <v>-30</v>
      </c>
      <c r="H50" s="45" t="str">
        <f t="shared" si="1"/>
        <v>▼</v>
      </c>
    </row>
    <row r="51" spans="1:116" ht="18" customHeight="1" x14ac:dyDescent="0.2">
      <c r="A51" s="46" t="s">
        <v>56</v>
      </c>
      <c r="B51" s="17">
        <v>0</v>
      </c>
      <c r="C51" s="17">
        <v>0</v>
      </c>
      <c r="D51" s="17">
        <v>0</v>
      </c>
      <c r="E51" s="75">
        <f t="shared" si="2"/>
        <v>0</v>
      </c>
      <c r="F51" s="45" t="str">
        <f t="shared" si="3"/>
        <v>◄</v>
      </c>
      <c r="G51" s="75">
        <f t="shared" si="4"/>
        <v>0</v>
      </c>
      <c r="H51" s="45" t="str">
        <f t="shared" si="1"/>
        <v>◄</v>
      </c>
    </row>
    <row r="52" spans="1:116" ht="18" customHeight="1" x14ac:dyDescent="0.2">
      <c r="A52" s="46" t="s">
        <v>55</v>
      </c>
      <c r="B52" s="17">
        <v>0</v>
      </c>
      <c r="C52" s="17">
        <v>0</v>
      </c>
      <c r="D52" s="17">
        <v>0</v>
      </c>
      <c r="E52" s="75">
        <f t="shared" si="2"/>
        <v>0</v>
      </c>
      <c r="F52" s="45" t="str">
        <f t="shared" si="3"/>
        <v>◄</v>
      </c>
      <c r="G52" s="75">
        <f t="shared" si="4"/>
        <v>0</v>
      </c>
      <c r="H52" s="45" t="str">
        <f t="shared" si="1"/>
        <v>◄</v>
      </c>
    </row>
    <row r="53" spans="1:116" s="2" customFormat="1" ht="18" customHeight="1" x14ac:dyDescent="0.2">
      <c r="A53" s="46" t="s">
        <v>54</v>
      </c>
      <c r="B53" s="17">
        <v>0</v>
      </c>
      <c r="C53" s="17">
        <v>0</v>
      </c>
      <c r="D53" s="17">
        <v>0</v>
      </c>
      <c r="E53" s="75">
        <f t="shared" si="2"/>
        <v>0</v>
      </c>
      <c r="F53" s="45" t="str">
        <f t="shared" si="3"/>
        <v>◄</v>
      </c>
      <c r="G53" s="75">
        <f t="shared" si="4"/>
        <v>0</v>
      </c>
      <c r="H53" s="45" t="str">
        <f t="shared" si="1"/>
        <v>◄</v>
      </c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s="2" customFormat="1" ht="6.95" customHeight="1" thickBot="1" x14ac:dyDescent="0.25">
      <c r="A54" s="44"/>
      <c r="B54" s="121"/>
      <c r="C54" s="121"/>
      <c r="D54" s="121"/>
      <c r="E54" s="50"/>
      <c r="F54" s="51"/>
      <c r="G54" s="50"/>
      <c r="H54" s="45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s="2" customFormat="1" ht="21.95" customHeight="1" thickTop="1" x14ac:dyDescent="0.2">
      <c r="A55" s="33" t="s">
        <v>63</v>
      </c>
      <c r="B55" s="32">
        <f>SUM(B34:B41)+SUM(B43:B44)+SUM(B46:B53)-B42-B45</f>
        <v>9361</v>
      </c>
      <c r="C55" s="32">
        <f>SUM(C34:C41)+SUM(C43:C44)+SUM(C46:C53)-C42-C45</f>
        <v>9621</v>
      </c>
      <c r="D55" s="32">
        <f>SUM(D34:D41)+SUM(D43:D44)+SUM(D46:D53)-D42-D45</f>
        <v>9525</v>
      </c>
      <c r="E55" s="76">
        <f t="shared" si="2"/>
        <v>260</v>
      </c>
      <c r="F55" s="29" t="str">
        <f>IF(E55="","",IF(E55&gt;0,"▲",IF(E55&lt;0,"▼","◄")))</f>
        <v>▲</v>
      </c>
      <c r="G55" s="76">
        <f t="shared" si="4"/>
        <v>164</v>
      </c>
      <c r="H55" s="29" t="str">
        <f>IF(G55="","",IF(G55&gt;0,"▲",IF(G55&lt;0,"▼","◄")))</f>
        <v>▲</v>
      </c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s="2" customFormat="1" ht="18" customHeight="1" x14ac:dyDescent="0.2">
      <c r="A56" s="10"/>
      <c r="B56" s="10"/>
      <c r="C56" s="10"/>
      <c r="D56" s="10"/>
      <c r="E56" s="13"/>
      <c r="F56" s="10"/>
      <c r="G56" s="13"/>
      <c r="H56" s="22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ht="21.95" customHeight="1" x14ac:dyDescent="0.2">
      <c r="A57" s="27" t="s">
        <v>46</v>
      </c>
      <c r="B57" s="25" t="s">
        <v>1</v>
      </c>
      <c r="C57" s="25" t="s">
        <v>2</v>
      </c>
      <c r="D57" s="25" t="s">
        <v>6</v>
      </c>
      <c r="E57" s="123" t="s">
        <v>65</v>
      </c>
      <c r="F57" s="123"/>
      <c r="G57" s="123" t="s">
        <v>66</v>
      </c>
      <c r="H57" s="123"/>
    </row>
    <row r="58" spans="1:116" ht="6.95" customHeight="1" x14ac:dyDescent="0.2">
      <c r="A58" s="44"/>
      <c r="B58" s="43"/>
      <c r="C58" s="43"/>
      <c r="D58" s="43"/>
      <c r="E58" s="44"/>
      <c r="F58" s="43"/>
      <c r="G58" s="44"/>
      <c r="H58" s="45"/>
    </row>
    <row r="59" spans="1:116" ht="18" customHeight="1" x14ac:dyDescent="0.2">
      <c r="A59" s="46" t="s">
        <v>16</v>
      </c>
      <c r="B59" s="122">
        <f>IF(B$41=0,0,B$41)</f>
        <v>2451</v>
      </c>
      <c r="C59" s="122">
        <f>IF(C$41=0,0,C$41)</f>
        <v>2401</v>
      </c>
      <c r="D59" s="122">
        <f>IF(D$41=0,0,D$41)</f>
        <v>2451</v>
      </c>
      <c r="E59" s="75">
        <f t="shared" ref="E59:E66" si="5">C59-$B59</f>
        <v>-50</v>
      </c>
      <c r="F59" s="45" t="str">
        <f t="shared" ref="F59:F66" si="6">IF(E59="","",IF(E59&gt;0,"▲",IF(E59&lt;0,"▼","◄")))</f>
        <v>▼</v>
      </c>
      <c r="G59" s="75">
        <f t="shared" ref="G59:G65" si="7">D59-$B59</f>
        <v>0</v>
      </c>
      <c r="H59" s="45" t="str">
        <f t="shared" ref="H59:H66" si="8">IF(G59="","",IF(G59&gt;0,"▲",IF(G59&lt;0,"▼","◄")))</f>
        <v>◄</v>
      </c>
    </row>
    <row r="60" spans="1:116" ht="18" customHeight="1" x14ac:dyDescent="0.2">
      <c r="A60" s="55" t="s">
        <v>17</v>
      </c>
      <c r="B60" s="56">
        <f>IF(SUM(SUM(B$24:B$26),B$28)=0,0,1-(B$59/SUM(SUM(B$24:B$26),B$28)))</f>
        <v>0.7273940607273941</v>
      </c>
      <c r="C60" s="56">
        <f>IF(SUM(SUM(C$24:C$26),C$28)=0,0,1-(C$59/SUM(SUM(C$24:C$26),C$28)))</f>
        <v>0.75577255619977624</v>
      </c>
      <c r="D60" s="56">
        <f>IF(SUM(SUM(D$24:D$26),D$28)=0,0,1-(D$59/SUM(SUM(D$24:D$26),D$28)))</f>
        <v>0.73881074168797956</v>
      </c>
      <c r="E60" s="57">
        <f t="shared" si="5"/>
        <v>2.8378495472382137E-2</v>
      </c>
      <c r="F60" s="45" t="str">
        <f t="shared" si="6"/>
        <v>▲</v>
      </c>
      <c r="G60" s="57">
        <f>D60-$B60</f>
        <v>1.1416680960585457E-2</v>
      </c>
      <c r="H60" s="45" t="str">
        <f t="shared" si="8"/>
        <v>▲</v>
      </c>
    </row>
    <row r="61" spans="1:116" ht="18" customHeight="1" x14ac:dyDescent="0.2">
      <c r="A61" s="46" t="s">
        <v>47</v>
      </c>
      <c r="B61" s="122">
        <f>IF(B$44=0,0,B$44)</f>
        <v>1051</v>
      </c>
      <c r="C61" s="122">
        <f>IF(C$44=0,0,C$44)</f>
        <v>1101</v>
      </c>
      <c r="D61" s="122">
        <f>IF(D$44=0,0,D$44)</f>
        <v>1051</v>
      </c>
      <c r="E61" s="75">
        <f t="shared" si="5"/>
        <v>50</v>
      </c>
      <c r="F61" s="45" t="str">
        <f t="shared" si="6"/>
        <v>▲</v>
      </c>
      <c r="G61" s="75">
        <f t="shared" si="7"/>
        <v>0</v>
      </c>
      <c r="H61" s="45" t="str">
        <f t="shared" si="8"/>
        <v>◄</v>
      </c>
    </row>
    <row r="62" spans="1:116" ht="18" customHeight="1" x14ac:dyDescent="0.2">
      <c r="A62" s="46" t="s">
        <v>67</v>
      </c>
      <c r="B62" s="56">
        <f>IF(B$27=0,0,1-(B$61/B$27))</f>
        <v>0.74631909244508809</v>
      </c>
      <c r="C62" s="56">
        <f>IF(C$27=0,0,1-(C$61/C$27))</f>
        <v>0.73211678832116789</v>
      </c>
      <c r="D62" s="56">
        <f>IF(D$27=0,0,1-(D$61/D$27))</f>
        <v>0.79580338061006417</v>
      </c>
      <c r="E62" s="57">
        <f t="shared" si="5"/>
        <v>-1.4202304123920206E-2</v>
      </c>
      <c r="F62" s="45" t="str">
        <f t="shared" si="6"/>
        <v>▼</v>
      </c>
      <c r="G62" s="57">
        <f>D62-$B62</f>
        <v>4.9484288164976076E-2</v>
      </c>
      <c r="H62" s="45" t="str">
        <f t="shared" si="8"/>
        <v>▲</v>
      </c>
    </row>
    <row r="63" spans="1:116" ht="18" customHeight="1" x14ac:dyDescent="0.2">
      <c r="A63" s="46" t="s">
        <v>43</v>
      </c>
      <c r="B63" s="122">
        <f>IF(SUM(B$34:B$39)=0,0,SUM(B$34:B$39))</f>
        <v>6150</v>
      </c>
      <c r="C63" s="122">
        <f>IF(SUM(C$34:C$39)=0,0,SUM(C$34:C$39))</f>
        <v>6150</v>
      </c>
      <c r="D63" s="122">
        <f>IF(SUM(D$34:D$39)=0,0,SUM(D$34:D$39))</f>
        <v>6150</v>
      </c>
      <c r="E63" s="75">
        <f t="shared" si="5"/>
        <v>0</v>
      </c>
      <c r="F63" s="45" t="str">
        <f t="shared" si="6"/>
        <v>◄</v>
      </c>
      <c r="G63" s="75">
        <f t="shared" si="7"/>
        <v>0</v>
      </c>
      <c r="H63" s="45" t="str">
        <f t="shared" si="8"/>
        <v>◄</v>
      </c>
    </row>
    <row r="64" spans="1:116" ht="18" customHeight="1" x14ac:dyDescent="0.2">
      <c r="A64" s="46" t="s">
        <v>18</v>
      </c>
      <c r="B64" s="56">
        <f>IF(B$30=0,0,B$63/B$30)</f>
        <v>0.46825034262220194</v>
      </c>
      <c r="C64" s="56">
        <f>IF(C$30=0,0,C$63/C$30)</f>
        <v>0.44114482461803312</v>
      </c>
      <c r="D64" s="56">
        <f>IF(D$30=0,0,D$63/D$30)</f>
        <v>0.42323308788108183</v>
      </c>
      <c r="E64" s="57">
        <f t="shared" si="5"/>
        <v>-2.7105518004168827E-2</v>
      </c>
      <c r="F64" s="45" t="str">
        <f t="shared" si="6"/>
        <v>▼</v>
      </c>
      <c r="G64" s="57">
        <f>D64-$B64</f>
        <v>-4.5017254741120116E-2</v>
      </c>
      <c r="H64" s="45" t="str">
        <f t="shared" si="8"/>
        <v>▼</v>
      </c>
    </row>
    <row r="65" spans="1:8" ht="18" customHeight="1" x14ac:dyDescent="0.2">
      <c r="A65" s="46" t="s">
        <v>19</v>
      </c>
      <c r="B65" s="122">
        <f>IF(SUM(B$46:B$53)=0,0,SUM(B$46:B$53))</f>
        <v>30</v>
      </c>
      <c r="C65" s="122">
        <f>IF(SUM(C$46:C$53)=0,0,SUM(C$46:C$53))</f>
        <v>40</v>
      </c>
      <c r="D65" s="122">
        <f>IF(SUM(D$46:D$53)=0,0,SUM(D$46:D$53))</f>
        <v>0</v>
      </c>
      <c r="E65" s="75">
        <f t="shared" si="5"/>
        <v>10</v>
      </c>
      <c r="F65" s="45" t="str">
        <f t="shared" si="6"/>
        <v>▲</v>
      </c>
      <c r="G65" s="75">
        <f t="shared" si="7"/>
        <v>-30</v>
      </c>
      <c r="H65" s="45" t="str">
        <f t="shared" si="8"/>
        <v>▼</v>
      </c>
    </row>
    <row r="66" spans="1:8" ht="18" customHeight="1" x14ac:dyDescent="0.2">
      <c r="A66" s="46" t="s">
        <v>20</v>
      </c>
      <c r="B66" s="56">
        <f>IF(B$30=0,0,B$65/B$30)</f>
        <v>2.2841480127912287E-3</v>
      </c>
      <c r="C66" s="56">
        <f>IF(C$30=0,0,C$65/C$30)</f>
        <v>2.869234631662004E-3</v>
      </c>
      <c r="D66" s="56">
        <f>IF(D$30=0,0,D$65/D$30)</f>
        <v>0</v>
      </c>
      <c r="E66" s="57">
        <f t="shared" si="5"/>
        <v>5.8508661887077523E-4</v>
      </c>
      <c r="F66" s="45" t="str">
        <f t="shared" si="6"/>
        <v>▲</v>
      </c>
      <c r="G66" s="57">
        <f>D66-$B66</f>
        <v>-2.2841480127912287E-3</v>
      </c>
      <c r="H66" s="45" t="str">
        <f t="shared" si="8"/>
        <v>▼</v>
      </c>
    </row>
    <row r="67" spans="1:8" ht="6.95" customHeight="1" thickBot="1" x14ac:dyDescent="0.25">
      <c r="A67" s="44"/>
      <c r="B67" s="56"/>
      <c r="C67" s="56"/>
      <c r="D67" s="56"/>
      <c r="E67" s="57"/>
      <c r="F67" s="45"/>
      <c r="G67" s="57"/>
      <c r="H67" s="45"/>
    </row>
    <row r="68" spans="1:8" ht="18" customHeight="1" thickTop="1" x14ac:dyDescent="0.2">
      <c r="A68" s="34"/>
      <c r="B68" s="40"/>
      <c r="C68" s="40"/>
      <c r="D68" s="40"/>
      <c r="E68" s="41"/>
      <c r="F68" s="40"/>
      <c r="G68" s="41"/>
      <c r="H68" s="37"/>
    </row>
    <row r="69" spans="1:8" ht="21.95" customHeight="1" x14ac:dyDescent="0.2">
      <c r="A69" s="27" t="s">
        <v>44</v>
      </c>
      <c r="B69" s="25" t="s">
        <v>1</v>
      </c>
      <c r="C69" s="25" t="s">
        <v>2</v>
      </c>
      <c r="D69" s="25" t="s">
        <v>6</v>
      </c>
      <c r="E69" s="123" t="s">
        <v>65</v>
      </c>
      <c r="F69" s="123"/>
      <c r="G69" s="123" t="s">
        <v>66</v>
      </c>
      <c r="H69" s="123"/>
    </row>
    <row r="70" spans="1:8" ht="6.95" customHeight="1" x14ac:dyDescent="0.2">
      <c r="A70" s="44"/>
      <c r="B70" s="43"/>
      <c r="C70" s="43"/>
      <c r="D70" s="43"/>
      <c r="E70" s="44"/>
      <c r="F70" s="43"/>
      <c r="G70" s="44"/>
      <c r="H70" s="45"/>
    </row>
    <row r="71" spans="1:8" ht="18" customHeight="1" x14ac:dyDescent="0.2">
      <c r="A71" s="46" t="s">
        <v>68</v>
      </c>
      <c r="B71" s="58">
        <f>IF(OR(AND(B17=0,B18=0),B27=0),0,B27/SUM(B17:B18))</f>
        <v>5.4370078740157481</v>
      </c>
      <c r="C71" s="58">
        <f>IF(OR(AND(C17=0,C18=0),C27=0),0,C27/SUM(C17:C18))</f>
        <v>4.3263157894736839</v>
      </c>
      <c r="D71" s="58">
        <f>IF(OR(AND(D17=0,D18=0),D27=0),0,D27/SUM(D17:D18))</f>
        <v>5.8755707762557075</v>
      </c>
      <c r="E71" s="75">
        <f>$B71-C71</f>
        <v>1.1106920845420643</v>
      </c>
      <c r="F71" s="45" t="str">
        <f>IF(E71="","",IF(E71&gt;0,"▲",IF(E71&lt;0,"▼","◄")))</f>
        <v>▲</v>
      </c>
      <c r="G71" s="75">
        <f>$B71-D71</f>
        <v>-0.43856290223995931</v>
      </c>
      <c r="H71" s="45" t="str">
        <f>IF(G71="","",IF(G71&gt;0,"▲",IF(G71&lt;0,"▼","◄")))</f>
        <v>▼</v>
      </c>
    </row>
    <row r="72" spans="1:8" ht="18" customHeight="1" x14ac:dyDescent="0.2">
      <c r="A72" s="46" t="s">
        <v>5</v>
      </c>
      <c r="B72" s="58">
        <f>IF(OR(AND(B17=0,B18=0),AND(B25=0,B26=0)),0,SUM(B25:B26)/SUM(B17:B18))</f>
        <v>6.4763779527559056</v>
      </c>
      <c r="C72" s="58">
        <f>IF(OR(AND(C17=0,C18=0),AND(C25=0,C26=0)),0,SUM(C25:C26)/SUM(C17:C18))</f>
        <v>5.0831578947368419</v>
      </c>
      <c r="D72" s="58">
        <f>IF(OR(AND(D17=0,D18=0),AND(D25=0,D26=0)),0,SUM(D25:D26)/SUM(D17:D18))</f>
        <v>5.7705479452054798</v>
      </c>
      <c r="E72" s="75">
        <f>$B72-C72</f>
        <v>1.3932200580190637</v>
      </c>
      <c r="F72" s="45" t="str">
        <f>IF(E72="","",IF(E72&gt;0,"▲",IF(E72&lt;0,"▼","◄")))</f>
        <v>▲</v>
      </c>
      <c r="G72" s="75">
        <f>$B72-D72</f>
        <v>0.7058300075504258</v>
      </c>
      <c r="H72" s="45" t="str">
        <f>IF(G72="","",IF(G72&gt;0,"▲",IF(G72&lt;0,"▼","◄")))</f>
        <v>▲</v>
      </c>
    </row>
    <row r="73" spans="1:8" ht="18" customHeight="1" x14ac:dyDescent="0.2">
      <c r="A73" s="46" t="s">
        <v>3</v>
      </c>
      <c r="B73" s="58">
        <f>IF(OR(B16=0,B24=0),0,B24/B16)</f>
        <v>2.4300000000000002</v>
      </c>
      <c r="C73" s="58">
        <f>IF(OR(C16=0,C24=0),0,C24/C16)</f>
        <v>3.222962962962963</v>
      </c>
      <c r="D73" s="58">
        <f>IF(OR(D16=0,D24=0),0,D24/D16)</f>
        <v>2.685810810810811</v>
      </c>
      <c r="E73" s="75">
        <f>$B73-C73</f>
        <v>-0.79296296296296287</v>
      </c>
      <c r="F73" s="45" t="str">
        <f>IF(E73="","",IF(E73&gt;0,"▲",IF(E73&lt;0,"▼","◄")))</f>
        <v>▼</v>
      </c>
      <c r="G73" s="75">
        <f>$B73-D73</f>
        <v>-0.25581081081081081</v>
      </c>
      <c r="H73" s="45" t="str">
        <f>IF(G73="","",IF(G73&gt;0,"▲",IF(G73&lt;0,"▼","◄")))</f>
        <v>▼</v>
      </c>
    </row>
    <row r="74" spans="1:8" ht="6.95" customHeight="1" thickBot="1" x14ac:dyDescent="0.25">
      <c r="A74" s="44"/>
      <c r="B74" s="58"/>
      <c r="C74" s="58"/>
      <c r="D74" s="58"/>
      <c r="E74" s="50"/>
      <c r="F74" s="45"/>
      <c r="G74" s="50"/>
      <c r="H74" s="45"/>
    </row>
    <row r="75" spans="1:8" ht="18" customHeight="1" thickTop="1" x14ac:dyDescent="0.2">
      <c r="A75" s="38"/>
      <c r="B75" s="38"/>
      <c r="C75" s="38"/>
      <c r="D75" s="38"/>
      <c r="E75" s="34"/>
      <c r="F75" s="39"/>
      <c r="G75" s="34"/>
      <c r="H75" s="37"/>
    </row>
    <row r="76" spans="1:8" ht="21.95" customHeight="1" x14ac:dyDescent="0.2">
      <c r="A76" s="26" t="s">
        <v>45</v>
      </c>
      <c r="B76" s="25" t="s">
        <v>1</v>
      </c>
      <c r="C76" s="25" t="s">
        <v>2</v>
      </c>
      <c r="D76" s="25" t="s">
        <v>6</v>
      </c>
      <c r="E76" s="123" t="s">
        <v>65</v>
      </c>
      <c r="F76" s="123"/>
      <c r="G76" s="123" t="s">
        <v>66</v>
      </c>
      <c r="H76" s="123"/>
    </row>
    <row r="77" spans="1:8" ht="6.95" customHeight="1" x14ac:dyDescent="0.2">
      <c r="A77" s="7"/>
      <c r="B77" s="7"/>
      <c r="C77" s="7"/>
      <c r="D77" s="7"/>
      <c r="E77" s="44"/>
      <c r="F77" s="43"/>
      <c r="G77" s="44"/>
      <c r="H77" s="45"/>
    </row>
    <row r="78" spans="1:8" ht="18" customHeight="1" x14ac:dyDescent="0.2">
      <c r="A78" s="55" t="s">
        <v>23</v>
      </c>
      <c r="B78" s="59">
        <f>B$30-B$55</f>
        <v>3773</v>
      </c>
      <c r="C78" s="59">
        <f>C$30-C$55</f>
        <v>4320</v>
      </c>
      <c r="D78" s="59">
        <f>D$30-D$55</f>
        <v>5006</v>
      </c>
      <c r="E78" s="75">
        <f>$B78-C78</f>
        <v>-547</v>
      </c>
      <c r="F78" s="45" t="str">
        <f>IF(E78="","",IF(E78&gt;0,"▲",IF(E78&lt;0,"▼","◄")))</f>
        <v>▼</v>
      </c>
      <c r="G78" s="75">
        <f>$B78-D78</f>
        <v>-1233</v>
      </c>
      <c r="H78" s="45" t="str">
        <f>IF(G78="","",IF(G78&gt;0,"▲",IF(G78&lt;0,"▼","◄")))</f>
        <v>▼</v>
      </c>
    </row>
    <row r="79" spans="1:8" ht="18" customHeight="1" x14ac:dyDescent="0.2">
      <c r="A79" s="46" t="s">
        <v>24</v>
      </c>
      <c r="B79" s="56">
        <f>IF(B$30=0,0,B$78/B$30)</f>
        <v>0.28726968174204354</v>
      </c>
      <c r="C79" s="56">
        <f>IF(C$30=0,0,C$78/C$30)</f>
        <v>0.30987734021949642</v>
      </c>
      <c r="D79" s="56">
        <f>IF(D$30=0,0,D$78/D$30)</f>
        <v>0.34450485169637329</v>
      </c>
      <c r="E79" s="75">
        <f>$B79-C79</f>
        <v>-2.2607658477452885E-2</v>
      </c>
      <c r="F79" s="45" t="str">
        <f>IF(E79="","",IF(E79&gt;0,"▲",IF(E79&lt;0,"▼","◄")))</f>
        <v>▼</v>
      </c>
      <c r="G79" s="75">
        <f>$B79-D79</f>
        <v>-5.7235169954329757E-2</v>
      </c>
      <c r="H79" s="45" t="str">
        <f>IF(G79="","",IF(G79&gt;0,"▲",IF(G79&lt;0,"▼","◄")))</f>
        <v>▼</v>
      </c>
    </row>
    <row r="80" spans="1:8" ht="18" customHeight="1" x14ac:dyDescent="0.2">
      <c r="A80" s="46" t="s">
        <v>78</v>
      </c>
      <c r="B80" s="59">
        <f>IF(B$20=0,0,B$78/B$20)</f>
        <v>1.6679929266136162</v>
      </c>
      <c r="C80" s="59">
        <f>IF(C$20=0,0,C$78/C$20)</f>
        <v>1.8782608695652174</v>
      </c>
      <c r="D80" s="59">
        <f>IF(D$20=0,0,D$78/D$20)</f>
        <v>2.1247877758913414</v>
      </c>
      <c r="E80" s="75">
        <f>$B80-C80</f>
        <v>-0.21026794295160123</v>
      </c>
      <c r="F80" s="45" t="str">
        <f>IF(E80="","",IF(E80&gt;0,"▲",IF(E80&lt;0,"▼","◄")))</f>
        <v>▼</v>
      </c>
      <c r="G80" s="75">
        <f>$B80-D80</f>
        <v>-0.45679484927772518</v>
      </c>
      <c r="H80" s="45" t="str">
        <f>IF(G80="","",IF(G80&gt;0,"▲",IF(G80&lt;0,"▼","◄")))</f>
        <v>▼</v>
      </c>
    </row>
    <row r="81" spans="1:8" ht="6.95" customHeight="1" thickBot="1" x14ac:dyDescent="0.25">
      <c r="A81" s="44"/>
      <c r="B81" s="59"/>
      <c r="C81" s="59"/>
      <c r="D81" s="59"/>
      <c r="E81" s="50"/>
      <c r="F81" s="45"/>
      <c r="G81" s="50"/>
      <c r="H81" s="45"/>
    </row>
    <row r="82" spans="1:8" ht="18" customHeight="1" thickTop="1" x14ac:dyDescent="0.2">
      <c r="A82" s="34"/>
      <c r="B82" s="35"/>
      <c r="C82" s="35"/>
      <c r="D82" s="35"/>
      <c r="E82" s="36"/>
      <c r="F82" s="37"/>
      <c r="G82" s="36"/>
      <c r="H82" s="37"/>
    </row>
    <row r="83" spans="1:8" x14ac:dyDescent="0.2">
      <c r="A83" s="3"/>
      <c r="B83" s="3"/>
      <c r="C83" s="3"/>
      <c r="D83" s="3"/>
      <c r="E83" s="12"/>
      <c r="F83" s="14"/>
      <c r="G83" s="12"/>
    </row>
    <row r="84" spans="1:8" x14ac:dyDescent="0.2">
      <c r="A84" s="3"/>
      <c r="B84" s="3"/>
      <c r="C84" s="3"/>
      <c r="D84" s="3"/>
      <c r="E84" s="12"/>
      <c r="F84" s="14"/>
      <c r="G84" s="12"/>
    </row>
    <row r="85" spans="1:8" x14ac:dyDescent="0.2">
      <c r="A85" s="3"/>
      <c r="B85" s="3"/>
      <c r="C85" s="3"/>
      <c r="D85" s="3"/>
      <c r="E85" s="12"/>
      <c r="F85" s="14"/>
      <c r="G85" s="12"/>
    </row>
    <row r="86" spans="1:8" x14ac:dyDescent="0.2">
      <c r="A86" s="3"/>
      <c r="B86" s="3"/>
      <c r="C86" s="3"/>
      <c r="D86" s="3"/>
      <c r="E86" s="12"/>
      <c r="F86" s="14"/>
      <c r="G86" s="12"/>
    </row>
    <row r="87" spans="1:8" x14ac:dyDescent="0.2">
      <c r="A87" s="3"/>
      <c r="B87" s="3"/>
      <c r="C87" s="3"/>
      <c r="D87" s="3"/>
      <c r="E87" s="12"/>
      <c r="F87" s="14"/>
      <c r="G87" s="12"/>
    </row>
    <row r="88" spans="1:8" x14ac:dyDescent="0.2">
      <c r="A88" s="3"/>
      <c r="B88" s="3"/>
      <c r="C88" s="3"/>
      <c r="D88" s="3"/>
      <c r="E88" s="12"/>
      <c r="F88" s="14"/>
      <c r="G88" s="12"/>
    </row>
    <row r="89" spans="1:8" x14ac:dyDescent="0.2">
      <c r="A89" s="3"/>
      <c r="B89" s="3"/>
      <c r="C89" s="3"/>
      <c r="D89" s="3"/>
      <c r="E89" s="12"/>
      <c r="F89" s="14"/>
      <c r="G89" s="12"/>
    </row>
    <row r="90" spans="1:8" x14ac:dyDescent="0.2">
      <c r="A90" s="3"/>
      <c r="B90" s="3"/>
      <c r="C90" s="3"/>
      <c r="D90" s="3"/>
      <c r="E90" s="12"/>
      <c r="F90" s="14"/>
      <c r="G90" s="12"/>
    </row>
    <row r="91" spans="1:8" x14ac:dyDescent="0.2">
      <c r="A91" s="3"/>
      <c r="B91" s="3"/>
      <c r="C91" s="3"/>
      <c r="D91" s="3"/>
      <c r="E91" s="12"/>
      <c r="F91" s="14"/>
      <c r="G91" s="12"/>
    </row>
    <row r="92" spans="1:8" x14ac:dyDescent="0.2">
      <c r="A92" s="3"/>
      <c r="B92" s="3"/>
      <c r="C92" s="3"/>
      <c r="D92" s="3"/>
      <c r="E92" s="12"/>
      <c r="F92" s="14"/>
      <c r="G92" s="12"/>
    </row>
    <row r="93" spans="1:8" x14ac:dyDescent="0.2">
      <c r="A93" s="3"/>
      <c r="B93" s="3"/>
      <c r="C93" s="3"/>
      <c r="D93" s="3"/>
      <c r="E93" s="12"/>
      <c r="F93" s="14"/>
      <c r="G93" s="12"/>
    </row>
    <row r="94" spans="1:8" x14ac:dyDescent="0.2">
      <c r="A94" s="3"/>
      <c r="B94" s="3"/>
      <c r="C94" s="3"/>
      <c r="D94" s="3"/>
      <c r="E94" s="12"/>
      <c r="F94" s="14"/>
      <c r="G94" s="12"/>
    </row>
    <row r="95" spans="1:8" x14ac:dyDescent="0.2">
      <c r="A95" s="3"/>
      <c r="B95" s="3"/>
      <c r="C95" s="3"/>
      <c r="D95" s="3"/>
      <c r="E95" s="12"/>
      <c r="F95" s="14"/>
      <c r="G95" s="12"/>
    </row>
    <row r="96" spans="1:8" x14ac:dyDescent="0.2">
      <c r="A96" s="3"/>
      <c r="B96" s="3"/>
      <c r="C96" s="3"/>
      <c r="D96" s="3"/>
      <c r="E96" s="12"/>
      <c r="F96" s="14"/>
      <c r="G96" s="12"/>
    </row>
    <row r="97" spans="1:7" x14ac:dyDescent="0.2">
      <c r="A97" s="3"/>
      <c r="B97" s="3"/>
      <c r="C97" s="3"/>
      <c r="D97" s="3"/>
      <c r="E97" s="12"/>
      <c r="F97" s="14"/>
      <c r="G97" s="12"/>
    </row>
    <row r="98" spans="1:7" x14ac:dyDescent="0.2">
      <c r="A98" s="3"/>
      <c r="B98" s="3"/>
      <c r="C98" s="3"/>
      <c r="D98" s="3"/>
      <c r="E98" s="12"/>
      <c r="F98" s="14"/>
      <c r="G98" s="12"/>
    </row>
    <row r="99" spans="1:7" x14ac:dyDescent="0.2">
      <c r="A99" s="3"/>
      <c r="B99" s="3"/>
      <c r="C99" s="3"/>
      <c r="D99" s="3"/>
      <c r="E99" s="12"/>
      <c r="F99" s="14"/>
      <c r="G99" s="12"/>
    </row>
    <row r="100" spans="1:7" x14ac:dyDescent="0.2">
      <c r="A100" s="3"/>
      <c r="B100" s="3"/>
      <c r="C100" s="3"/>
      <c r="D100" s="3"/>
      <c r="E100" s="12"/>
      <c r="F100" s="14"/>
      <c r="G100" s="12"/>
    </row>
    <row r="101" spans="1:7" x14ac:dyDescent="0.2">
      <c r="A101" s="3"/>
      <c r="B101" s="3"/>
      <c r="C101" s="3"/>
      <c r="D101" s="3"/>
      <c r="E101" s="12"/>
      <c r="F101" s="14"/>
      <c r="G101" s="12"/>
    </row>
    <row r="102" spans="1:7" x14ac:dyDescent="0.2">
      <c r="A102" s="3"/>
      <c r="B102" s="3"/>
      <c r="C102" s="3"/>
      <c r="D102" s="3"/>
      <c r="E102" s="12"/>
      <c r="F102" s="14"/>
      <c r="G102" s="12"/>
    </row>
    <row r="103" spans="1:7" x14ac:dyDescent="0.2">
      <c r="A103" s="3"/>
      <c r="B103" s="3"/>
      <c r="C103" s="3"/>
      <c r="D103" s="3"/>
      <c r="E103" s="12"/>
      <c r="F103" s="14"/>
      <c r="G103" s="12"/>
    </row>
    <row r="104" spans="1:7" x14ac:dyDescent="0.2">
      <c r="A104" s="3"/>
      <c r="B104" s="3"/>
      <c r="C104" s="3"/>
      <c r="D104" s="3"/>
      <c r="E104" s="12"/>
      <c r="F104" s="14"/>
      <c r="G104" s="12"/>
    </row>
    <row r="105" spans="1:7" x14ac:dyDescent="0.2">
      <c r="A105" s="3"/>
      <c r="B105" s="3"/>
      <c r="C105" s="3"/>
      <c r="D105" s="3"/>
      <c r="E105" s="12"/>
      <c r="F105" s="14"/>
      <c r="G105" s="12"/>
    </row>
    <row r="138" spans="1:7" x14ac:dyDescent="0.2">
      <c r="A138" s="3"/>
      <c r="B138" s="3"/>
      <c r="C138" s="3"/>
      <c r="D138" s="3"/>
      <c r="E138" s="12"/>
      <c r="F138" s="14"/>
      <c r="G138" s="12"/>
    </row>
    <row r="139" spans="1:7" x14ac:dyDescent="0.2">
      <c r="A139" s="3"/>
      <c r="B139" s="3"/>
      <c r="C139" s="3"/>
      <c r="D139" s="3"/>
      <c r="E139" s="12"/>
      <c r="F139" s="14"/>
      <c r="G139" s="12"/>
    </row>
    <row r="140" spans="1:7" x14ac:dyDescent="0.2">
      <c r="A140" s="3"/>
      <c r="B140" s="3"/>
      <c r="C140" s="3"/>
      <c r="D140" s="3"/>
      <c r="E140" s="12"/>
      <c r="F140" s="14"/>
      <c r="G140" s="12"/>
    </row>
    <row r="141" spans="1:7" x14ac:dyDescent="0.2">
      <c r="A141" s="3"/>
      <c r="B141" s="3"/>
      <c r="C141" s="3"/>
      <c r="D141" s="3"/>
      <c r="E141" s="12"/>
      <c r="F141" s="14"/>
      <c r="G141" s="12"/>
    </row>
    <row r="142" spans="1:7" x14ac:dyDescent="0.2">
      <c r="A142" s="3"/>
      <c r="B142" s="3"/>
      <c r="C142" s="3"/>
      <c r="D142" s="3"/>
      <c r="E142" s="12"/>
      <c r="F142" s="14"/>
      <c r="G142" s="12"/>
    </row>
    <row r="143" spans="1:7" x14ac:dyDescent="0.2">
      <c r="A143" s="3"/>
      <c r="B143" s="3"/>
      <c r="C143" s="3"/>
      <c r="D143" s="3"/>
      <c r="E143" s="12"/>
      <c r="F143" s="14"/>
      <c r="G143" s="12"/>
    </row>
    <row r="144" spans="1:7" x14ac:dyDescent="0.2">
      <c r="A144" s="3"/>
      <c r="B144" s="3"/>
      <c r="C144" s="3"/>
      <c r="D144" s="3"/>
      <c r="E144" s="12"/>
      <c r="F144" s="14"/>
      <c r="G144" s="12"/>
    </row>
    <row r="145" spans="1:7" x14ac:dyDescent="0.2">
      <c r="A145" s="3"/>
      <c r="B145" s="3"/>
      <c r="C145" s="3"/>
      <c r="D145" s="3"/>
      <c r="E145" s="12"/>
      <c r="F145" s="14"/>
      <c r="G145" s="12"/>
    </row>
    <row r="146" spans="1:7" x14ac:dyDescent="0.2">
      <c r="A146" s="3"/>
      <c r="B146" s="3"/>
      <c r="C146" s="3"/>
      <c r="D146" s="3"/>
      <c r="E146" s="12"/>
      <c r="F146" s="14"/>
      <c r="G146" s="12"/>
    </row>
    <row r="147" spans="1:7" x14ac:dyDescent="0.2">
      <c r="A147" s="3"/>
      <c r="B147" s="3"/>
      <c r="C147" s="3"/>
      <c r="D147" s="3"/>
      <c r="E147" s="12"/>
      <c r="F147" s="14"/>
      <c r="G147" s="12"/>
    </row>
    <row r="148" spans="1:7" x14ac:dyDescent="0.2">
      <c r="A148" s="3"/>
      <c r="B148" s="3"/>
      <c r="C148" s="3"/>
      <c r="D148" s="3"/>
      <c r="E148" s="12"/>
      <c r="F148" s="14"/>
      <c r="G148" s="12"/>
    </row>
    <row r="149" spans="1:7" x14ac:dyDescent="0.2">
      <c r="A149" s="3"/>
      <c r="B149" s="3"/>
      <c r="C149" s="3"/>
      <c r="D149" s="3"/>
      <c r="E149" s="12"/>
      <c r="F149" s="14"/>
      <c r="G149" s="12"/>
    </row>
    <row r="150" spans="1:7" x14ac:dyDescent="0.2">
      <c r="A150" s="3"/>
      <c r="B150" s="3"/>
      <c r="C150" s="3"/>
      <c r="D150" s="3"/>
      <c r="E150" s="12"/>
      <c r="F150" s="14"/>
      <c r="G150" s="12"/>
    </row>
    <row r="151" spans="1:7" x14ac:dyDescent="0.2">
      <c r="A151" s="3"/>
      <c r="B151" s="3"/>
      <c r="C151" s="3"/>
      <c r="D151" s="3"/>
      <c r="E151" s="12"/>
      <c r="F151" s="14"/>
      <c r="G151" s="12"/>
    </row>
    <row r="152" spans="1:7" x14ac:dyDescent="0.2">
      <c r="A152" s="3"/>
      <c r="B152" s="3"/>
      <c r="C152" s="3"/>
      <c r="D152" s="3"/>
      <c r="E152" s="12"/>
      <c r="F152" s="14"/>
      <c r="G152" s="12"/>
    </row>
    <row r="153" spans="1:7" x14ac:dyDescent="0.2">
      <c r="A153" s="3"/>
      <c r="B153" s="3"/>
      <c r="C153" s="3"/>
      <c r="D153" s="3"/>
      <c r="E153" s="12"/>
      <c r="F153" s="14"/>
      <c r="G153" s="12"/>
    </row>
    <row r="154" spans="1:7" x14ac:dyDescent="0.2">
      <c r="A154" s="3"/>
      <c r="B154" s="3"/>
      <c r="C154" s="3"/>
      <c r="D154" s="3"/>
      <c r="E154" s="12"/>
      <c r="F154" s="14"/>
      <c r="G154" s="12"/>
    </row>
    <row r="155" spans="1:7" x14ac:dyDescent="0.2">
      <c r="A155" s="3"/>
      <c r="B155" s="3"/>
      <c r="C155" s="3"/>
      <c r="D155" s="3"/>
      <c r="E155" s="12"/>
      <c r="F155" s="14"/>
      <c r="G155" s="12"/>
    </row>
    <row r="156" spans="1:7" x14ac:dyDescent="0.2">
      <c r="A156" s="3"/>
      <c r="B156" s="3"/>
      <c r="C156" s="3"/>
      <c r="D156" s="3"/>
      <c r="E156" s="12"/>
      <c r="F156" s="14"/>
      <c r="G156" s="12"/>
    </row>
    <row r="157" spans="1:7" x14ac:dyDescent="0.2">
      <c r="A157" s="3"/>
      <c r="B157" s="3"/>
      <c r="C157" s="3"/>
      <c r="D157" s="3"/>
      <c r="E157" s="12"/>
      <c r="F157" s="14"/>
      <c r="G157" s="12"/>
    </row>
    <row r="158" spans="1:7" x14ac:dyDescent="0.2">
      <c r="A158" s="3"/>
      <c r="B158" s="3"/>
      <c r="C158" s="3"/>
      <c r="D158" s="3"/>
      <c r="E158" s="12"/>
      <c r="F158" s="14"/>
      <c r="G158" s="12"/>
    </row>
    <row r="159" spans="1:7" x14ac:dyDescent="0.2">
      <c r="A159" s="3"/>
      <c r="B159" s="3"/>
      <c r="C159" s="3"/>
      <c r="D159" s="3"/>
      <c r="E159" s="12"/>
      <c r="F159" s="14"/>
      <c r="G159" s="12"/>
    </row>
    <row r="160" spans="1:7" x14ac:dyDescent="0.2">
      <c r="A160" s="3"/>
      <c r="B160" s="3"/>
      <c r="C160" s="3"/>
      <c r="D160" s="3"/>
      <c r="E160" s="12"/>
      <c r="F160" s="14"/>
      <c r="G160" s="12"/>
    </row>
    <row r="161" spans="1:7" x14ac:dyDescent="0.2">
      <c r="A161" s="3"/>
      <c r="B161" s="3"/>
      <c r="C161" s="3"/>
      <c r="D161" s="3"/>
      <c r="E161" s="12"/>
      <c r="F161" s="14"/>
      <c r="G161" s="12"/>
    </row>
    <row r="162" spans="1:7" x14ac:dyDescent="0.2">
      <c r="A162" s="3"/>
      <c r="B162" s="3"/>
      <c r="C162" s="3"/>
      <c r="D162" s="3"/>
      <c r="E162" s="12"/>
      <c r="F162" s="14"/>
      <c r="G162" s="12"/>
    </row>
    <row r="163" spans="1:7" x14ac:dyDescent="0.2">
      <c r="A163" s="3"/>
      <c r="B163" s="3"/>
      <c r="C163" s="3"/>
      <c r="D163" s="3"/>
      <c r="E163" s="12"/>
      <c r="F163" s="14"/>
      <c r="G163" s="12"/>
    </row>
    <row r="164" spans="1:7" x14ac:dyDescent="0.2">
      <c r="A164" s="3"/>
      <c r="B164" s="3"/>
      <c r="C164" s="3"/>
      <c r="D164" s="3"/>
      <c r="E164" s="12"/>
      <c r="F164" s="14"/>
      <c r="G164" s="12"/>
    </row>
    <row r="165" spans="1:7" x14ac:dyDescent="0.2">
      <c r="A165" s="3"/>
      <c r="B165" s="3"/>
      <c r="C165" s="3"/>
      <c r="D165" s="3"/>
      <c r="E165" s="12"/>
      <c r="F165" s="14"/>
      <c r="G165" s="12"/>
    </row>
    <row r="166" spans="1:7" x14ac:dyDescent="0.2">
      <c r="A166" s="3"/>
      <c r="B166" s="3"/>
      <c r="C166" s="3"/>
      <c r="D166" s="3"/>
      <c r="E166" s="12"/>
      <c r="F166" s="14"/>
      <c r="G166" s="12"/>
    </row>
    <row r="167" spans="1:7" x14ac:dyDescent="0.2">
      <c r="A167" s="3"/>
      <c r="B167" s="3"/>
      <c r="C167" s="3"/>
      <c r="D167" s="3"/>
      <c r="E167" s="12"/>
      <c r="F167" s="14"/>
      <c r="G167" s="12"/>
    </row>
    <row r="168" spans="1:7" x14ac:dyDescent="0.2">
      <c r="A168" s="3"/>
      <c r="B168" s="3"/>
      <c r="C168" s="3"/>
      <c r="D168" s="3"/>
      <c r="E168" s="12"/>
      <c r="F168" s="14"/>
      <c r="G168" s="12"/>
    </row>
    <row r="169" spans="1:7" x14ac:dyDescent="0.2">
      <c r="A169" s="3"/>
      <c r="B169" s="3"/>
      <c r="C169" s="3"/>
      <c r="D169" s="3"/>
      <c r="E169" s="12"/>
      <c r="F169" s="14"/>
      <c r="G169" s="12"/>
    </row>
    <row r="170" spans="1:7" x14ac:dyDescent="0.2">
      <c r="A170" s="3"/>
      <c r="B170" s="3"/>
      <c r="C170" s="3"/>
      <c r="D170" s="3"/>
      <c r="E170" s="12"/>
      <c r="F170" s="14"/>
      <c r="G170" s="12"/>
    </row>
    <row r="171" spans="1:7" x14ac:dyDescent="0.2">
      <c r="A171" s="3"/>
      <c r="B171" s="3"/>
      <c r="C171" s="3"/>
      <c r="D171" s="3"/>
      <c r="E171" s="12"/>
      <c r="F171" s="14"/>
      <c r="G171" s="12"/>
    </row>
    <row r="172" spans="1:7" x14ac:dyDescent="0.2">
      <c r="A172" s="3"/>
      <c r="B172" s="3"/>
      <c r="C172" s="3"/>
      <c r="D172" s="3"/>
      <c r="E172" s="12"/>
      <c r="F172" s="14"/>
      <c r="G172" s="12"/>
    </row>
    <row r="173" spans="1:7" x14ac:dyDescent="0.2">
      <c r="A173" s="3"/>
      <c r="B173" s="3"/>
      <c r="C173" s="3"/>
      <c r="D173" s="3"/>
      <c r="E173" s="12"/>
      <c r="F173" s="14"/>
      <c r="G173" s="12"/>
    </row>
    <row r="174" spans="1:7" x14ac:dyDescent="0.2">
      <c r="A174" s="3"/>
      <c r="B174" s="3"/>
      <c r="C174" s="3"/>
      <c r="D174" s="3"/>
      <c r="E174" s="12"/>
      <c r="F174" s="14"/>
      <c r="G174" s="12"/>
    </row>
    <row r="175" spans="1:7" x14ac:dyDescent="0.2">
      <c r="A175" s="3"/>
      <c r="B175" s="3"/>
      <c r="C175" s="3"/>
      <c r="D175" s="3"/>
      <c r="E175" s="12"/>
      <c r="F175" s="14"/>
      <c r="G175" s="12"/>
    </row>
    <row r="176" spans="1:7" x14ac:dyDescent="0.2">
      <c r="A176" s="3"/>
      <c r="B176" s="3"/>
      <c r="C176" s="3"/>
      <c r="D176" s="3"/>
      <c r="E176" s="12"/>
      <c r="F176" s="14"/>
      <c r="G176" s="12"/>
    </row>
    <row r="177" spans="1:7" x14ac:dyDescent="0.2">
      <c r="A177" s="3"/>
      <c r="B177" s="3"/>
      <c r="C177" s="3"/>
      <c r="D177" s="3"/>
      <c r="E177" s="12"/>
      <c r="F177" s="14"/>
      <c r="G177" s="12"/>
    </row>
    <row r="178" spans="1:7" x14ac:dyDescent="0.2">
      <c r="A178" s="3"/>
      <c r="B178" s="3"/>
      <c r="C178" s="3"/>
      <c r="D178" s="3"/>
      <c r="E178" s="12"/>
      <c r="F178" s="14"/>
      <c r="G178" s="12"/>
    </row>
    <row r="179" spans="1:7" x14ac:dyDescent="0.2">
      <c r="A179" s="3"/>
      <c r="B179" s="3"/>
      <c r="C179" s="3"/>
      <c r="D179" s="3"/>
      <c r="E179" s="12"/>
      <c r="F179" s="14"/>
      <c r="G179" s="12"/>
    </row>
    <row r="180" spans="1:7" x14ac:dyDescent="0.2">
      <c r="A180" s="3"/>
      <c r="B180" s="3"/>
      <c r="C180" s="3"/>
      <c r="D180" s="3"/>
      <c r="E180" s="12"/>
      <c r="F180" s="14"/>
      <c r="G180" s="12"/>
    </row>
    <row r="181" spans="1:7" x14ac:dyDescent="0.2">
      <c r="A181" s="3"/>
      <c r="B181" s="3"/>
      <c r="C181" s="3"/>
      <c r="D181" s="3"/>
      <c r="E181" s="12"/>
      <c r="F181" s="14"/>
      <c r="G181" s="12"/>
    </row>
    <row r="182" spans="1:7" x14ac:dyDescent="0.2">
      <c r="A182" s="3"/>
      <c r="B182" s="3"/>
      <c r="C182" s="3"/>
      <c r="D182" s="3"/>
      <c r="E182" s="12"/>
      <c r="F182" s="14"/>
      <c r="G182" s="12"/>
    </row>
    <row r="183" spans="1:7" x14ac:dyDescent="0.2">
      <c r="A183" s="3"/>
      <c r="B183" s="3"/>
      <c r="C183" s="3"/>
      <c r="D183" s="3"/>
      <c r="E183" s="12"/>
      <c r="F183" s="14"/>
      <c r="G183" s="12"/>
    </row>
    <row r="184" spans="1:7" x14ac:dyDescent="0.2">
      <c r="A184" s="3"/>
      <c r="B184" s="3"/>
      <c r="C184" s="3"/>
      <c r="D184" s="3"/>
      <c r="E184" s="12"/>
      <c r="F184" s="14"/>
      <c r="G184" s="12"/>
    </row>
    <row r="185" spans="1:7" x14ac:dyDescent="0.2">
      <c r="A185" s="3"/>
      <c r="B185" s="3"/>
      <c r="C185" s="3"/>
      <c r="D185" s="3"/>
      <c r="E185" s="12"/>
      <c r="F185" s="14"/>
      <c r="G185" s="12"/>
    </row>
    <row r="186" spans="1:7" x14ac:dyDescent="0.2">
      <c r="A186" s="3"/>
      <c r="B186" s="3"/>
      <c r="C186" s="3"/>
      <c r="D186" s="3"/>
      <c r="E186" s="12"/>
      <c r="F186" s="14"/>
      <c r="G186" s="12"/>
    </row>
    <row r="187" spans="1:7" x14ac:dyDescent="0.2">
      <c r="A187" s="3"/>
      <c r="B187" s="3"/>
      <c r="C187" s="3"/>
      <c r="D187" s="3"/>
      <c r="E187" s="12"/>
      <c r="F187" s="14"/>
      <c r="G187" s="12"/>
    </row>
    <row r="188" spans="1:7" x14ac:dyDescent="0.2">
      <c r="A188" s="3"/>
      <c r="B188" s="3"/>
      <c r="C188" s="3"/>
      <c r="D188" s="3"/>
      <c r="E188" s="12"/>
      <c r="F188" s="14"/>
      <c r="G188" s="12"/>
    </row>
    <row r="189" spans="1:7" x14ac:dyDescent="0.2">
      <c r="A189" s="3"/>
      <c r="B189" s="3"/>
      <c r="C189" s="3"/>
      <c r="D189" s="3"/>
      <c r="E189" s="12"/>
      <c r="F189" s="14"/>
      <c r="G189" s="12"/>
    </row>
    <row r="190" spans="1:7" x14ac:dyDescent="0.2">
      <c r="A190" s="3"/>
      <c r="B190" s="3"/>
      <c r="C190" s="3"/>
      <c r="D190" s="3"/>
      <c r="E190" s="12"/>
      <c r="F190" s="14"/>
      <c r="G190" s="12"/>
    </row>
    <row r="191" spans="1:7" x14ac:dyDescent="0.2">
      <c r="A191" s="3"/>
      <c r="B191" s="3"/>
      <c r="C191" s="3"/>
      <c r="D191" s="3"/>
      <c r="E191" s="12"/>
      <c r="F191" s="14"/>
      <c r="G191" s="12"/>
    </row>
    <row r="192" spans="1:7" x14ac:dyDescent="0.2">
      <c r="A192" s="3"/>
      <c r="B192" s="3"/>
      <c r="C192" s="3"/>
      <c r="D192" s="3"/>
      <c r="E192" s="12"/>
      <c r="F192" s="14"/>
      <c r="G192" s="12"/>
    </row>
    <row r="193" spans="1:7" x14ac:dyDescent="0.2">
      <c r="A193" s="3"/>
      <c r="B193" s="3"/>
      <c r="C193" s="3"/>
      <c r="D193" s="3"/>
      <c r="E193" s="12"/>
      <c r="F193" s="14"/>
      <c r="G193" s="12"/>
    </row>
    <row r="194" spans="1:7" x14ac:dyDescent="0.2">
      <c r="A194" s="3"/>
      <c r="B194" s="3"/>
      <c r="C194" s="3"/>
      <c r="D194" s="3"/>
      <c r="E194" s="12"/>
      <c r="F194" s="14"/>
      <c r="G194" s="12"/>
    </row>
    <row r="195" spans="1:7" x14ac:dyDescent="0.2">
      <c r="A195" s="3"/>
      <c r="B195" s="3"/>
      <c r="C195" s="3"/>
      <c r="D195" s="3"/>
      <c r="E195" s="12"/>
      <c r="F195" s="14"/>
      <c r="G195" s="12"/>
    </row>
    <row r="196" spans="1:7" x14ac:dyDescent="0.2">
      <c r="A196" s="3"/>
      <c r="B196" s="3"/>
      <c r="C196" s="3"/>
      <c r="D196" s="3"/>
      <c r="E196" s="12"/>
      <c r="F196" s="14"/>
      <c r="G196" s="12"/>
    </row>
    <row r="197" spans="1:7" x14ac:dyDescent="0.2">
      <c r="A197" s="3"/>
      <c r="B197" s="3"/>
      <c r="C197" s="3"/>
      <c r="D197" s="3"/>
      <c r="E197" s="12"/>
      <c r="F197" s="14"/>
      <c r="G197" s="12"/>
    </row>
    <row r="198" spans="1:7" x14ac:dyDescent="0.2">
      <c r="A198" s="3"/>
      <c r="B198" s="3"/>
      <c r="C198" s="3"/>
      <c r="D198" s="3"/>
      <c r="E198" s="12"/>
      <c r="F198" s="14"/>
      <c r="G198" s="12"/>
    </row>
    <row r="199" spans="1:7" x14ac:dyDescent="0.2">
      <c r="A199" s="3"/>
      <c r="B199" s="3"/>
      <c r="C199" s="3"/>
      <c r="D199" s="3"/>
      <c r="E199" s="12"/>
      <c r="F199" s="14"/>
      <c r="G199" s="12"/>
    </row>
    <row r="200" spans="1:7" x14ac:dyDescent="0.2">
      <c r="A200" s="3"/>
      <c r="B200" s="3"/>
      <c r="C200" s="3"/>
      <c r="D200" s="3"/>
      <c r="E200" s="12"/>
      <c r="F200" s="14"/>
      <c r="G200" s="12"/>
    </row>
    <row r="201" spans="1:7" x14ac:dyDescent="0.2">
      <c r="A201" s="3"/>
      <c r="B201" s="3"/>
      <c r="C201" s="3"/>
      <c r="D201" s="3"/>
      <c r="E201" s="12"/>
      <c r="F201" s="14"/>
      <c r="G201" s="12"/>
    </row>
    <row r="202" spans="1:7" x14ac:dyDescent="0.2">
      <c r="A202" s="3"/>
      <c r="B202" s="3"/>
      <c r="C202" s="3"/>
      <c r="D202" s="3"/>
      <c r="E202" s="12"/>
      <c r="F202" s="14"/>
      <c r="G202" s="12"/>
    </row>
    <row r="203" spans="1:7" x14ac:dyDescent="0.2">
      <c r="A203" s="3"/>
      <c r="B203" s="3"/>
      <c r="C203" s="3"/>
      <c r="D203" s="3"/>
      <c r="E203" s="12"/>
      <c r="F203" s="14"/>
      <c r="G203" s="12"/>
    </row>
    <row r="204" spans="1:7" x14ac:dyDescent="0.2">
      <c r="A204" s="3"/>
      <c r="B204" s="3"/>
      <c r="C204" s="3"/>
      <c r="D204" s="3"/>
      <c r="E204" s="12"/>
      <c r="F204" s="14"/>
      <c r="G204" s="12"/>
    </row>
    <row r="205" spans="1:7" x14ac:dyDescent="0.2">
      <c r="A205" s="3"/>
      <c r="B205" s="3"/>
      <c r="C205" s="3"/>
      <c r="D205" s="3"/>
      <c r="E205" s="12"/>
      <c r="F205" s="14"/>
      <c r="G205" s="12"/>
    </row>
    <row r="206" spans="1:7" x14ac:dyDescent="0.2">
      <c r="A206" s="3"/>
      <c r="B206" s="3"/>
      <c r="C206" s="3"/>
      <c r="D206" s="3"/>
      <c r="E206" s="12"/>
      <c r="F206" s="14"/>
      <c r="G206" s="12"/>
    </row>
    <row r="207" spans="1:7" x14ac:dyDescent="0.2">
      <c r="A207" s="3"/>
      <c r="B207" s="3"/>
      <c r="C207" s="3"/>
      <c r="D207" s="3"/>
      <c r="E207" s="12"/>
      <c r="F207" s="14"/>
      <c r="G207" s="12"/>
    </row>
    <row r="208" spans="1:7" x14ac:dyDescent="0.2">
      <c r="A208" s="3"/>
      <c r="B208" s="3"/>
      <c r="C208" s="3"/>
      <c r="D208" s="3"/>
      <c r="E208" s="12"/>
      <c r="F208" s="14"/>
      <c r="G208" s="12"/>
    </row>
    <row r="209" spans="1:7" x14ac:dyDescent="0.2">
      <c r="A209" s="3"/>
      <c r="B209" s="3"/>
      <c r="C209" s="3"/>
      <c r="D209" s="3"/>
      <c r="E209" s="12"/>
      <c r="F209" s="14"/>
      <c r="G209" s="12"/>
    </row>
    <row r="210" spans="1:7" x14ac:dyDescent="0.2">
      <c r="A210" s="3"/>
      <c r="B210" s="3"/>
      <c r="C210" s="3"/>
      <c r="D210" s="3"/>
      <c r="E210" s="12"/>
      <c r="F210" s="14"/>
      <c r="G210" s="12"/>
    </row>
    <row r="211" spans="1:7" x14ac:dyDescent="0.2">
      <c r="A211" s="3"/>
      <c r="B211" s="3"/>
      <c r="C211" s="3"/>
      <c r="D211" s="3"/>
      <c r="E211" s="12"/>
      <c r="F211" s="14"/>
      <c r="G211" s="12"/>
    </row>
    <row r="212" spans="1:7" x14ac:dyDescent="0.2">
      <c r="A212" s="3"/>
      <c r="B212" s="3"/>
      <c r="C212" s="3"/>
      <c r="D212" s="3"/>
      <c r="E212" s="12"/>
      <c r="F212" s="14"/>
      <c r="G212" s="12"/>
    </row>
    <row r="213" spans="1:7" x14ac:dyDescent="0.2">
      <c r="A213" s="3"/>
      <c r="B213" s="3"/>
      <c r="C213" s="3"/>
      <c r="D213" s="3"/>
      <c r="E213" s="12"/>
      <c r="F213" s="14"/>
      <c r="G213" s="12"/>
    </row>
    <row r="214" spans="1:7" x14ac:dyDescent="0.2">
      <c r="A214" s="3"/>
      <c r="B214" s="3"/>
      <c r="C214" s="3"/>
      <c r="D214" s="3"/>
      <c r="E214" s="12"/>
      <c r="F214" s="14"/>
      <c r="G214" s="12"/>
    </row>
    <row r="215" spans="1:7" x14ac:dyDescent="0.2">
      <c r="A215" s="3"/>
      <c r="B215" s="3"/>
      <c r="C215" s="3"/>
      <c r="D215" s="3"/>
      <c r="E215" s="12"/>
      <c r="F215" s="14"/>
      <c r="G215" s="12"/>
    </row>
    <row r="216" spans="1:7" x14ac:dyDescent="0.2">
      <c r="A216" s="3"/>
      <c r="B216" s="3"/>
      <c r="C216" s="3"/>
      <c r="D216" s="3"/>
      <c r="E216" s="12"/>
      <c r="F216" s="14"/>
      <c r="G216" s="12"/>
    </row>
    <row r="217" spans="1:7" x14ac:dyDescent="0.2">
      <c r="A217" s="3"/>
      <c r="B217" s="3"/>
      <c r="C217" s="3"/>
      <c r="D217" s="3"/>
      <c r="E217" s="12"/>
      <c r="F217" s="14"/>
      <c r="G217" s="12"/>
    </row>
    <row r="218" spans="1:7" x14ac:dyDescent="0.2">
      <c r="A218" s="3"/>
      <c r="B218" s="3"/>
      <c r="C218" s="3"/>
      <c r="D218" s="3"/>
      <c r="E218" s="12"/>
      <c r="F218" s="14"/>
      <c r="G218" s="12"/>
    </row>
    <row r="219" spans="1:7" x14ac:dyDescent="0.2">
      <c r="A219" s="3"/>
      <c r="B219" s="3"/>
      <c r="C219" s="3"/>
      <c r="D219" s="3"/>
      <c r="E219" s="12"/>
      <c r="F219" s="14"/>
      <c r="G219" s="12"/>
    </row>
    <row r="220" spans="1:7" x14ac:dyDescent="0.2">
      <c r="A220" s="3"/>
      <c r="B220" s="3"/>
      <c r="C220" s="3"/>
      <c r="D220" s="3"/>
      <c r="E220" s="12"/>
      <c r="F220" s="14"/>
      <c r="G220" s="12"/>
    </row>
    <row r="221" spans="1:7" x14ac:dyDescent="0.2">
      <c r="A221" s="3"/>
      <c r="B221" s="3"/>
      <c r="C221" s="3"/>
      <c r="D221" s="3"/>
      <c r="E221" s="12"/>
      <c r="F221" s="14"/>
      <c r="G221" s="12"/>
    </row>
    <row r="222" spans="1:7" x14ac:dyDescent="0.2">
      <c r="A222" s="3"/>
      <c r="B222" s="3"/>
      <c r="C222" s="3"/>
      <c r="D222" s="3"/>
      <c r="E222" s="12"/>
      <c r="F222" s="14"/>
      <c r="G222" s="12"/>
    </row>
    <row r="223" spans="1:7" x14ac:dyDescent="0.2">
      <c r="A223" s="3"/>
      <c r="B223" s="3"/>
      <c r="C223" s="3"/>
      <c r="D223" s="3"/>
      <c r="E223" s="12"/>
      <c r="F223" s="14"/>
      <c r="G223" s="12"/>
    </row>
    <row r="224" spans="1:7" x14ac:dyDescent="0.2">
      <c r="A224" s="3"/>
      <c r="B224" s="3"/>
      <c r="C224" s="3"/>
      <c r="D224" s="3"/>
      <c r="E224" s="12"/>
      <c r="F224" s="14"/>
      <c r="G224" s="12"/>
    </row>
    <row r="225" spans="1:7" x14ac:dyDescent="0.2">
      <c r="A225" s="3"/>
      <c r="B225" s="3"/>
      <c r="C225" s="3"/>
      <c r="D225" s="3"/>
      <c r="E225" s="12"/>
      <c r="F225" s="14"/>
      <c r="G225" s="12"/>
    </row>
    <row r="226" spans="1:7" x14ac:dyDescent="0.2">
      <c r="A226" s="3"/>
      <c r="B226" s="3"/>
      <c r="C226" s="3"/>
      <c r="D226" s="3"/>
      <c r="E226" s="12"/>
      <c r="F226" s="14"/>
      <c r="G226" s="12"/>
    </row>
    <row r="227" spans="1:7" x14ac:dyDescent="0.2">
      <c r="A227" s="3"/>
      <c r="B227" s="3"/>
      <c r="C227" s="3"/>
      <c r="D227" s="3"/>
      <c r="E227" s="12"/>
      <c r="F227" s="14"/>
      <c r="G227" s="12"/>
    </row>
    <row r="228" spans="1:7" x14ac:dyDescent="0.2">
      <c r="A228" s="3"/>
      <c r="B228" s="3"/>
      <c r="C228" s="3"/>
      <c r="D228" s="3"/>
      <c r="E228" s="12"/>
      <c r="F228" s="14"/>
      <c r="G228" s="12"/>
    </row>
    <row r="229" spans="1:7" x14ac:dyDescent="0.2">
      <c r="A229" s="3"/>
      <c r="B229" s="3"/>
      <c r="C229" s="3"/>
      <c r="D229" s="3"/>
      <c r="E229" s="12"/>
      <c r="F229" s="14"/>
      <c r="G229" s="12"/>
    </row>
    <row r="230" spans="1:7" x14ac:dyDescent="0.2">
      <c r="A230" s="3"/>
      <c r="B230" s="3"/>
      <c r="C230" s="3"/>
      <c r="D230" s="3"/>
      <c r="E230" s="12"/>
      <c r="F230" s="14"/>
      <c r="G230" s="12"/>
    </row>
    <row r="231" spans="1:7" x14ac:dyDescent="0.2">
      <c r="A231" s="3"/>
      <c r="B231" s="3"/>
      <c r="C231" s="3"/>
      <c r="D231" s="3"/>
      <c r="E231" s="12"/>
      <c r="F231" s="14"/>
      <c r="G231" s="12"/>
    </row>
    <row r="232" spans="1:7" x14ac:dyDescent="0.2">
      <c r="A232" s="3"/>
      <c r="B232" s="3"/>
      <c r="C232" s="3"/>
      <c r="D232" s="3"/>
      <c r="E232" s="12"/>
      <c r="F232" s="14"/>
      <c r="G232" s="12"/>
    </row>
    <row r="233" spans="1:7" x14ac:dyDescent="0.2">
      <c r="A233" s="3"/>
      <c r="B233" s="3"/>
      <c r="C233" s="3"/>
      <c r="D233" s="3"/>
      <c r="E233" s="12"/>
      <c r="F233" s="14"/>
      <c r="G233" s="12"/>
    </row>
    <row r="234" spans="1:7" x14ac:dyDescent="0.2">
      <c r="A234" s="3"/>
      <c r="B234" s="3"/>
      <c r="C234" s="3"/>
      <c r="D234" s="3"/>
      <c r="E234" s="12"/>
      <c r="F234" s="14"/>
      <c r="G234" s="12"/>
    </row>
    <row r="235" spans="1:7" x14ac:dyDescent="0.2">
      <c r="A235" s="3"/>
      <c r="B235" s="3"/>
      <c r="C235" s="3"/>
      <c r="D235" s="3"/>
      <c r="E235" s="12"/>
      <c r="F235" s="14"/>
      <c r="G235" s="12"/>
    </row>
    <row r="236" spans="1:7" x14ac:dyDescent="0.2">
      <c r="A236" s="3"/>
      <c r="B236" s="3"/>
      <c r="C236" s="3"/>
      <c r="D236" s="3"/>
      <c r="E236" s="12"/>
      <c r="F236" s="14"/>
      <c r="G236" s="12"/>
    </row>
    <row r="237" spans="1:7" x14ac:dyDescent="0.2">
      <c r="A237" s="3"/>
      <c r="B237" s="3"/>
      <c r="C237" s="3"/>
      <c r="D237" s="3"/>
      <c r="E237" s="12"/>
      <c r="F237" s="14"/>
      <c r="G237" s="12"/>
    </row>
    <row r="238" spans="1:7" x14ac:dyDescent="0.2">
      <c r="A238" s="3"/>
      <c r="B238" s="3"/>
      <c r="C238" s="3"/>
      <c r="D238" s="3"/>
      <c r="E238" s="12"/>
      <c r="F238" s="14"/>
      <c r="G238" s="12"/>
    </row>
    <row r="239" spans="1:7" x14ac:dyDescent="0.2">
      <c r="A239" s="3"/>
      <c r="B239" s="3"/>
      <c r="C239" s="3"/>
      <c r="D239" s="3"/>
      <c r="E239" s="12"/>
      <c r="F239" s="14"/>
      <c r="G239" s="12"/>
    </row>
    <row r="240" spans="1:7" x14ac:dyDescent="0.2">
      <c r="A240" s="3"/>
      <c r="B240" s="3"/>
      <c r="C240" s="3"/>
      <c r="D240" s="3"/>
      <c r="E240" s="12"/>
      <c r="F240" s="14"/>
      <c r="G240" s="12"/>
    </row>
    <row r="241" spans="1:7" x14ac:dyDescent="0.2">
      <c r="A241" s="3"/>
      <c r="B241" s="3"/>
      <c r="C241" s="3"/>
      <c r="D241" s="3"/>
      <c r="E241" s="12"/>
      <c r="F241" s="14"/>
      <c r="G241" s="12"/>
    </row>
    <row r="242" spans="1:7" x14ac:dyDescent="0.2">
      <c r="A242" s="3"/>
      <c r="B242" s="3"/>
      <c r="C242" s="3"/>
      <c r="D242" s="3"/>
      <c r="E242" s="12"/>
      <c r="F242" s="14"/>
      <c r="G242" s="12"/>
    </row>
    <row r="243" spans="1:7" x14ac:dyDescent="0.2">
      <c r="A243" s="3"/>
      <c r="B243" s="3"/>
      <c r="C243" s="3"/>
      <c r="D243" s="3"/>
      <c r="E243" s="12"/>
      <c r="F243" s="14"/>
      <c r="G243" s="12"/>
    </row>
    <row r="244" spans="1:7" x14ac:dyDescent="0.2">
      <c r="A244" s="3"/>
      <c r="B244" s="3"/>
      <c r="C244" s="3"/>
      <c r="D244" s="3"/>
      <c r="E244" s="12"/>
      <c r="F244" s="14"/>
      <c r="G244" s="12"/>
    </row>
    <row r="245" spans="1:7" x14ac:dyDescent="0.2">
      <c r="A245" s="3"/>
      <c r="B245" s="3"/>
      <c r="C245" s="3"/>
      <c r="D245" s="3"/>
      <c r="E245" s="12"/>
      <c r="F245" s="14"/>
      <c r="G245" s="12"/>
    </row>
    <row r="246" spans="1:7" x14ac:dyDescent="0.2">
      <c r="A246" s="3"/>
      <c r="B246" s="3"/>
      <c r="C246" s="3"/>
      <c r="D246" s="3"/>
      <c r="E246" s="12"/>
      <c r="F246" s="14"/>
      <c r="G246" s="12"/>
    </row>
    <row r="247" spans="1:7" x14ac:dyDescent="0.2">
      <c r="A247" s="3"/>
      <c r="B247" s="3"/>
      <c r="C247" s="3"/>
      <c r="D247" s="3"/>
      <c r="E247" s="12"/>
      <c r="F247" s="14"/>
      <c r="G247" s="12"/>
    </row>
    <row r="248" spans="1:7" x14ac:dyDescent="0.2">
      <c r="A248" s="3"/>
      <c r="B248" s="3"/>
      <c r="C248" s="3"/>
      <c r="D248" s="3"/>
      <c r="E248" s="12"/>
      <c r="F248" s="14"/>
      <c r="G248" s="12"/>
    </row>
    <row r="249" spans="1:7" x14ac:dyDescent="0.2">
      <c r="A249" s="3"/>
      <c r="B249" s="3"/>
      <c r="C249" s="3"/>
      <c r="D249" s="3"/>
      <c r="E249" s="12"/>
      <c r="F249" s="14"/>
      <c r="G249" s="12"/>
    </row>
    <row r="250" spans="1:7" x14ac:dyDescent="0.2">
      <c r="A250" s="3"/>
      <c r="B250" s="3"/>
      <c r="C250" s="3"/>
      <c r="D250" s="3"/>
      <c r="E250" s="12"/>
      <c r="F250" s="14"/>
      <c r="G250" s="12"/>
    </row>
    <row r="251" spans="1:7" x14ac:dyDescent="0.2">
      <c r="A251" s="3"/>
      <c r="B251" s="3"/>
      <c r="C251" s="3"/>
      <c r="D251" s="3"/>
      <c r="E251" s="12"/>
      <c r="F251" s="14"/>
      <c r="G251" s="12"/>
    </row>
    <row r="252" spans="1:7" x14ac:dyDescent="0.2">
      <c r="A252" s="3"/>
      <c r="B252" s="3"/>
      <c r="C252" s="3"/>
      <c r="D252" s="3"/>
      <c r="E252" s="12"/>
      <c r="F252" s="14"/>
      <c r="G252" s="12"/>
    </row>
    <row r="253" spans="1:7" x14ac:dyDescent="0.2">
      <c r="A253" s="3"/>
      <c r="B253" s="3"/>
      <c r="C253" s="3"/>
      <c r="D253" s="3"/>
      <c r="E253" s="12"/>
      <c r="F253" s="14"/>
      <c r="G253" s="12"/>
    </row>
    <row r="254" spans="1:7" x14ac:dyDescent="0.2">
      <c r="A254" s="3"/>
      <c r="B254" s="3"/>
      <c r="C254" s="3"/>
      <c r="D254" s="3"/>
      <c r="E254" s="12"/>
      <c r="F254" s="14"/>
      <c r="G254" s="12"/>
    </row>
    <row r="255" spans="1:7" x14ac:dyDescent="0.2">
      <c r="A255" s="3"/>
      <c r="B255" s="3"/>
      <c r="C255" s="3"/>
      <c r="D255" s="3"/>
      <c r="E255" s="12"/>
      <c r="F255" s="14"/>
      <c r="G255" s="12"/>
    </row>
    <row r="256" spans="1:7" x14ac:dyDescent="0.2">
      <c r="A256" s="3"/>
      <c r="B256" s="3"/>
      <c r="C256" s="3"/>
      <c r="D256" s="3"/>
      <c r="E256" s="12"/>
      <c r="F256" s="14"/>
      <c r="G256" s="12"/>
    </row>
    <row r="257" spans="1:7" x14ac:dyDescent="0.2">
      <c r="A257" s="3"/>
      <c r="B257" s="3"/>
      <c r="C257" s="3"/>
      <c r="D257" s="3"/>
      <c r="E257" s="12"/>
      <c r="F257" s="14"/>
      <c r="G257" s="12"/>
    </row>
    <row r="258" spans="1:7" x14ac:dyDescent="0.2">
      <c r="A258" s="3"/>
      <c r="B258" s="3"/>
      <c r="C258" s="3"/>
      <c r="D258" s="3"/>
      <c r="E258" s="12"/>
      <c r="F258" s="14"/>
      <c r="G258" s="12"/>
    </row>
    <row r="259" spans="1:7" x14ac:dyDescent="0.2">
      <c r="A259" s="3"/>
      <c r="B259" s="3"/>
      <c r="C259" s="3"/>
      <c r="D259" s="3"/>
      <c r="E259" s="12"/>
      <c r="F259" s="14"/>
      <c r="G259" s="12"/>
    </row>
    <row r="260" spans="1:7" x14ac:dyDescent="0.2">
      <c r="A260" s="3"/>
      <c r="B260" s="3"/>
      <c r="C260" s="3"/>
      <c r="D260" s="3"/>
      <c r="E260" s="12"/>
      <c r="F260" s="14"/>
      <c r="G260" s="12"/>
    </row>
  </sheetData>
  <sheetProtection algorithmName="SHA-512" hashValue="V2d9Gs9FiXkime25C5VDI7a1WTGoDVYdqrKok59WzltJs5PSuW9dhC4RieCu7YIGG6vml8Xkpy8PaykpXGT2kA==" saltValue="XZGkTAK/Y2Hx180pvyTeVA==" spinCount="100000" sheet="1" objects="1" scenarios="1" selectLockedCells="1"/>
  <protectedRanges>
    <protectedRange sqref="B16:D19 B46:D54 B34:D40 B61:D61 B59:D59 B24:D29 B63:D63 B65:D65" name="Cells"/>
  </protectedRanges>
  <mergeCells count="19">
    <mergeCell ref="E76:F76"/>
    <mergeCell ref="G76:H76"/>
    <mergeCell ref="E57:F57"/>
    <mergeCell ref="G57:H57"/>
    <mergeCell ref="E69:F69"/>
    <mergeCell ref="G69:H69"/>
    <mergeCell ref="E22:F22"/>
    <mergeCell ref="G22:H22"/>
    <mergeCell ref="E32:F32"/>
    <mergeCell ref="G32:H32"/>
    <mergeCell ref="C8:D8"/>
    <mergeCell ref="C9:D9"/>
    <mergeCell ref="C10:D10"/>
    <mergeCell ref="E14:F14"/>
    <mergeCell ref="C6:D6"/>
    <mergeCell ref="C5:D5"/>
    <mergeCell ref="F3:H3"/>
    <mergeCell ref="C7:D7"/>
    <mergeCell ref="G14:H14"/>
  </mergeCells>
  <phoneticPr fontId="0" type="noConversion"/>
  <conditionalFormatting sqref="F34:F53 F55 F59:F67 F71:F74 F78:F82 F16:F18 F20 F24:F28 F30 H16:H18 H20 H24:H28 H30 H34:H53 H55 H59:H67 H71:H74 H78:H82">
    <cfRule type="expression" dxfId="29" priority="1" stopIfTrue="1">
      <formula>IF(E16&gt;0,TRUE,FALSE)</formula>
    </cfRule>
    <cfRule type="expression" dxfId="28" priority="2" stopIfTrue="1">
      <formula>IF(E16&lt;0,TRUE,FALSE)</formula>
    </cfRule>
    <cfRule type="expression" dxfId="27" priority="3" stopIfTrue="1">
      <formula>IF(E16=0,TRUE,FALSE)</formula>
    </cfRule>
  </conditionalFormatting>
  <conditionalFormatting sqref="E16:E18 E20 G16:G18 G20 E24:E28 E30 G24:G28 G30 E34:E53 E55 G34:G53 G55 E59:E66 E71:E73 G71:G73 G78:G80 E78:E80 G59:G66">
    <cfRule type="expression" dxfId="26" priority="4" stopIfTrue="1">
      <formula>IF(E16&gt;0,TRUE,FALSE)</formula>
    </cfRule>
    <cfRule type="expression" dxfId="25" priority="5" stopIfTrue="1">
      <formula>IF(E16&lt;0,TRUE,FALSE)</formula>
    </cfRule>
    <cfRule type="expression" dxfId="24" priority="6" stopIfTrue="1">
      <formula>IF(E16=0,TRUE,FALSE)</formula>
    </cfRule>
  </conditionalFormatting>
  <pageMargins left="0.19685039370078741" right="0.19685039370078741" top="0.19685039370078741" bottom="0.19685039370078741" header="0.51181102362204722" footer="0.51181102362204722"/>
  <pageSetup paperSize="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L260"/>
  <sheetViews>
    <sheetView showGridLines="0" workbookViewId="0">
      <selection activeCell="B16" sqref="B16"/>
    </sheetView>
  </sheetViews>
  <sheetFormatPr defaultColWidth="11.140625" defaultRowHeight="15" x14ac:dyDescent="0.2"/>
  <cols>
    <col min="1" max="1" width="36.28515625" style="2" customWidth="1"/>
    <col min="2" max="4" width="11.7109375" style="2" customWidth="1"/>
    <col min="5" max="5" width="11.7109375" style="21" customWidth="1"/>
    <col min="6" max="6" width="3.7109375" style="22" customWidth="1"/>
    <col min="7" max="7" width="11.7109375" style="21" customWidth="1"/>
    <col min="8" max="8" width="3.7109375" style="22" customWidth="1"/>
    <col min="9" max="37" width="11.140625" style="2"/>
    <col min="38" max="16384" width="11.140625" style="3"/>
  </cols>
  <sheetData>
    <row r="1" spans="1:13" ht="35.1" customHeight="1" x14ac:dyDescent="0.2">
      <c r="A1" s="78" t="s">
        <v>77</v>
      </c>
      <c r="B1" s="1"/>
      <c r="C1" s="1"/>
      <c r="D1" s="1"/>
      <c r="E1" s="18"/>
      <c r="F1" s="23"/>
      <c r="G1" s="18"/>
    </row>
    <row r="2" spans="1:13" s="4" customFormat="1" ht="18" customHeight="1" x14ac:dyDescent="0.2">
      <c r="D2" s="5"/>
      <c r="E2" s="19"/>
      <c r="F2" s="24"/>
      <c r="G2" s="20"/>
      <c r="H2" s="24"/>
    </row>
    <row r="3" spans="1:13" ht="21.95" customHeight="1" x14ac:dyDescent="0.2">
      <c r="A3" s="60" t="s">
        <v>0</v>
      </c>
      <c r="B3" s="60"/>
      <c r="C3" s="77"/>
      <c r="D3" s="77"/>
      <c r="E3" s="118" t="s">
        <v>116</v>
      </c>
      <c r="F3" s="124">
        <v>41623</v>
      </c>
      <c r="G3" s="125"/>
      <c r="H3" s="125"/>
    </row>
    <row r="4" spans="1:13" ht="6.95" customHeight="1" x14ac:dyDescent="0.2">
      <c r="A4" s="65"/>
      <c r="B4" s="65"/>
      <c r="C4" s="65"/>
      <c r="D4" s="65"/>
      <c r="E4" s="66"/>
      <c r="F4" s="67"/>
      <c r="G4" s="66"/>
      <c r="H4" s="67"/>
    </row>
    <row r="5" spans="1:13" ht="18" customHeight="1" x14ac:dyDescent="0.2">
      <c r="A5" s="68" t="s">
        <v>7</v>
      </c>
      <c r="B5" s="69"/>
      <c r="C5" s="126">
        <f>B30</f>
        <v>13134</v>
      </c>
      <c r="D5" s="126"/>
      <c r="E5" s="74"/>
      <c r="F5" s="45"/>
      <c r="G5" s="53"/>
      <c r="H5" s="45"/>
      <c r="I5" s="12"/>
    </row>
    <row r="6" spans="1:13" ht="18" customHeight="1" x14ac:dyDescent="0.2">
      <c r="A6" s="68" t="s">
        <v>8</v>
      </c>
      <c r="B6" s="69"/>
      <c r="C6" s="126">
        <f>B55</f>
        <v>9361</v>
      </c>
      <c r="D6" s="126"/>
      <c r="E6" s="74"/>
      <c r="F6" s="45"/>
      <c r="G6" s="53"/>
      <c r="H6" s="45"/>
      <c r="I6" s="12"/>
    </row>
    <row r="7" spans="1:13" ht="18" customHeight="1" x14ac:dyDescent="0.2">
      <c r="A7" s="68" t="s">
        <v>76</v>
      </c>
      <c r="B7" s="69"/>
      <c r="C7" s="126">
        <f>B78</f>
        <v>3773</v>
      </c>
      <c r="D7" s="126"/>
      <c r="E7" s="74"/>
      <c r="F7" s="45"/>
      <c r="G7" s="53"/>
      <c r="H7" s="45"/>
      <c r="I7" s="12"/>
    </row>
    <row r="8" spans="1:13" ht="18" customHeight="1" x14ac:dyDescent="0.2">
      <c r="A8" s="68" t="s">
        <v>24</v>
      </c>
      <c r="B8" s="69"/>
      <c r="C8" s="127">
        <f>B79</f>
        <v>0.28726968174204354</v>
      </c>
      <c r="D8" s="127"/>
      <c r="E8" s="74"/>
      <c r="F8" s="45"/>
      <c r="G8" s="53"/>
      <c r="H8" s="45"/>
      <c r="I8" s="12"/>
    </row>
    <row r="9" spans="1:13" ht="18" customHeight="1" x14ac:dyDescent="0.2">
      <c r="A9" s="68" t="s">
        <v>74</v>
      </c>
      <c r="B9" s="69"/>
      <c r="C9" s="128">
        <f>B60</f>
        <v>0.7273940607273941</v>
      </c>
      <c r="D9" s="128"/>
      <c r="E9" s="74"/>
      <c r="F9" s="45"/>
      <c r="G9" s="53"/>
      <c r="H9" s="45"/>
      <c r="I9" s="12"/>
    </row>
    <row r="10" spans="1:13" ht="18" customHeight="1" x14ac:dyDescent="0.2">
      <c r="A10" s="70" t="s">
        <v>75</v>
      </c>
      <c r="B10" s="71"/>
      <c r="C10" s="128">
        <f>B62</f>
        <v>0.74631909244508809</v>
      </c>
      <c r="D10" s="128"/>
      <c r="E10" s="74"/>
      <c r="F10" s="45"/>
      <c r="G10" s="53"/>
      <c r="H10" s="45"/>
      <c r="I10" s="13"/>
    </row>
    <row r="11" spans="1:13" ht="6.95" customHeight="1" thickBot="1" x14ac:dyDescent="0.25">
      <c r="A11" s="72"/>
      <c r="B11" s="45"/>
      <c r="C11" s="73"/>
      <c r="D11" s="73"/>
      <c r="E11" s="53"/>
      <c r="F11" s="45"/>
      <c r="G11" s="53"/>
      <c r="H11" s="45"/>
      <c r="I11" s="13"/>
    </row>
    <row r="12" spans="1:13" ht="18" customHeight="1" thickTop="1" x14ac:dyDescent="0.2">
      <c r="A12" s="61"/>
      <c r="B12" s="61"/>
      <c r="C12" s="62"/>
      <c r="D12" s="61"/>
      <c r="E12" s="63"/>
      <c r="F12" s="64"/>
      <c r="G12" s="63"/>
      <c r="H12" s="64"/>
    </row>
    <row r="13" spans="1:13" ht="6.95" customHeight="1" x14ac:dyDescent="0.2">
      <c r="A13" s="13"/>
      <c r="B13" s="10"/>
      <c r="C13" s="10"/>
      <c r="D13" s="10"/>
      <c r="E13" s="13"/>
      <c r="F13" s="10"/>
      <c r="G13" s="13"/>
      <c r="J13" s="3"/>
      <c r="K13" s="3"/>
      <c r="L13" s="3"/>
      <c r="M13" s="3"/>
    </row>
    <row r="14" spans="1:13" ht="21.95" customHeight="1" x14ac:dyDescent="0.2">
      <c r="A14" s="26" t="s">
        <v>42</v>
      </c>
      <c r="B14" s="25" t="s">
        <v>1</v>
      </c>
      <c r="C14" s="25" t="s">
        <v>2</v>
      </c>
      <c r="D14" s="25" t="s">
        <v>6</v>
      </c>
      <c r="E14" s="123" t="s">
        <v>65</v>
      </c>
      <c r="F14" s="123"/>
      <c r="G14" s="123" t="s">
        <v>66</v>
      </c>
      <c r="H14" s="123"/>
      <c r="J14" s="3"/>
      <c r="K14" s="3"/>
      <c r="L14" s="3"/>
      <c r="M14" s="3"/>
    </row>
    <row r="15" spans="1:13" ht="6.95" customHeight="1" x14ac:dyDescent="0.2">
      <c r="A15" s="7"/>
      <c r="B15" s="43"/>
      <c r="C15" s="43"/>
      <c r="D15" s="43"/>
      <c r="E15" s="44"/>
      <c r="F15" s="43"/>
      <c r="G15" s="44"/>
      <c r="H15" s="45"/>
      <c r="J15" s="3"/>
      <c r="K15" s="3"/>
      <c r="L15" s="3"/>
      <c r="M15" s="3"/>
    </row>
    <row r="16" spans="1:13" ht="18" customHeight="1" x14ac:dyDescent="0.2">
      <c r="A16" s="46" t="s">
        <v>3</v>
      </c>
      <c r="B16" s="9">
        <v>1500</v>
      </c>
      <c r="C16" s="9">
        <v>1350</v>
      </c>
      <c r="D16" s="9">
        <v>1480</v>
      </c>
      <c r="E16" s="75">
        <f>$B16-C16</f>
        <v>150</v>
      </c>
      <c r="F16" s="45" t="str">
        <f t="shared" ref="F16:H20" si="0">IF(E16="","",IF(E16&gt;0,"▲",IF(E16&lt;0,"▼","◄")))</f>
        <v>▲</v>
      </c>
      <c r="G16" s="75">
        <f>$B16-D16</f>
        <v>20</v>
      </c>
      <c r="H16" s="45" t="str">
        <f t="shared" si="0"/>
        <v>▲</v>
      </c>
      <c r="J16" s="3"/>
      <c r="K16" s="3"/>
      <c r="L16" s="3"/>
      <c r="M16" s="3"/>
    </row>
    <row r="17" spans="1:13" ht="18" customHeight="1" x14ac:dyDescent="0.2">
      <c r="A17" s="46" t="s">
        <v>4</v>
      </c>
      <c r="B17" s="9">
        <v>112</v>
      </c>
      <c r="C17" s="9">
        <v>150</v>
      </c>
      <c r="D17" s="9">
        <v>146</v>
      </c>
      <c r="E17" s="75">
        <f>$B17-C17</f>
        <v>-38</v>
      </c>
      <c r="F17" s="45" t="str">
        <f t="shared" si="0"/>
        <v>▼</v>
      </c>
      <c r="G17" s="75">
        <f>$B17-D17</f>
        <v>-34</v>
      </c>
      <c r="H17" s="45" t="str">
        <f t="shared" si="0"/>
        <v>▼</v>
      </c>
      <c r="J17" s="3"/>
      <c r="K17" s="3"/>
      <c r="L17" s="3"/>
      <c r="M17" s="3"/>
    </row>
    <row r="18" spans="1:13" ht="18" customHeight="1" x14ac:dyDescent="0.2">
      <c r="A18" s="46" t="s">
        <v>5</v>
      </c>
      <c r="B18" s="9">
        <v>650</v>
      </c>
      <c r="C18" s="9">
        <v>800</v>
      </c>
      <c r="D18" s="9">
        <v>730</v>
      </c>
      <c r="E18" s="75">
        <f>$B18-C18</f>
        <v>-150</v>
      </c>
      <c r="F18" s="45" t="str">
        <f t="shared" si="0"/>
        <v>▼</v>
      </c>
      <c r="G18" s="75">
        <f>$B18-D18</f>
        <v>-80</v>
      </c>
      <c r="H18" s="45" t="str">
        <f t="shared" si="0"/>
        <v>▼</v>
      </c>
      <c r="J18" s="3"/>
      <c r="K18" s="3"/>
      <c r="L18" s="3"/>
      <c r="M18" s="3"/>
    </row>
    <row r="19" spans="1:13" ht="6.95" customHeight="1" thickBot="1" x14ac:dyDescent="0.25">
      <c r="A19" s="7"/>
      <c r="B19" s="119"/>
      <c r="C19" s="119"/>
      <c r="D19" s="119"/>
      <c r="E19" s="47"/>
      <c r="F19" s="48"/>
      <c r="G19" s="47"/>
      <c r="H19" s="45"/>
      <c r="J19" s="3"/>
      <c r="K19" s="3"/>
      <c r="L19" s="3"/>
      <c r="M19" s="3"/>
    </row>
    <row r="20" spans="1:13" ht="21.95" customHeight="1" thickTop="1" x14ac:dyDescent="0.2">
      <c r="A20" s="30" t="s">
        <v>64</v>
      </c>
      <c r="B20" s="28">
        <f>SUM(B16:B18)</f>
        <v>2262</v>
      </c>
      <c r="C20" s="28">
        <f>SUM(C16:C18)</f>
        <v>2300</v>
      </c>
      <c r="D20" s="28">
        <f>SUM(D16:D18)</f>
        <v>2356</v>
      </c>
      <c r="E20" s="76">
        <f>$B20-C20</f>
        <v>-38</v>
      </c>
      <c r="F20" s="29" t="str">
        <f>IF(E20="","",IF(E20&gt;0,"▲",IF(E20&lt;0,"▼","◄")))</f>
        <v>▼</v>
      </c>
      <c r="G20" s="76">
        <f>$B20-D20</f>
        <v>-94</v>
      </c>
      <c r="H20" s="29" t="str">
        <f t="shared" si="0"/>
        <v>▼</v>
      </c>
      <c r="J20" s="3"/>
      <c r="K20" s="3"/>
      <c r="L20" s="3"/>
      <c r="M20" s="3"/>
    </row>
    <row r="21" spans="1:13" ht="18" customHeight="1" x14ac:dyDescent="0.2">
      <c r="A21" s="13"/>
      <c r="B21" s="10"/>
      <c r="C21" s="10"/>
      <c r="D21" s="10"/>
      <c r="E21" s="13"/>
      <c r="F21" s="10"/>
      <c r="G21" s="13"/>
      <c r="J21" s="3"/>
      <c r="K21" s="3"/>
      <c r="L21" s="3"/>
      <c r="M21" s="3"/>
    </row>
    <row r="22" spans="1:13" ht="21.95" customHeight="1" x14ac:dyDescent="0.2">
      <c r="A22" s="27" t="s">
        <v>9</v>
      </c>
      <c r="B22" s="25" t="s">
        <v>1</v>
      </c>
      <c r="C22" s="25" t="s">
        <v>2</v>
      </c>
      <c r="D22" s="25" t="s">
        <v>6</v>
      </c>
      <c r="E22" s="123" t="s">
        <v>65</v>
      </c>
      <c r="F22" s="123"/>
      <c r="G22" s="123" t="s">
        <v>66</v>
      </c>
      <c r="H22" s="123"/>
      <c r="J22" s="6"/>
    </row>
    <row r="23" spans="1:13" ht="6.95" customHeight="1" x14ac:dyDescent="0.2">
      <c r="A23" s="44"/>
      <c r="B23" s="8"/>
      <c r="C23" s="8"/>
      <c r="D23" s="8"/>
      <c r="E23" s="11"/>
      <c r="F23" s="49"/>
      <c r="G23" s="11"/>
      <c r="H23" s="45"/>
      <c r="J23" s="6"/>
    </row>
    <row r="24" spans="1:13" ht="18" customHeight="1" x14ac:dyDescent="0.2">
      <c r="A24" s="46" t="s">
        <v>10</v>
      </c>
      <c r="B24" s="120">
        <v>3645</v>
      </c>
      <c r="C24" s="120">
        <v>4351</v>
      </c>
      <c r="D24" s="120">
        <v>3975</v>
      </c>
      <c r="E24" s="75">
        <f>$B24-C24</f>
        <v>-706</v>
      </c>
      <c r="F24" s="45" t="str">
        <f>IF(E24="","",IF(E24&gt;0,"▲",IF(E24&lt;0,"▼","◄")))</f>
        <v>▼</v>
      </c>
      <c r="G24" s="75">
        <f>$B24-D24</f>
        <v>-330</v>
      </c>
      <c r="H24" s="45" t="str">
        <f>IF(G24="","",IF(G24&gt;0,"▲",IF(G24&lt;0,"▼","◄")))</f>
        <v>▼</v>
      </c>
      <c r="J24" s="6"/>
    </row>
    <row r="25" spans="1:13" ht="18" customHeight="1" x14ac:dyDescent="0.2">
      <c r="A25" s="46" t="s">
        <v>11</v>
      </c>
      <c r="B25" s="120">
        <v>2494</v>
      </c>
      <c r="C25" s="120">
        <v>2148</v>
      </c>
      <c r="D25" s="120">
        <v>2541</v>
      </c>
      <c r="E25" s="75">
        <f>$B25-C25</f>
        <v>346</v>
      </c>
      <c r="F25" s="45" t="str">
        <f>IF(E25="","",IF(E25&gt;0,"▲",IF(E25&lt;0,"▼","◄")))</f>
        <v>▲</v>
      </c>
      <c r="G25" s="75">
        <f>$B25-D25</f>
        <v>-47</v>
      </c>
      <c r="H25" s="45" t="str">
        <f>IF(G25="","",IF(G25&gt;0,"▲",IF(G25&lt;0,"▼","◄")))</f>
        <v>▼</v>
      </c>
      <c r="J25" s="6"/>
    </row>
    <row r="26" spans="1:13" ht="18" customHeight="1" x14ac:dyDescent="0.2">
      <c r="A26" s="46" t="s">
        <v>12</v>
      </c>
      <c r="B26" s="120">
        <v>2441</v>
      </c>
      <c r="C26" s="120">
        <v>2681</v>
      </c>
      <c r="D26" s="120">
        <v>2514</v>
      </c>
      <c r="E26" s="75">
        <f>$B26-C26</f>
        <v>-240</v>
      </c>
      <c r="F26" s="45" t="str">
        <f>IF(E26="","",IF(E26&gt;0,"▲",IF(E26&lt;0,"▼","◄")))</f>
        <v>▼</v>
      </c>
      <c r="G26" s="75">
        <f>$B26-D26</f>
        <v>-73</v>
      </c>
      <c r="H26" s="45" t="str">
        <f>IF(G26="","",IF(G26&gt;0,"▲",IF(G26&lt;0,"▼","◄")))</f>
        <v>▼</v>
      </c>
    </row>
    <row r="27" spans="1:13" ht="18" customHeight="1" x14ac:dyDescent="0.2">
      <c r="A27" s="46" t="s">
        <v>13</v>
      </c>
      <c r="B27" s="120">
        <v>4143</v>
      </c>
      <c r="C27" s="120">
        <v>4110</v>
      </c>
      <c r="D27" s="120">
        <v>5147</v>
      </c>
      <c r="E27" s="75">
        <f>$B27-C27</f>
        <v>33</v>
      </c>
      <c r="F27" s="45" t="str">
        <f>IF(E27="","",IF(E27&gt;0,"▲",IF(E27&lt;0,"▼","◄")))</f>
        <v>▲</v>
      </c>
      <c r="G27" s="75">
        <f>$B27-D27</f>
        <v>-1004</v>
      </c>
      <c r="H27" s="45" t="str">
        <f>IF(G27="","",IF(G27&gt;0,"▲",IF(G27&lt;0,"▼","◄")))</f>
        <v>▼</v>
      </c>
    </row>
    <row r="28" spans="1:13" ht="18" customHeight="1" x14ac:dyDescent="0.2">
      <c r="A28" s="46" t="s">
        <v>14</v>
      </c>
      <c r="B28" s="120">
        <v>411</v>
      </c>
      <c r="C28" s="120">
        <v>651</v>
      </c>
      <c r="D28" s="120">
        <v>354</v>
      </c>
      <c r="E28" s="75">
        <f>$B28-C28</f>
        <v>-240</v>
      </c>
      <c r="F28" s="45" t="str">
        <f>IF(E28="","",IF(E28&gt;0,"▲",IF(E28&lt;0,"▼","◄")))</f>
        <v>▼</v>
      </c>
      <c r="G28" s="75">
        <f>$B28-D28</f>
        <v>57</v>
      </c>
      <c r="H28" s="45" t="str">
        <f>IF(G28="","",IF(G28&gt;0,"▲",IF(G28&lt;0,"▼","◄")))</f>
        <v>▲</v>
      </c>
    </row>
    <row r="29" spans="1:13" ht="6.95" customHeight="1" thickBot="1" x14ac:dyDescent="0.25">
      <c r="A29" s="44"/>
      <c r="B29" s="58"/>
      <c r="C29" s="58"/>
      <c r="D29" s="58"/>
      <c r="E29" s="50"/>
      <c r="F29" s="51"/>
      <c r="G29" s="50"/>
      <c r="H29" s="45"/>
    </row>
    <row r="30" spans="1:13" ht="21.95" customHeight="1" thickTop="1" x14ac:dyDescent="0.2">
      <c r="A30" s="31" t="s">
        <v>62</v>
      </c>
      <c r="B30" s="32">
        <f>SUM(B$24:B$28)</f>
        <v>13134</v>
      </c>
      <c r="C30" s="32">
        <f>SUM(C$24:C$28)</f>
        <v>13941</v>
      </c>
      <c r="D30" s="32">
        <f>SUM(D$24:D$28)</f>
        <v>14531</v>
      </c>
      <c r="E30" s="76">
        <f>$B30-C30</f>
        <v>-807</v>
      </c>
      <c r="F30" s="29" t="str">
        <f>IF(E30="","",IF(E30&gt;0,"▲",IF(E30&lt;0,"▼","◄")))</f>
        <v>▼</v>
      </c>
      <c r="G30" s="76">
        <f>$B30-D30</f>
        <v>-1397</v>
      </c>
      <c r="H30" s="29" t="str">
        <f>IF(G30="","",IF(G30&gt;0,"▲",IF(G30&lt;0,"▼","◄")))</f>
        <v>▼</v>
      </c>
    </row>
    <row r="31" spans="1:13" ht="18" customHeight="1" x14ac:dyDescent="0.2"/>
    <row r="32" spans="1:13" ht="21.95" customHeight="1" x14ac:dyDescent="0.2">
      <c r="A32" s="27" t="s">
        <v>15</v>
      </c>
      <c r="B32" s="25" t="s">
        <v>1</v>
      </c>
      <c r="C32" s="25" t="s">
        <v>2</v>
      </c>
      <c r="D32" s="25" t="s">
        <v>6</v>
      </c>
      <c r="E32" s="123" t="s">
        <v>65</v>
      </c>
      <c r="F32" s="123"/>
      <c r="G32" s="123" t="s">
        <v>66</v>
      </c>
      <c r="H32" s="123"/>
    </row>
    <row r="33" spans="1:8" ht="6.95" customHeight="1" x14ac:dyDescent="0.2">
      <c r="A33" s="44"/>
      <c r="B33" s="43"/>
      <c r="C33" s="52"/>
      <c r="D33" s="52"/>
      <c r="E33" s="53"/>
      <c r="F33" s="45"/>
      <c r="G33" s="53"/>
      <c r="H33" s="45"/>
    </row>
    <row r="34" spans="1:8" ht="18" customHeight="1" x14ac:dyDescent="0.2">
      <c r="A34" s="46" t="s">
        <v>79</v>
      </c>
      <c r="B34" s="17">
        <v>800</v>
      </c>
      <c r="C34" s="17">
        <v>800</v>
      </c>
      <c r="D34" s="17">
        <v>800</v>
      </c>
      <c r="E34" s="75">
        <f>C34-$B34</f>
        <v>0</v>
      </c>
      <c r="F34" s="45" t="str">
        <f>IF(E34="","",IF(E34&gt;0,"▲",IF(E34&lt;0,"▼","◄")))</f>
        <v>◄</v>
      </c>
      <c r="G34" s="75">
        <f>D34-$B34</f>
        <v>0</v>
      </c>
      <c r="H34" s="45" t="str">
        <f t="shared" ref="H34:H53" si="1">IF(G34="","",IF(G34&gt;0,"▲",IF(G34&lt;0,"▼","◄")))</f>
        <v>◄</v>
      </c>
    </row>
    <row r="35" spans="1:8" ht="18" customHeight="1" x14ac:dyDescent="0.2">
      <c r="A35" s="54" t="s">
        <v>69</v>
      </c>
      <c r="B35" s="17">
        <v>1450</v>
      </c>
      <c r="C35" s="17">
        <v>1450</v>
      </c>
      <c r="D35" s="17">
        <v>1450</v>
      </c>
      <c r="E35" s="75">
        <f t="shared" ref="E35:E55" si="2">C35-$B35</f>
        <v>0</v>
      </c>
      <c r="F35" s="45" t="str">
        <f t="shared" ref="F35:F53" si="3">IF(E35="","",IF(E35&gt;0,"▲",IF(E35&lt;0,"▼","◄")))</f>
        <v>◄</v>
      </c>
      <c r="G35" s="75">
        <f t="shared" ref="G35:G55" si="4">D35-$B35</f>
        <v>0</v>
      </c>
      <c r="H35" s="45" t="str">
        <f t="shared" si="1"/>
        <v>◄</v>
      </c>
    </row>
    <row r="36" spans="1:8" ht="18" customHeight="1" x14ac:dyDescent="0.2">
      <c r="A36" s="54" t="s">
        <v>70</v>
      </c>
      <c r="B36" s="17">
        <v>950</v>
      </c>
      <c r="C36" s="17">
        <v>950</v>
      </c>
      <c r="D36" s="17">
        <v>950</v>
      </c>
      <c r="E36" s="75">
        <f t="shared" si="2"/>
        <v>0</v>
      </c>
      <c r="F36" s="45" t="str">
        <f t="shared" si="3"/>
        <v>◄</v>
      </c>
      <c r="G36" s="75">
        <f t="shared" si="4"/>
        <v>0</v>
      </c>
      <c r="H36" s="45" t="str">
        <f t="shared" si="1"/>
        <v>◄</v>
      </c>
    </row>
    <row r="37" spans="1:8" ht="18" customHeight="1" x14ac:dyDescent="0.2">
      <c r="A37" s="54" t="s">
        <v>71</v>
      </c>
      <c r="B37" s="17">
        <v>1200</v>
      </c>
      <c r="C37" s="17">
        <v>1200</v>
      </c>
      <c r="D37" s="17">
        <v>1200</v>
      </c>
      <c r="E37" s="75">
        <f t="shared" si="2"/>
        <v>0</v>
      </c>
      <c r="F37" s="45" t="str">
        <f t="shared" si="3"/>
        <v>◄</v>
      </c>
      <c r="G37" s="75">
        <f t="shared" si="4"/>
        <v>0</v>
      </c>
      <c r="H37" s="45" t="str">
        <f t="shared" si="1"/>
        <v>◄</v>
      </c>
    </row>
    <row r="38" spans="1:8" ht="18" customHeight="1" x14ac:dyDescent="0.2">
      <c r="A38" s="54" t="s">
        <v>72</v>
      </c>
      <c r="B38" s="17">
        <v>1750</v>
      </c>
      <c r="C38" s="17">
        <v>1750</v>
      </c>
      <c r="D38" s="17">
        <v>1750</v>
      </c>
      <c r="E38" s="75">
        <f t="shared" si="2"/>
        <v>0</v>
      </c>
      <c r="F38" s="45" t="str">
        <f t="shared" si="3"/>
        <v>◄</v>
      </c>
      <c r="G38" s="75">
        <f t="shared" si="4"/>
        <v>0</v>
      </c>
      <c r="H38" s="45" t="str">
        <f t="shared" si="1"/>
        <v>◄</v>
      </c>
    </row>
    <row r="39" spans="1:8" ht="18" customHeight="1" x14ac:dyDescent="0.2">
      <c r="A39" s="54" t="s">
        <v>73</v>
      </c>
      <c r="B39" s="17">
        <v>0</v>
      </c>
      <c r="C39" s="17">
        <v>0</v>
      </c>
      <c r="D39" s="17">
        <v>0</v>
      </c>
      <c r="E39" s="75">
        <f t="shared" si="2"/>
        <v>0</v>
      </c>
      <c r="F39" s="45" t="str">
        <f t="shared" si="3"/>
        <v>◄</v>
      </c>
      <c r="G39" s="75">
        <f t="shared" si="4"/>
        <v>0</v>
      </c>
      <c r="H39" s="45" t="str">
        <f t="shared" si="1"/>
        <v>◄</v>
      </c>
    </row>
    <row r="40" spans="1:8" ht="18" customHeight="1" x14ac:dyDescent="0.2">
      <c r="A40" s="54" t="s">
        <v>58</v>
      </c>
      <c r="B40" s="17">
        <v>3000</v>
      </c>
      <c r="C40" s="17">
        <v>2651</v>
      </c>
      <c r="D40" s="17">
        <v>3000</v>
      </c>
      <c r="E40" s="75">
        <f t="shared" si="2"/>
        <v>-349</v>
      </c>
      <c r="F40" s="45" t="str">
        <f t="shared" si="3"/>
        <v>▼</v>
      </c>
      <c r="G40" s="75">
        <f t="shared" si="4"/>
        <v>0</v>
      </c>
      <c r="H40" s="45" t="str">
        <f t="shared" si="1"/>
        <v>◄</v>
      </c>
    </row>
    <row r="41" spans="1:8" ht="18" customHeight="1" x14ac:dyDescent="0.2">
      <c r="A41" s="46" t="s">
        <v>48</v>
      </c>
      <c r="B41" s="17">
        <v>2451</v>
      </c>
      <c r="C41" s="17">
        <v>2401</v>
      </c>
      <c r="D41" s="17">
        <v>2451</v>
      </c>
      <c r="E41" s="75">
        <f t="shared" si="2"/>
        <v>-50</v>
      </c>
      <c r="F41" s="45" t="str">
        <f t="shared" si="3"/>
        <v>▼</v>
      </c>
      <c r="G41" s="75">
        <f t="shared" si="4"/>
        <v>0</v>
      </c>
      <c r="H41" s="45" t="str">
        <f t="shared" si="1"/>
        <v>◄</v>
      </c>
    </row>
    <row r="42" spans="1:8" ht="18" customHeight="1" x14ac:dyDescent="0.2">
      <c r="A42" s="46" t="s">
        <v>59</v>
      </c>
      <c r="B42" s="17">
        <v>3240</v>
      </c>
      <c r="C42" s="17">
        <v>2822</v>
      </c>
      <c r="D42" s="17">
        <v>3140</v>
      </c>
      <c r="E42" s="75">
        <f t="shared" si="2"/>
        <v>-418</v>
      </c>
      <c r="F42" s="45" t="str">
        <f t="shared" si="3"/>
        <v>▼</v>
      </c>
      <c r="G42" s="75">
        <f t="shared" si="4"/>
        <v>-100</v>
      </c>
      <c r="H42" s="45" t="str">
        <f t="shared" si="1"/>
        <v>▼</v>
      </c>
    </row>
    <row r="43" spans="1:8" ht="18" customHeight="1" x14ac:dyDescent="0.2">
      <c r="A43" s="46" t="s">
        <v>60</v>
      </c>
      <c r="B43" s="17">
        <v>1744</v>
      </c>
      <c r="C43" s="17">
        <v>1845</v>
      </c>
      <c r="D43" s="17">
        <v>1914</v>
      </c>
      <c r="E43" s="75">
        <f t="shared" si="2"/>
        <v>101</v>
      </c>
      <c r="F43" s="45" t="str">
        <f t="shared" si="3"/>
        <v>▲</v>
      </c>
      <c r="G43" s="75">
        <f t="shared" si="4"/>
        <v>170</v>
      </c>
      <c r="H43" s="45" t="str">
        <f t="shared" si="1"/>
        <v>▲</v>
      </c>
    </row>
    <row r="44" spans="1:8" ht="18" customHeight="1" x14ac:dyDescent="0.2">
      <c r="A44" s="46" t="s">
        <v>49</v>
      </c>
      <c r="B44" s="17">
        <v>1051</v>
      </c>
      <c r="C44" s="17">
        <v>1101</v>
      </c>
      <c r="D44" s="17">
        <v>1051</v>
      </c>
      <c r="E44" s="75">
        <f t="shared" si="2"/>
        <v>50</v>
      </c>
      <c r="F44" s="45" t="str">
        <f t="shared" si="3"/>
        <v>▲</v>
      </c>
      <c r="G44" s="75">
        <f t="shared" si="4"/>
        <v>0</v>
      </c>
      <c r="H44" s="45" t="str">
        <f t="shared" si="1"/>
        <v>◄</v>
      </c>
    </row>
    <row r="45" spans="1:8" ht="18" customHeight="1" x14ac:dyDescent="0.2">
      <c r="A45" s="46" t="s">
        <v>61</v>
      </c>
      <c r="B45" s="17">
        <v>1825</v>
      </c>
      <c r="C45" s="17">
        <v>1745</v>
      </c>
      <c r="D45" s="17">
        <v>1901</v>
      </c>
      <c r="E45" s="75">
        <f t="shared" si="2"/>
        <v>-80</v>
      </c>
      <c r="F45" s="45" t="str">
        <f t="shared" si="3"/>
        <v>▼</v>
      </c>
      <c r="G45" s="75">
        <f t="shared" si="4"/>
        <v>76</v>
      </c>
      <c r="H45" s="45" t="str">
        <f t="shared" si="1"/>
        <v>▲</v>
      </c>
    </row>
    <row r="46" spans="1:8" ht="18" customHeight="1" x14ac:dyDescent="0.2">
      <c r="A46" s="46" t="s">
        <v>50</v>
      </c>
      <c r="B46" s="17">
        <v>0</v>
      </c>
      <c r="C46" s="17">
        <v>0</v>
      </c>
      <c r="D46" s="17">
        <v>0</v>
      </c>
      <c r="E46" s="75">
        <f t="shared" si="2"/>
        <v>0</v>
      </c>
      <c r="F46" s="45" t="str">
        <f t="shared" si="3"/>
        <v>◄</v>
      </c>
      <c r="G46" s="75">
        <f t="shared" si="4"/>
        <v>0</v>
      </c>
      <c r="H46" s="45" t="str">
        <f t="shared" si="1"/>
        <v>◄</v>
      </c>
    </row>
    <row r="47" spans="1:8" ht="18" customHeight="1" x14ac:dyDescent="0.2">
      <c r="A47" s="46" t="s">
        <v>57</v>
      </c>
      <c r="B47" s="17">
        <v>0</v>
      </c>
      <c r="C47" s="17">
        <v>0</v>
      </c>
      <c r="D47" s="17">
        <v>0</v>
      </c>
      <c r="E47" s="75">
        <f t="shared" si="2"/>
        <v>0</v>
      </c>
      <c r="F47" s="45" t="str">
        <f t="shared" si="3"/>
        <v>◄</v>
      </c>
      <c r="G47" s="75">
        <f t="shared" si="4"/>
        <v>0</v>
      </c>
      <c r="H47" s="45" t="str">
        <f t="shared" si="1"/>
        <v>◄</v>
      </c>
    </row>
    <row r="48" spans="1:8" ht="18" customHeight="1" x14ac:dyDescent="0.2">
      <c r="A48" s="46" t="s">
        <v>51</v>
      </c>
      <c r="B48" s="17">
        <v>0</v>
      </c>
      <c r="C48" s="17">
        <v>0</v>
      </c>
      <c r="D48" s="17">
        <v>0</v>
      </c>
      <c r="E48" s="75">
        <f t="shared" si="2"/>
        <v>0</v>
      </c>
      <c r="F48" s="45" t="str">
        <f t="shared" si="3"/>
        <v>◄</v>
      </c>
      <c r="G48" s="75">
        <f t="shared" si="4"/>
        <v>0</v>
      </c>
      <c r="H48" s="45" t="str">
        <f t="shared" si="1"/>
        <v>◄</v>
      </c>
    </row>
    <row r="49" spans="1:116" ht="18" customHeight="1" x14ac:dyDescent="0.2">
      <c r="A49" s="46" t="s">
        <v>52</v>
      </c>
      <c r="B49" s="17">
        <v>0</v>
      </c>
      <c r="C49" s="17">
        <v>0</v>
      </c>
      <c r="D49" s="17">
        <v>0</v>
      </c>
      <c r="E49" s="75">
        <f t="shared" si="2"/>
        <v>0</v>
      </c>
      <c r="F49" s="45" t="str">
        <f t="shared" si="3"/>
        <v>◄</v>
      </c>
      <c r="G49" s="75">
        <f t="shared" si="4"/>
        <v>0</v>
      </c>
      <c r="H49" s="45" t="str">
        <f t="shared" si="1"/>
        <v>◄</v>
      </c>
    </row>
    <row r="50" spans="1:116" ht="18" customHeight="1" x14ac:dyDescent="0.2">
      <c r="A50" s="46" t="s">
        <v>53</v>
      </c>
      <c r="B50" s="17">
        <v>30</v>
      </c>
      <c r="C50" s="17">
        <v>40</v>
      </c>
      <c r="D50" s="17">
        <v>0</v>
      </c>
      <c r="E50" s="75">
        <f t="shared" si="2"/>
        <v>10</v>
      </c>
      <c r="F50" s="45" t="str">
        <f t="shared" si="3"/>
        <v>▲</v>
      </c>
      <c r="G50" s="75">
        <f t="shared" si="4"/>
        <v>-30</v>
      </c>
      <c r="H50" s="45" t="str">
        <f t="shared" si="1"/>
        <v>▼</v>
      </c>
    </row>
    <row r="51" spans="1:116" ht="18" customHeight="1" x14ac:dyDescent="0.2">
      <c r="A51" s="46" t="s">
        <v>56</v>
      </c>
      <c r="B51" s="17">
        <v>0</v>
      </c>
      <c r="C51" s="17">
        <v>0</v>
      </c>
      <c r="D51" s="17">
        <v>0</v>
      </c>
      <c r="E51" s="75">
        <f t="shared" si="2"/>
        <v>0</v>
      </c>
      <c r="F51" s="45" t="str">
        <f t="shared" si="3"/>
        <v>◄</v>
      </c>
      <c r="G51" s="75">
        <f t="shared" si="4"/>
        <v>0</v>
      </c>
      <c r="H51" s="45" t="str">
        <f t="shared" si="1"/>
        <v>◄</v>
      </c>
    </row>
    <row r="52" spans="1:116" ht="18" customHeight="1" x14ac:dyDescent="0.2">
      <c r="A52" s="46" t="s">
        <v>55</v>
      </c>
      <c r="B52" s="17">
        <v>0</v>
      </c>
      <c r="C52" s="17">
        <v>0</v>
      </c>
      <c r="D52" s="17">
        <v>0</v>
      </c>
      <c r="E52" s="75">
        <f t="shared" si="2"/>
        <v>0</v>
      </c>
      <c r="F52" s="45" t="str">
        <f t="shared" si="3"/>
        <v>◄</v>
      </c>
      <c r="G52" s="75">
        <f t="shared" si="4"/>
        <v>0</v>
      </c>
      <c r="H52" s="45" t="str">
        <f t="shared" si="1"/>
        <v>◄</v>
      </c>
    </row>
    <row r="53" spans="1:116" s="2" customFormat="1" ht="18" customHeight="1" x14ac:dyDescent="0.2">
      <c r="A53" s="46" t="s">
        <v>54</v>
      </c>
      <c r="B53" s="17">
        <v>0</v>
      </c>
      <c r="C53" s="17">
        <v>0</v>
      </c>
      <c r="D53" s="17">
        <v>0</v>
      </c>
      <c r="E53" s="75">
        <f t="shared" si="2"/>
        <v>0</v>
      </c>
      <c r="F53" s="45" t="str">
        <f t="shared" si="3"/>
        <v>◄</v>
      </c>
      <c r="G53" s="75">
        <f t="shared" si="4"/>
        <v>0</v>
      </c>
      <c r="H53" s="45" t="str">
        <f t="shared" si="1"/>
        <v>◄</v>
      </c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s="2" customFormat="1" ht="6.95" customHeight="1" thickBot="1" x14ac:dyDescent="0.25">
      <c r="A54" s="44"/>
      <c r="B54" s="121"/>
      <c r="C54" s="121"/>
      <c r="D54" s="121"/>
      <c r="E54" s="50"/>
      <c r="F54" s="51"/>
      <c r="G54" s="50"/>
      <c r="H54" s="45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s="2" customFormat="1" ht="21.95" customHeight="1" thickTop="1" x14ac:dyDescent="0.2">
      <c r="A55" s="33" t="s">
        <v>63</v>
      </c>
      <c r="B55" s="32">
        <f>SUM(B34:B41)+SUM(B43:B44)+SUM(B46:B53)-B42-B45</f>
        <v>9361</v>
      </c>
      <c r="C55" s="32">
        <f>SUM(C34:C41)+SUM(C43:C44)+SUM(C46:C53)-C42-C45</f>
        <v>9621</v>
      </c>
      <c r="D55" s="32">
        <f>SUM(D34:D41)+SUM(D43:D44)+SUM(D46:D53)-D42-D45</f>
        <v>9525</v>
      </c>
      <c r="E55" s="76">
        <f t="shared" si="2"/>
        <v>260</v>
      </c>
      <c r="F55" s="29" t="str">
        <f>IF(E55="","",IF(E55&gt;0,"▲",IF(E55&lt;0,"▼","◄")))</f>
        <v>▲</v>
      </c>
      <c r="G55" s="76">
        <f t="shared" si="4"/>
        <v>164</v>
      </c>
      <c r="H55" s="29" t="str">
        <f>IF(G55="","",IF(G55&gt;0,"▲",IF(G55&lt;0,"▼","◄")))</f>
        <v>▲</v>
      </c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s="2" customFormat="1" ht="18" customHeight="1" x14ac:dyDescent="0.2">
      <c r="A56" s="10"/>
      <c r="B56" s="10"/>
      <c r="C56" s="10"/>
      <c r="D56" s="10"/>
      <c r="E56" s="13"/>
      <c r="F56" s="10"/>
      <c r="G56" s="13"/>
      <c r="H56" s="22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ht="21.95" customHeight="1" x14ac:dyDescent="0.2">
      <c r="A57" s="27" t="s">
        <v>46</v>
      </c>
      <c r="B57" s="25" t="s">
        <v>1</v>
      </c>
      <c r="C57" s="25" t="s">
        <v>2</v>
      </c>
      <c r="D57" s="25" t="s">
        <v>6</v>
      </c>
      <c r="E57" s="123" t="s">
        <v>65</v>
      </c>
      <c r="F57" s="123"/>
      <c r="G57" s="123" t="s">
        <v>66</v>
      </c>
      <c r="H57" s="123"/>
    </row>
    <row r="58" spans="1:116" ht="6.95" customHeight="1" x14ac:dyDescent="0.2">
      <c r="A58" s="44"/>
      <c r="B58" s="43"/>
      <c r="C58" s="43"/>
      <c r="D58" s="43"/>
      <c r="E58" s="44"/>
      <c r="F58" s="43"/>
      <c r="G58" s="44"/>
      <c r="H58" s="45"/>
    </row>
    <row r="59" spans="1:116" ht="18" customHeight="1" x14ac:dyDescent="0.2">
      <c r="A59" s="46" t="s">
        <v>16</v>
      </c>
      <c r="B59" s="122">
        <f>IF(B$41=0,0,B$41)</f>
        <v>2451</v>
      </c>
      <c r="C59" s="122">
        <f>IF(C$41=0,0,C$41)</f>
        <v>2401</v>
      </c>
      <c r="D59" s="122">
        <f>IF(D$41=0,0,D$41)</f>
        <v>2451</v>
      </c>
      <c r="E59" s="75">
        <f t="shared" ref="E59:E66" si="5">C59-$B59</f>
        <v>-50</v>
      </c>
      <c r="F59" s="45" t="str">
        <f t="shared" ref="F59:F66" si="6">IF(E59="","",IF(E59&gt;0,"▲",IF(E59&lt;0,"▼","◄")))</f>
        <v>▼</v>
      </c>
      <c r="G59" s="75">
        <f t="shared" ref="G59:G65" si="7">D59-$B59</f>
        <v>0</v>
      </c>
      <c r="H59" s="45" t="str">
        <f t="shared" ref="H59:H66" si="8">IF(G59="","",IF(G59&gt;0,"▲",IF(G59&lt;0,"▼","◄")))</f>
        <v>◄</v>
      </c>
    </row>
    <row r="60" spans="1:116" ht="18" customHeight="1" x14ac:dyDescent="0.2">
      <c r="A60" s="55" t="s">
        <v>17</v>
      </c>
      <c r="B60" s="56">
        <f>IF(SUM(SUM(B$24:B$26),B$28)=0,0,1-(B$59/SUM(SUM(B$24:B$26),B$28)))</f>
        <v>0.7273940607273941</v>
      </c>
      <c r="C60" s="56">
        <f>IF(SUM(SUM(C$24:C$26),C$28)=0,0,1-(C$59/SUM(SUM(C$24:C$26),C$28)))</f>
        <v>0.75577255619977624</v>
      </c>
      <c r="D60" s="56">
        <f>IF(SUM(SUM(D$24:D$26),D$28)=0,0,1-(D$59/SUM(SUM(D$24:D$26),D$28)))</f>
        <v>0.73881074168797956</v>
      </c>
      <c r="E60" s="57">
        <f t="shared" si="5"/>
        <v>2.8378495472382137E-2</v>
      </c>
      <c r="F60" s="45" t="str">
        <f t="shared" si="6"/>
        <v>▲</v>
      </c>
      <c r="G60" s="57">
        <f>D60-$B60</f>
        <v>1.1416680960585457E-2</v>
      </c>
      <c r="H60" s="45" t="str">
        <f t="shared" si="8"/>
        <v>▲</v>
      </c>
    </row>
    <row r="61" spans="1:116" ht="18" customHeight="1" x14ac:dyDescent="0.2">
      <c r="A61" s="46" t="s">
        <v>47</v>
      </c>
      <c r="B61" s="122">
        <f>IF(B$44=0,0,B$44)</f>
        <v>1051</v>
      </c>
      <c r="C61" s="122">
        <f>IF(C$44=0,0,C$44)</f>
        <v>1101</v>
      </c>
      <c r="D61" s="122">
        <f>IF(D$44=0,0,D$44)</f>
        <v>1051</v>
      </c>
      <c r="E61" s="75">
        <f t="shared" si="5"/>
        <v>50</v>
      </c>
      <c r="F61" s="45" t="str">
        <f t="shared" si="6"/>
        <v>▲</v>
      </c>
      <c r="G61" s="75">
        <f t="shared" si="7"/>
        <v>0</v>
      </c>
      <c r="H61" s="45" t="str">
        <f t="shared" si="8"/>
        <v>◄</v>
      </c>
    </row>
    <row r="62" spans="1:116" ht="18" customHeight="1" x14ac:dyDescent="0.2">
      <c r="A62" s="46" t="s">
        <v>67</v>
      </c>
      <c r="B62" s="56">
        <f>IF(B$27=0,0,1-(B$61/B$27))</f>
        <v>0.74631909244508809</v>
      </c>
      <c r="C62" s="56">
        <f>IF(C$27=0,0,1-(C$61/C$27))</f>
        <v>0.73211678832116789</v>
      </c>
      <c r="D62" s="56">
        <f>IF(D$27=0,0,1-(D$61/D$27))</f>
        <v>0.79580338061006417</v>
      </c>
      <c r="E62" s="57">
        <f t="shared" si="5"/>
        <v>-1.4202304123920206E-2</v>
      </c>
      <c r="F62" s="45" t="str">
        <f t="shared" si="6"/>
        <v>▼</v>
      </c>
      <c r="G62" s="57">
        <f>D62-$B62</f>
        <v>4.9484288164976076E-2</v>
      </c>
      <c r="H62" s="45" t="str">
        <f t="shared" si="8"/>
        <v>▲</v>
      </c>
    </row>
    <row r="63" spans="1:116" ht="18" customHeight="1" x14ac:dyDescent="0.2">
      <c r="A63" s="46" t="s">
        <v>43</v>
      </c>
      <c r="B63" s="122">
        <f>IF(SUM(B$34:B$39)=0,0,SUM(B$34:B$39))</f>
        <v>6150</v>
      </c>
      <c r="C63" s="122">
        <f>IF(SUM(C$34:C$39)=0,0,SUM(C$34:C$39))</f>
        <v>6150</v>
      </c>
      <c r="D63" s="122">
        <f>IF(SUM(D$34:D$39)=0,0,SUM(D$34:D$39))</f>
        <v>6150</v>
      </c>
      <c r="E63" s="75">
        <f t="shared" si="5"/>
        <v>0</v>
      </c>
      <c r="F63" s="45" t="str">
        <f t="shared" si="6"/>
        <v>◄</v>
      </c>
      <c r="G63" s="75">
        <f t="shared" si="7"/>
        <v>0</v>
      </c>
      <c r="H63" s="45" t="str">
        <f t="shared" si="8"/>
        <v>◄</v>
      </c>
    </row>
    <row r="64" spans="1:116" ht="18" customHeight="1" x14ac:dyDescent="0.2">
      <c r="A64" s="46" t="s">
        <v>18</v>
      </c>
      <c r="B64" s="56">
        <f>IF(B$30=0,0,B$63/B$30)</f>
        <v>0.46825034262220194</v>
      </c>
      <c r="C64" s="56">
        <f>IF(C$30=0,0,C$63/C$30)</f>
        <v>0.44114482461803312</v>
      </c>
      <c r="D64" s="56">
        <f>IF(D$30=0,0,D$63/D$30)</f>
        <v>0.42323308788108183</v>
      </c>
      <c r="E64" s="57">
        <f t="shared" si="5"/>
        <v>-2.7105518004168827E-2</v>
      </c>
      <c r="F64" s="45" t="str">
        <f t="shared" si="6"/>
        <v>▼</v>
      </c>
      <c r="G64" s="57">
        <f>D64-$B64</f>
        <v>-4.5017254741120116E-2</v>
      </c>
      <c r="H64" s="45" t="str">
        <f t="shared" si="8"/>
        <v>▼</v>
      </c>
    </row>
    <row r="65" spans="1:8" ht="18" customHeight="1" x14ac:dyDescent="0.2">
      <c r="A65" s="46" t="s">
        <v>19</v>
      </c>
      <c r="B65" s="122">
        <f>IF(SUM(B$46:B$53)=0,0,SUM(B$46:B$53))</f>
        <v>30</v>
      </c>
      <c r="C65" s="122">
        <f>IF(SUM(C$46:C$53)=0,0,SUM(C$46:C$53))</f>
        <v>40</v>
      </c>
      <c r="D65" s="122">
        <f>IF(SUM(D$46:D$53)=0,0,SUM(D$46:D$53))</f>
        <v>0</v>
      </c>
      <c r="E65" s="75">
        <f t="shared" si="5"/>
        <v>10</v>
      </c>
      <c r="F65" s="45" t="str">
        <f t="shared" si="6"/>
        <v>▲</v>
      </c>
      <c r="G65" s="75">
        <f t="shared" si="7"/>
        <v>-30</v>
      </c>
      <c r="H65" s="45" t="str">
        <f t="shared" si="8"/>
        <v>▼</v>
      </c>
    </row>
    <row r="66" spans="1:8" ht="18" customHeight="1" x14ac:dyDescent="0.2">
      <c r="A66" s="46" t="s">
        <v>20</v>
      </c>
      <c r="B66" s="56">
        <f>IF(B$30=0,0,B$65/B$30)</f>
        <v>2.2841480127912287E-3</v>
      </c>
      <c r="C66" s="56">
        <f>IF(C$30=0,0,C$65/C$30)</f>
        <v>2.869234631662004E-3</v>
      </c>
      <c r="D66" s="56">
        <f>IF(D$30=0,0,D$65/D$30)</f>
        <v>0</v>
      </c>
      <c r="E66" s="57">
        <f t="shared" si="5"/>
        <v>5.8508661887077523E-4</v>
      </c>
      <c r="F66" s="45" t="str">
        <f t="shared" si="6"/>
        <v>▲</v>
      </c>
      <c r="G66" s="57">
        <f>D66-$B66</f>
        <v>-2.2841480127912287E-3</v>
      </c>
      <c r="H66" s="45" t="str">
        <f t="shared" si="8"/>
        <v>▼</v>
      </c>
    </row>
    <row r="67" spans="1:8" ht="6.95" customHeight="1" thickBot="1" x14ac:dyDescent="0.25">
      <c r="A67" s="44"/>
      <c r="B67" s="56"/>
      <c r="C67" s="56"/>
      <c r="D67" s="56"/>
      <c r="E67" s="57"/>
      <c r="F67" s="45"/>
      <c r="G67" s="57"/>
      <c r="H67" s="45"/>
    </row>
    <row r="68" spans="1:8" ht="18" customHeight="1" thickTop="1" x14ac:dyDescent="0.2">
      <c r="A68" s="34"/>
      <c r="B68" s="40"/>
      <c r="C68" s="40"/>
      <c r="D68" s="40"/>
      <c r="E68" s="41"/>
      <c r="F68" s="40"/>
      <c r="G68" s="41"/>
      <c r="H68" s="37"/>
    </row>
    <row r="69" spans="1:8" ht="21.95" customHeight="1" x14ac:dyDescent="0.2">
      <c r="A69" s="27" t="s">
        <v>44</v>
      </c>
      <c r="B69" s="25" t="s">
        <v>1</v>
      </c>
      <c r="C69" s="25" t="s">
        <v>2</v>
      </c>
      <c r="D69" s="25" t="s">
        <v>6</v>
      </c>
      <c r="E69" s="123" t="s">
        <v>65</v>
      </c>
      <c r="F69" s="123"/>
      <c r="G69" s="123" t="s">
        <v>66</v>
      </c>
      <c r="H69" s="123"/>
    </row>
    <row r="70" spans="1:8" ht="6.95" customHeight="1" x14ac:dyDescent="0.2">
      <c r="A70" s="44"/>
      <c r="B70" s="43"/>
      <c r="C70" s="43"/>
      <c r="D70" s="43"/>
      <c r="E70" s="44"/>
      <c r="F70" s="43"/>
      <c r="G70" s="44"/>
      <c r="H70" s="45"/>
    </row>
    <row r="71" spans="1:8" ht="18" customHeight="1" x14ac:dyDescent="0.2">
      <c r="A71" s="46" t="s">
        <v>68</v>
      </c>
      <c r="B71" s="58">
        <f>IF(OR(AND(B17=0,B18=0),B27=0),0,B27/SUM(B17:B18))</f>
        <v>5.4370078740157481</v>
      </c>
      <c r="C71" s="58">
        <f>IF(OR(AND(C17=0,C18=0),C27=0),0,C27/SUM(C17:C18))</f>
        <v>4.3263157894736839</v>
      </c>
      <c r="D71" s="58">
        <f>IF(OR(AND(D17=0,D18=0),D27=0),0,D27/SUM(D17:D18))</f>
        <v>5.8755707762557075</v>
      </c>
      <c r="E71" s="75">
        <f>$B71-C71</f>
        <v>1.1106920845420643</v>
      </c>
      <c r="F71" s="45" t="str">
        <f>IF(E71="","",IF(E71&gt;0,"▲",IF(E71&lt;0,"▼","◄")))</f>
        <v>▲</v>
      </c>
      <c r="G71" s="75">
        <f>$B71-D71</f>
        <v>-0.43856290223995931</v>
      </c>
      <c r="H71" s="45" t="str">
        <f>IF(G71="","",IF(G71&gt;0,"▲",IF(G71&lt;0,"▼","◄")))</f>
        <v>▼</v>
      </c>
    </row>
    <row r="72" spans="1:8" ht="18" customHeight="1" x14ac:dyDescent="0.2">
      <c r="A72" s="46" t="s">
        <v>5</v>
      </c>
      <c r="B72" s="58">
        <f>IF(OR(AND(B17=0,B18=0),AND(B25=0,B26=0)),0,SUM(B25:B26)/SUM(B17:B18))</f>
        <v>6.4763779527559056</v>
      </c>
      <c r="C72" s="58">
        <f>IF(OR(AND(C17=0,C18=0),AND(C25=0,C26=0)),0,SUM(C25:C26)/SUM(C17:C18))</f>
        <v>5.0831578947368419</v>
      </c>
      <c r="D72" s="58">
        <f>IF(OR(AND(D17=0,D18=0),AND(D25=0,D26=0)),0,SUM(D25:D26)/SUM(D17:D18))</f>
        <v>5.7705479452054798</v>
      </c>
      <c r="E72" s="75">
        <f>$B72-C72</f>
        <v>1.3932200580190637</v>
      </c>
      <c r="F72" s="45" t="str">
        <f>IF(E72="","",IF(E72&gt;0,"▲",IF(E72&lt;0,"▼","◄")))</f>
        <v>▲</v>
      </c>
      <c r="G72" s="75">
        <f>$B72-D72</f>
        <v>0.7058300075504258</v>
      </c>
      <c r="H72" s="45" t="str">
        <f>IF(G72="","",IF(G72&gt;0,"▲",IF(G72&lt;0,"▼","◄")))</f>
        <v>▲</v>
      </c>
    </row>
    <row r="73" spans="1:8" ht="18" customHeight="1" x14ac:dyDescent="0.2">
      <c r="A73" s="46" t="s">
        <v>3</v>
      </c>
      <c r="B73" s="58">
        <f>IF(OR(B16=0,B24=0),0,B24/B16)</f>
        <v>2.4300000000000002</v>
      </c>
      <c r="C73" s="58">
        <f>IF(OR(C16=0,C24=0),0,C24/C16)</f>
        <v>3.222962962962963</v>
      </c>
      <c r="D73" s="58">
        <f>IF(OR(D16=0,D24=0),0,D24/D16)</f>
        <v>2.685810810810811</v>
      </c>
      <c r="E73" s="75">
        <f>$B73-C73</f>
        <v>-0.79296296296296287</v>
      </c>
      <c r="F73" s="45" t="str">
        <f>IF(E73="","",IF(E73&gt;0,"▲",IF(E73&lt;0,"▼","◄")))</f>
        <v>▼</v>
      </c>
      <c r="G73" s="75">
        <f>$B73-D73</f>
        <v>-0.25581081081081081</v>
      </c>
      <c r="H73" s="45" t="str">
        <f>IF(G73="","",IF(G73&gt;0,"▲",IF(G73&lt;0,"▼","◄")))</f>
        <v>▼</v>
      </c>
    </row>
    <row r="74" spans="1:8" ht="6.95" customHeight="1" thickBot="1" x14ac:dyDescent="0.25">
      <c r="A74" s="44"/>
      <c r="B74" s="58"/>
      <c r="C74" s="58"/>
      <c r="D74" s="58"/>
      <c r="E74" s="50"/>
      <c r="F74" s="45"/>
      <c r="G74" s="50"/>
      <c r="H74" s="45"/>
    </row>
    <row r="75" spans="1:8" ht="18" customHeight="1" thickTop="1" x14ac:dyDescent="0.2">
      <c r="A75" s="38"/>
      <c r="B75" s="38"/>
      <c r="C75" s="38"/>
      <c r="D75" s="38"/>
      <c r="E75" s="34"/>
      <c r="F75" s="39"/>
      <c r="G75" s="34"/>
      <c r="H75" s="37"/>
    </row>
    <row r="76" spans="1:8" ht="21.95" customHeight="1" x14ac:dyDescent="0.2">
      <c r="A76" s="26" t="s">
        <v>45</v>
      </c>
      <c r="B76" s="25" t="s">
        <v>1</v>
      </c>
      <c r="C76" s="25" t="s">
        <v>2</v>
      </c>
      <c r="D76" s="25" t="s">
        <v>6</v>
      </c>
      <c r="E76" s="123" t="s">
        <v>65</v>
      </c>
      <c r="F76" s="123"/>
      <c r="G76" s="123" t="s">
        <v>66</v>
      </c>
      <c r="H76" s="123"/>
    </row>
    <row r="77" spans="1:8" ht="6.95" customHeight="1" x14ac:dyDescent="0.2">
      <c r="A77" s="7"/>
      <c r="B77" s="7"/>
      <c r="C77" s="7"/>
      <c r="D77" s="7"/>
      <c r="E77" s="44"/>
      <c r="F77" s="43"/>
      <c r="G77" s="44"/>
      <c r="H77" s="45"/>
    </row>
    <row r="78" spans="1:8" ht="18" customHeight="1" x14ac:dyDescent="0.2">
      <c r="A78" s="55" t="s">
        <v>23</v>
      </c>
      <c r="B78" s="59">
        <f>B$30-B$55</f>
        <v>3773</v>
      </c>
      <c r="C78" s="59">
        <f>C$30-C$55</f>
        <v>4320</v>
      </c>
      <c r="D78" s="59">
        <f>D$30-D$55</f>
        <v>5006</v>
      </c>
      <c r="E78" s="75">
        <f>$B78-C78</f>
        <v>-547</v>
      </c>
      <c r="F78" s="45" t="str">
        <f>IF(E78="","",IF(E78&gt;0,"▲",IF(E78&lt;0,"▼","◄")))</f>
        <v>▼</v>
      </c>
      <c r="G78" s="75">
        <f>$B78-D78</f>
        <v>-1233</v>
      </c>
      <c r="H78" s="45" t="str">
        <f>IF(G78="","",IF(G78&gt;0,"▲",IF(G78&lt;0,"▼","◄")))</f>
        <v>▼</v>
      </c>
    </row>
    <row r="79" spans="1:8" ht="18" customHeight="1" x14ac:dyDescent="0.2">
      <c r="A79" s="46" t="s">
        <v>24</v>
      </c>
      <c r="B79" s="56">
        <f>IF(B$30=0,0,B$78/B$30)</f>
        <v>0.28726968174204354</v>
      </c>
      <c r="C79" s="56">
        <f>IF(C$30=0,0,C$78/C$30)</f>
        <v>0.30987734021949642</v>
      </c>
      <c r="D79" s="56">
        <f>IF(D$30=0,0,D$78/D$30)</f>
        <v>0.34450485169637329</v>
      </c>
      <c r="E79" s="75">
        <f>$B79-C79</f>
        <v>-2.2607658477452885E-2</v>
      </c>
      <c r="F79" s="45" t="str">
        <f>IF(E79="","",IF(E79&gt;0,"▲",IF(E79&lt;0,"▼","◄")))</f>
        <v>▼</v>
      </c>
      <c r="G79" s="75">
        <f>$B79-D79</f>
        <v>-5.7235169954329757E-2</v>
      </c>
      <c r="H79" s="45" t="str">
        <f>IF(G79="","",IF(G79&gt;0,"▲",IF(G79&lt;0,"▼","◄")))</f>
        <v>▼</v>
      </c>
    </row>
    <row r="80" spans="1:8" ht="18" customHeight="1" x14ac:dyDescent="0.2">
      <c r="A80" s="46" t="s">
        <v>78</v>
      </c>
      <c r="B80" s="59">
        <f>IF(B$20=0,0,B$78/B$20)</f>
        <v>1.6679929266136162</v>
      </c>
      <c r="C80" s="59">
        <f>IF(C$20=0,0,C$78/C$20)</f>
        <v>1.8782608695652174</v>
      </c>
      <c r="D80" s="59">
        <f>IF(D$20=0,0,D$78/D$20)</f>
        <v>2.1247877758913414</v>
      </c>
      <c r="E80" s="75">
        <f>$B80-C80</f>
        <v>-0.21026794295160123</v>
      </c>
      <c r="F80" s="45" t="str">
        <f>IF(E80="","",IF(E80&gt;0,"▲",IF(E80&lt;0,"▼","◄")))</f>
        <v>▼</v>
      </c>
      <c r="G80" s="75">
        <f>$B80-D80</f>
        <v>-0.45679484927772518</v>
      </c>
      <c r="H80" s="45" t="str">
        <f>IF(G80="","",IF(G80&gt;0,"▲",IF(G80&lt;0,"▼","◄")))</f>
        <v>▼</v>
      </c>
    </row>
    <row r="81" spans="1:8" ht="6.95" customHeight="1" thickBot="1" x14ac:dyDescent="0.25">
      <c r="A81" s="44"/>
      <c r="B81" s="59"/>
      <c r="C81" s="59"/>
      <c r="D81" s="59"/>
      <c r="E81" s="50"/>
      <c r="F81" s="45"/>
      <c r="G81" s="50"/>
      <c r="H81" s="45"/>
    </row>
    <row r="82" spans="1:8" ht="18" customHeight="1" thickTop="1" x14ac:dyDescent="0.2">
      <c r="A82" s="34"/>
      <c r="B82" s="35"/>
      <c r="C82" s="35"/>
      <c r="D82" s="35"/>
      <c r="E82" s="36"/>
      <c r="F82" s="37"/>
      <c r="G82" s="36"/>
      <c r="H82" s="37"/>
    </row>
    <row r="83" spans="1:8" x14ac:dyDescent="0.2">
      <c r="A83" s="3"/>
      <c r="B83" s="3"/>
      <c r="C83" s="3"/>
      <c r="D83" s="3"/>
      <c r="E83" s="12"/>
      <c r="F83" s="14"/>
      <c r="G83" s="12"/>
    </row>
    <row r="84" spans="1:8" x14ac:dyDescent="0.2">
      <c r="A84" s="3"/>
      <c r="B84" s="3"/>
      <c r="C84" s="3"/>
      <c r="D84" s="3"/>
      <c r="E84" s="12"/>
      <c r="F84" s="14"/>
      <c r="G84" s="12"/>
    </row>
    <row r="85" spans="1:8" x14ac:dyDescent="0.2">
      <c r="A85" s="3"/>
      <c r="B85" s="3"/>
      <c r="C85" s="3"/>
      <c r="D85" s="3"/>
      <c r="E85" s="12"/>
      <c r="F85" s="14"/>
      <c r="G85" s="12"/>
    </row>
    <row r="86" spans="1:8" x14ac:dyDescent="0.2">
      <c r="A86" s="3"/>
      <c r="B86" s="3"/>
      <c r="C86" s="3"/>
      <c r="D86" s="3"/>
      <c r="E86" s="12"/>
      <c r="F86" s="14"/>
      <c r="G86" s="12"/>
    </row>
    <row r="87" spans="1:8" x14ac:dyDescent="0.2">
      <c r="A87" s="3"/>
      <c r="B87" s="3"/>
      <c r="C87" s="3"/>
      <c r="D87" s="3"/>
      <c r="E87" s="12"/>
      <c r="F87" s="14"/>
      <c r="G87" s="12"/>
    </row>
    <row r="88" spans="1:8" x14ac:dyDescent="0.2">
      <c r="A88" s="3"/>
      <c r="B88" s="3"/>
      <c r="C88" s="3"/>
      <c r="D88" s="3"/>
      <c r="E88" s="12"/>
      <c r="F88" s="14"/>
      <c r="G88" s="12"/>
    </row>
    <row r="89" spans="1:8" x14ac:dyDescent="0.2">
      <c r="A89" s="3"/>
      <c r="B89" s="3"/>
      <c r="C89" s="3"/>
      <c r="D89" s="3"/>
      <c r="E89" s="12"/>
      <c r="F89" s="14"/>
      <c r="G89" s="12"/>
    </row>
    <row r="90" spans="1:8" x14ac:dyDescent="0.2">
      <c r="A90" s="3"/>
      <c r="B90" s="3"/>
      <c r="C90" s="3"/>
      <c r="D90" s="3"/>
      <c r="E90" s="12"/>
      <c r="F90" s="14"/>
      <c r="G90" s="12"/>
    </row>
    <row r="91" spans="1:8" x14ac:dyDescent="0.2">
      <c r="A91" s="3"/>
      <c r="B91" s="3"/>
      <c r="C91" s="3"/>
      <c r="D91" s="3"/>
      <c r="E91" s="12"/>
      <c r="F91" s="14"/>
      <c r="G91" s="12"/>
    </row>
    <row r="92" spans="1:8" x14ac:dyDescent="0.2">
      <c r="A92" s="3"/>
      <c r="B92" s="3"/>
      <c r="C92" s="3"/>
      <c r="D92" s="3"/>
      <c r="E92" s="12"/>
      <c r="F92" s="14"/>
      <c r="G92" s="12"/>
    </row>
    <row r="93" spans="1:8" x14ac:dyDescent="0.2">
      <c r="A93" s="3"/>
      <c r="B93" s="3"/>
      <c r="C93" s="3"/>
      <c r="D93" s="3"/>
      <c r="E93" s="12"/>
      <c r="F93" s="14"/>
      <c r="G93" s="12"/>
    </row>
    <row r="94" spans="1:8" x14ac:dyDescent="0.2">
      <c r="A94" s="3"/>
      <c r="B94" s="3"/>
      <c r="C94" s="3"/>
      <c r="D94" s="3"/>
      <c r="E94" s="12"/>
      <c r="F94" s="14"/>
      <c r="G94" s="12"/>
    </row>
    <row r="95" spans="1:8" x14ac:dyDescent="0.2">
      <c r="A95" s="3"/>
      <c r="B95" s="3"/>
      <c r="C95" s="3"/>
      <c r="D95" s="3"/>
      <c r="E95" s="12"/>
      <c r="F95" s="14"/>
      <c r="G95" s="12"/>
    </row>
    <row r="96" spans="1:8" x14ac:dyDescent="0.2">
      <c r="A96" s="3"/>
      <c r="B96" s="3"/>
      <c r="C96" s="3"/>
      <c r="D96" s="3"/>
      <c r="E96" s="12"/>
      <c r="F96" s="14"/>
      <c r="G96" s="12"/>
    </row>
    <row r="97" spans="1:7" x14ac:dyDescent="0.2">
      <c r="A97" s="3"/>
      <c r="B97" s="3"/>
      <c r="C97" s="3"/>
      <c r="D97" s="3"/>
      <c r="E97" s="12"/>
      <c r="F97" s="14"/>
      <c r="G97" s="12"/>
    </row>
    <row r="98" spans="1:7" x14ac:dyDescent="0.2">
      <c r="A98" s="3"/>
      <c r="B98" s="3"/>
      <c r="C98" s="3"/>
      <c r="D98" s="3"/>
      <c r="E98" s="12"/>
      <c r="F98" s="14"/>
      <c r="G98" s="12"/>
    </row>
    <row r="99" spans="1:7" x14ac:dyDescent="0.2">
      <c r="A99" s="3"/>
      <c r="B99" s="3"/>
      <c r="C99" s="3"/>
      <c r="D99" s="3"/>
      <c r="E99" s="12"/>
      <c r="F99" s="14"/>
      <c r="G99" s="12"/>
    </row>
    <row r="100" spans="1:7" x14ac:dyDescent="0.2">
      <c r="A100" s="3"/>
      <c r="B100" s="3"/>
      <c r="C100" s="3"/>
      <c r="D100" s="3"/>
      <c r="E100" s="12"/>
      <c r="F100" s="14"/>
      <c r="G100" s="12"/>
    </row>
    <row r="101" spans="1:7" x14ac:dyDescent="0.2">
      <c r="A101" s="3"/>
      <c r="B101" s="3"/>
      <c r="C101" s="3"/>
      <c r="D101" s="3"/>
      <c r="E101" s="12"/>
      <c r="F101" s="14"/>
      <c r="G101" s="12"/>
    </row>
    <row r="102" spans="1:7" x14ac:dyDescent="0.2">
      <c r="A102" s="3"/>
      <c r="B102" s="3"/>
      <c r="C102" s="3"/>
      <c r="D102" s="3"/>
      <c r="E102" s="12"/>
      <c r="F102" s="14"/>
      <c r="G102" s="12"/>
    </row>
    <row r="103" spans="1:7" x14ac:dyDescent="0.2">
      <c r="A103" s="3"/>
      <c r="B103" s="3"/>
      <c r="C103" s="3"/>
      <c r="D103" s="3"/>
      <c r="E103" s="12"/>
      <c r="F103" s="14"/>
      <c r="G103" s="12"/>
    </row>
    <row r="104" spans="1:7" x14ac:dyDescent="0.2">
      <c r="A104" s="3"/>
      <c r="B104" s="3"/>
      <c r="C104" s="3"/>
      <c r="D104" s="3"/>
      <c r="E104" s="12"/>
      <c r="F104" s="14"/>
      <c r="G104" s="12"/>
    </row>
    <row r="105" spans="1:7" x14ac:dyDescent="0.2">
      <c r="A105" s="3"/>
      <c r="B105" s="3"/>
      <c r="C105" s="3"/>
      <c r="D105" s="3"/>
      <c r="E105" s="12"/>
      <c r="F105" s="14"/>
      <c r="G105" s="12"/>
    </row>
    <row r="138" spans="1:7" x14ac:dyDescent="0.2">
      <c r="A138" s="3"/>
      <c r="B138" s="3"/>
      <c r="C138" s="3"/>
      <c r="D138" s="3"/>
      <c r="E138" s="12"/>
      <c r="F138" s="14"/>
      <c r="G138" s="12"/>
    </row>
    <row r="139" spans="1:7" x14ac:dyDescent="0.2">
      <c r="A139" s="3"/>
      <c r="B139" s="3"/>
      <c r="C139" s="3"/>
      <c r="D139" s="3"/>
      <c r="E139" s="12"/>
      <c r="F139" s="14"/>
      <c r="G139" s="12"/>
    </row>
    <row r="140" spans="1:7" x14ac:dyDescent="0.2">
      <c r="A140" s="3"/>
      <c r="B140" s="3"/>
      <c r="C140" s="3"/>
      <c r="D140" s="3"/>
      <c r="E140" s="12"/>
      <c r="F140" s="14"/>
      <c r="G140" s="12"/>
    </row>
    <row r="141" spans="1:7" x14ac:dyDescent="0.2">
      <c r="A141" s="3"/>
      <c r="B141" s="3"/>
      <c r="C141" s="3"/>
      <c r="D141" s="3"/>
      <c r="E141" s="12"/>
      <c r="F141" s="14"/>
      <c r="G141" s="12"/>
    </row>
    <row r="142" spans="1:7" x14ac:dyDescent="0.2">
      <c r="A142" s="3"/>
      <c r="B142" s="3"/>
      <c r="C142" s="3"/>
      <c r="D142" s="3"/>
      <c r="E142" s="12"/>
      <c r="F142" s="14"/>
      <c r="G142" s="12"/>
    </row>
    <row r="143" spans="1:7" x14ac:dyDescent="0.2">
      <c r="A143" s="3"/>
      <c r="B143" s="3"/>
      <c r="C143" s="3"/>
      <c r="D143" s="3"/>
      <c r="E143" s="12"/>
      <c r="F143" s="14"/>
      <c r="G143" s="12"/>
    </row>
    <row r="144" spans="1:7" x14ac:dyDescent="0.2">
      <c r="A144" s="3"/>
      <c r="B144" s="3"/>
      <c r="C144" s="3"/>
      <c r="D144" s="3"/>
      <c r="E144" s="12"/>
      <c r="F144" s="14"/>
      <c r="G144" s="12"/>
    </row>
    <row r="145" spans="1:7" x14ac:dyDescent="0.2">
      <c r="A145" s="3"/>
      <c r="B145" s="3"/>
      <c r="C145" s="3"/>
      <c r="D145" s="3"/>
      <c r="E145" s="12"/>
      <c r="F145" s="14"/>
      <c r="G145" s="12"/>
    </row>
    <row r="146" spans="1:7" x14ac:dyDescent="0.2">
      <c r="A146" s="3"/>
      <c r="B146" s="3"/>
      <c r="C146" s="3"/>
      <c r="D146" s="3"/>
      <c r="E146" s="12"/>
      <c r="F146" s="14"/>
      <c r="G146" s="12"/>
    </row>
    <row r="147" spans="1:7" x14ac:dyDescent="0.2">
      <c r="A147" s="3"/>
      <c r="B147" s="3"/>
      <c r="C147" s="3"/>
      <c r="D147" s="3"/>
      <c r="E147" s="12"/>
      <c r="F147" s="14"/>
      <c r="G147" s="12"/>
    </row>
    <row r="148" spans="1:7" x14ac:dyDescent="0.2">
      <c r="A148" s="3"/>
      <c r="B148" s="3"/>
      <c r="C148" s="3"/>
      <c r="D148" s="3"/>
      <c r="E148" s="12"/>
      <c r="F148" s="14"/>
      <c r="G148" s="12"/>
    </row>
    <row r="149" spans="1:7" x14ac:dyDescent="0.2">
      <c r="A149" s="3"/>
      <c r="B149" s="3"/>
      <c r="C149" s="3"/>
      <c r="D149" s="3"/>
      <c r="E149" s="12"/>
      <c r="F149" s="14"/>
      <c r="G149" s="12"/>
    </row>
    <row r="150" spans="1:7" x14ac:dyDescent="0.2">
      <c r="A150" s="3"/>
      <c r="B150" s="3"/>
      <c r="C150" s="3"/>
      <c r="D150" s="3"/>
      <c r="E150" s="12"/>
      <c r="F150" s="14"/>
      <c r="G150" s="12"/>
    </row>
    <row r="151" spans="1:7" x14ac:dyDescent="0.2">
      <c r="A151" s="3"/>
      <c r="B151" s="3"/>
      <c r="C151" s="3"/>
      <c r="D151" s="3"/>
      <c r="E151" s="12"/>
      <c r="F151" s="14"/>
      <c r="G151" s="12"/>
    </row>
    <row r="152" spans="1:7" x14ac:dyDescent="0.2">
      <c r="A152" s="3"/>
      <c r="B152" s="3"/>
      <c r="C152" s="3"/>
      <c r="D152" s="3"/>
      <c r="E152" s="12"/>
      <c r="F152" s="14"/>
      <c r="G152" s="12"/>
    </row>
    <row r="153" spans="1:7" x14ac:dyDescent="0.2">
      <c r="A153" s="3"/>
      <c r="B153" s="3"/>
      <c r="C153" s="3"/>
      <c r="D153" s="3"/>
      <c r="E153" s="12"/>
      <c r="F153" s="14"/>
      <c r="G153" s="12"/>
    </row>
    <row r="154" spans="1:7" x14ac:dyDescent="0.2">
      <c r="A154" s="3"/>
      <c r="B154" s="3"/>
      <c r="C154" s="3"/>
      <c r="D154" s="3"/>
      <c r="E154" s="12"/>
      <c r="F154" s="14"/>
      <c r="G154" s="12"/>
    </row>
    <row r="155" spans="1:7" x14ac:dyDescent="0.2">
      <c r="A155" s="3"/>
      <c r="B155" s="3"/>
      <c r="C155" s="3"/>
      <c r="D155" s="3"/>
      <c r="E155" s="12"/>
      <c r="F155" s="14"/>
      <c r="G155" s="12"/>
    </row>
    <row r="156" spans="1:7" x14ac:dyDescent="0.2">
      <c r="A156" s="3"/>
      <c r="B156" s="3"/>
      <c r="C156" s="3"/>
      <c r="D156" s="3"/>
      <c r="E156" s="12"/>
      <c r="F156" s="14"/>
      <c r="G156" s="12"/>
    </row>
    <row r="157" spans="1:7" x14ac:dyDescent="0.2">
      <c r="A157" s="3"/>
      <c r="B157" s="3"/>
      <c r="C157" s="3"/>
      <c r="D157" s="3"/>
      <c r="E157" s="12"/>
      <c r="F157" s="14"/>
      <c r="G157" s="12"/>
    </row>
    <row r="158" spans="1:7" x14ac:dyDescent="0.2">
      <c r="A158" s="3"/>
      <c r="B158" s="3"/>
      <c r="C158" s="3"/>
      <c r="D158" s="3"/>
      <c r="E158" s="12"/>
      <c r="F158" s="14"/>
      <c r="G158" s="12"/>
    </row>
    <row r="159" spans="1:7" x14ac:dyDescent="0.2">
      <c r="A159" s="3"/>
      <c r="B159" s="3"/>
      <c r="C159" s="3"/>
      <c r="D159" s="3"/>
      <c r="E159" s="12"/>
      <c r="F159" s="14"/>
      <c r="G159" s="12"/>
    </row>
    <row r="160" spans="1:7" x14ac:dyDescent="0.2">
      <c r="A160" s="3"/>
      <c r="B160" s="3"/>
      <c r="C160" s="3"/>
      <c r="D160" s="3"/>
      <c r="E160" s="12"/>
      <c r="F160" s="14"/>
      <c r="G160" s="12"/>
    </row>
    <row r="161" spans="1:7" x14ac:dyDescent="0.2">
      <c r="A161" s="3"/>
      <c r="B161" s="3"/>
      <c r="C161" s="3"/>
      <c r="D161" s="3"/>
      <c r="E161" s="12"/>
      <c r="F161" s="14"/>
      <c r="G161" s="12"/>
    </row>
    <row r="162" spans="1:7" x14ac:dyDescent="0.2">
      <c r="A162" s="3"/>
      <c r="B162" s="3"/>
      <c r="C162" s="3"/>
      <c r="D162" s="3"/>
      <c r="E162" s="12"/>
      <c r="F162" s="14"/>
      <c r="G162" s="12"/>
    </row>
    <row r="163" spans="1:7" x14ac:dyDescent="0.2">
      <c r="A163" s="3"/>
      <c r="B163" s="3"/>
      <c r="C163" s="3"/>
      <c r="D163" s="3"/>
      <c r="E163" s="12"/>
      <c r="F163" s="14"/>
      <c r="G163" s="12"/>
    </row>
    <row r="164" spans="1:7" x14ac:dyDescent="0.2">
      <c r="A164" s="3"/>
      <c r="B164" s="3"/>
      <c r="C164" s="3"/>
      <c r="D164" s="3"/>
      <c r="E164" s="12"/>
      <c r="F164" s="14"/>
      <c r="G164" s="12"/>
    </row>
    <row r="165" spans="1:7" x14ac:dyDescent="0.2">
      <c r="A165" s="3"/>
      <c r="B165" s="3"/>
      <c r="C165" s="3"/>
      <c r="D165" s="3"/>
      <c r="E165" s="12"/>
      <c r="F165" s="14"/>
      <c r="G165" s="12"/>
    </row>
    <row r="166" spans="1:7" x14ac:dyDescent="0.2">
      <c r="A166" s="3"/>
      <c r="B166" s="3"/>
      <c r="C166" s="3"/>
      <c r="D166" s="3"/>
      <c r="E166" s="12"/>
      <c r="F166" s="14"/>
      <c r="G166" s="12"/>
    </row>
    <row r="167" spans="1:7" x14ac:dyDescent="0.2">
      <c r="A167" s="3"/>
      <c r="B167" s="3"/>
      <c r="C167" s="3"/>
      <c r="D167" s="3"/>
      <c r="E167" s="12"/>
      <c r="F167" s="14"/>
      <c r="G167" s="12"/>
    </row>
    <row r="168" spans="1:7" x14ac:dyDescent="0.2">
      <c r="A168" s="3"/>
      <c r="B168" s="3"/>
      <c r="C168" s="3"/>
      <c r="D168" s="3"/>
      <c r="E168" s="12"/>
      <c r="F168" s="14"/>
      <c r="G168" s="12"/>
    </row>
    <row r="169" spans="1:7" x14ac:dyDescent="0.2">
      <c r="A169" s="3"/>
      <c r="B169" s="3"/>
      <c r="C169" s="3"/>
      <c r="D169" s="3"/>
      <c r="E169" s="12"/>
      <c r="F169" s="14"/>
      <c r="G169" s="12"/>
    </row>
    <row r="170" spans="1:7" x14ac:dyDescent="0.2">
      <c r="A170" s="3"/>
      <c r="B170" s="3"/>
      <c r="C170" s="3"/>
      <c r="D170" s="3"/>
      <c r="E170" s="12"/>
      <c r="F170" s="14"/>
      <c r="G170" s="12"/>
    </row>
    <row r="171" spans="1:7" x14ac:dyDescent="0.2">
      <c r="A171" s="3"/>
      <c r="B171" s="3"/>
      <c r="C171" s="3"/>
      <c r="D171" s="3"/>
      <c r="E171" s="12"/>
      <c r="F171" s="14"/>
      <c r="G171" s="12"/>
    </row>
    <row r="172" spans="1:7" x14ac:dyDescent="0.2">
      <c r="A172" s="3"/>
      <c r="B172" s="3"/>
      <c r="C172" s="3"/>
      <c r="D172" s="3"/>
      <c r="E172" s="12"/>
      <c r="F172" s="14"/>
      <c r="G172" s="12"/>
    </row>
    <row r="173" spans="1:7" x14ac:dyDescent="0.2">
      <c r="A173" s="3"/>
      <c r="B173" s="3"/>
      <c r="C173" s="3"/>
      <c r="D173" s="3"/>
      <c r="E173" s="12"/>
      <c r="F173" s="14"/>
      <c r="G173" s="12"/>
    </row>
    <row r="174" spans="1:7" x14ac:dyDescent="0.2">
      <c r="A174" s="3"/>
      <c r="B174" s="3"/>
      <c r="C174" s="3"/>
      <c r="D174" s="3"/>
      <c r="E174" s="12"/>
      <c r="F174" s="14"/>
      <c r="G174" s="12"/>
    </row>
    <row r="175" spans="1:7" x14ac:dyDescent="0.2">
      <c r="A175" s="3"/>
      <c r="B175" s="3"/>
      <c r="C175" s="3"/>
      <c r="D175" s="3"/>
      <c r="E175" s="12"/>
      <c r="F175" s="14"/>
      <c r="G175" s="12"/>
    </row>
    <row r="176" spans="1:7" x14ac:dyDescent="0.2">
      <c r="A176" s="3"/>
      <c r="B176" s="3"/>
      <c r="C176" s="3"/>
      <c r="D176" s="3"/>
      <c r="E176" s="12"/>
      <c r="F176" s="14"/>
      <c r="G176" s="12"/>
    </row>
    <row r="177" spans="1:7" x14ac:dyDescent="0.2">
      <c r="A177" s="3"/>
      <c r="B177" s="3"/>
      <c r="C177" s="3"/>
      <c r="D177" s="3"/>
      <c r="E177" s="12"/>
      <c r="F177" s="14"/>
      <c r="G177" s="12"/>
    </row>
    <row r="178" spans="1:7" x14ac:dyDescent="0.2">
      <c r="A178" s="3"/>
      <c r="B178" s="3"/>
      <c r="C178" s="3"/>
      <c r="D178" s="3"/>
      <c r="E178" s="12"/>
      <c r="F178" s="14"/>
      <c r="G178" s="12"/>
    </row>
    <row r="179" spans="1:7" x14ac:dyDescent="0.2">
      <c r="A179" s="3"/>
      <c r="B179" s="3"/>
      <c r="C179" s="3"/>
      <c r="D179" s="3"/>
      <c r="E179" s="12"/>
      <c r="F179" s="14"/>
      <c r="G179" s="12"/>
    </row>
    <row r="180" spans="1:7" x14ac:dyDescent="0.2">
      <c r="A180" s="3"/>
      <c r="B180" s="3"/>
      <c r="C180" s="3"/>
      <c r="D180" s="3"/>
      <c r="E180" s="12"/>
      <c r="F180" s="14"/>
      <c r="G180" s="12"/>
    </row>
    <row r="181" spans="1:7" x14ac:dyDescent="0.2">
      <c r="A181" s="3"/>
      <c r="B181" s="3"/>
      <c r="C181" s="3"/>
      <c r="D181" s="3"/>
      <c r="E181" s="12"/>
      <c r="F181" s="14"/>
      <c r="G181" s="12"/>
    </row>
    <row r="182" spans="1:7" x14ac:dyDescent="0.2">
      <c r="A182" s="3"/>
      <c r="B182" s="3"/>
      <c r="C182" s="3"/>
      <c r="D182" s="3"/>
      <c r="E182" s="12"/>
      <c r="F182" s="14"/>
      <c r="G182" s="12"/>
    </row>
    <row r="183" spans="1:7" x14ac:dyDescent="0.2">
      <c r="A183" s="3"/>
      <c r="B183" s="3"/>
      <c r="C183" s="3"/>
      <c r="D183" s="3"/>
      <c r="E183" s="12"/>
      <c r="F183" s="14"/>
      <c r="G183" s="12"/>
    </row>
    <row r="184" spans="1:7" x14ac:dyDescent="0.2">
      <c r="A184" s="3"/>
      <c r="B184" s="3"/>
      <c r="C184" s="3"/>
      <c r="D184" s="3"/>
      <c r="E184" s="12"/>
      <c r="F184" s="14"/>
      <c r="G184" s="12"/>
    </row>
    <row r="185" spans="1:7" x14ac:dyDescent="0.2">
      <c r="A185" s="3"/>
      <c r="B185" s="3"/>
      <c r="C185" s="3"/>
      <c r="D185" s="3"/>
      <c r="E185" s="12"/>
      <c r="F185" s="14"/>
      <c r="G185" s="12"/>
    </row>
    <row r="186" spans="1:7" x14ac:dyDescent="0.2">
      <c r="A186" s="3"/>
      <c r="B186" s="3"/>
      <c r="C186" s="3"/>
      <c r="D186" s="3"/>
      <c r="E186" s="12"/>
      <c r="F186" s="14"/>
      <c r="G186" s="12"/>
    </row>
    <row r="187" spans="1:7" x14ac:dyDescent="0.2">
      <c r="A187" s="3"/>
      <c r="B187" s="3"/>
      <c r="C187" s="3"/>
      <c r="D187" s="3"/>
      <c r="E187" s="12"/>
      <c r="F187" s="14"/>
      <c r="G187" s="12"/>
    </row>
    <row r="188" spans="1:7" x14ac:dyDescent="0.2">
      <c r="A188" s="3"/>
      <c r="B188" s="3"/>
      <c r="C188" s="3"/>
      <c r="D188" s="3"/>
      <c r="E188" s="12"/>
      <c r="F188" s="14"/>
      <c r="G188" s="12"/>
    </row>
    <row r="189" spans="1:7" x14ac:dyDescent="0.2">
      <c r="A189" s="3"/>
      <c r="B189" s="3"/>
      <c r="C189" s="3"/>
      <c r="D189" s="3"/>
      <c r="E189" s="12"/>
      <c r="F189" s="14"/>
      <c r="G189" s="12"/>
    </row>
    <row r="190" spans="1:7" x14ac:dyDescent="0.2">
      <c r="A190" s="3"/>
      <c r="B190" s="3"/>
      <c r="C190" s="3"/>
      <c r="D190" s="3"/>
      <c r="E190" s="12"/>
      <c r="F190" s="14"/>
      <c r="G190" s="12"/>
    </row>
    <row r="191" spans="1:7" x14ac:dyDescent="0.2">
      <c r="A191" s="3"/>
      <c r="B191" s="3"/>
      <c r="C191" s="3"/>
      <c r="D191" s="3"/>
      <c r="E191" s="12"/>
      <c r="F191" s="14"/>
      <c r="G191" s="12"/>
    </row>
    <row r="192" spans="1:7" x14ac:dyDescent="0.2">
      <c r="A192" s="3"/>
      <c r="B192" s="3"/>
      <c r="C192" s="3"/>
      <c r="D192" s="3"/>
      <c r="E192" s="12"/>
      <c r="F192" s="14"/>
      <c r="G192" s="12"/>
    </row>
    <row r="193" spans="1:7" x14ac:dyDescent="0.2">
      <c r="A193" s="3"/>
      <c r="B193" s="3"/>
      <c r="C193" s="3"/>
      <c r="D193" s="3"/>
      <c r="E193" s="12"/>
      <c r="F193" s="14"/>
      <c r="G193" s="12"/>
    </row>
    <row r="194" spans="1:7" x14ac:dyDescent="0.2">
      <c r="A194" s="3"/>
      <c r="B194" s="3"/>
      <c r="C194" s="3"/>
      <c r="D194" s="3"/>
      <c r="E194" s="12"/>
      <c r="F194" s="14"/>
      <c r="G194" s="12"/>
    </row>
    <row r="195" spans="1:7" x14ac:dyDescent="0.2">
      <c r="A195" s="3"/>
      <c r="B195" s="3"/>
      <c r="C195" s="3"/>
      <c r="D195" s="3"/>
      <c r="E195" s="12"/>
      <c r="F195" s="14"/>
      <c r="G195" s="12"/>
    </row>
    <row r="196" spans="1:7" x14ac:dyDescent="0.2">
      <c r="A196" s="3"/>
      <c r="B196" s="3"/>
      <c r="C196" s="3"/>
      <c r="D196" s="3"/>
      <c r="E196" s="12"/>
      <c r="F196" s="14"/>
      <c r="G196" s="12"/>
    </row>
    <row r="197" spans="1:7" x14ac:dyDescent="0.2">
      <c r="A197" s="3"/>
      <c r="B197" s="3"/>
      <c r="C197" s="3"/>
      <c r="D197" s="3"/>
      <c r="E197" s="12"/>
      <c r="F197" s="14"/>
      <c r="G197" s="12"/>
    </row>
    <row r="198" spans="1:7" x14ac:dyDescent="0.2">
      <c r="A198" s="3"/>
      <c r="B198" s="3"/>
      <c r="C198" s="3"/>
      <c r="D198" s="3"/>
      <c r="E198" s="12"/>
      <c r="F198" s="14"/>
      <c r="G198" s="12"/>
    </row>
    <row r="199" spans="1:7" x14ac:dyDescent="0.2">
      <c r="A199" s="3"/>
      <c r="B199" s="3"/>
      <c r="C199" s="3"/>
      <c r="D199" s="3"/>
      <c r="E199" s="12"/>
      <c r="F199" s="14"/>
      <c r="G199" s="12"/>
    </row>
    <row r="200" spans="1:7" x14ac:dyDescent="0.2">
      <c r="A200" s="3"/>
      <c r="B200" s="3"/>
      <c r="C200" s="3"/>
      <c r="D200" s="3"/>
      <c r="E200" s="12"/>
      <c r="F200" s="14"/>
      <c r="G200" s="12"/>
    </row>
    <row r="201" spans="1:7" x14ac:dyDescent="0.2">
      <c r="A201" s="3"/>
      <c r="B201" s="3"/>
      <c r="C201" s="3"/>
      <c r="D201" s="3"/>
      <c r="E201" s="12"/>
      <c r="F201" s="14"/>
      <c r="G201" s="12"/>
    </row>
    <row r="202" spans="1:7" x14ac:dyDescent="0.2">
      <c r="A202" s="3"/>
      <c r="B202" s="3"/>
      <c r="C202" s="3"/>
      <c r="D202" s="3"/>
      <c r="E202" s="12"/>
      <c r="F202" s="14"/>
      <c r="G202" s="12"/>
    </row>
    <row r="203" spans="1:7" x14ac:dyDescent="0.2">
      <c r="A203" s="3"/>
      <c r="B203" s="3"/>
      <c r="C203" s="3"/>
      <c r="D203" s="3"/>
      <c r="E203" s="12"/>
      <c r="F203" s="14"/>
      <c r="G203" s="12"/>
    </row>
    <row r="204" spans="1:7" x14ac:dyDescent="0.2">
      <c r="A204" s="3"/>
      <c r="B204" s="3"/>
      <c r="C204" s="3"/>
      <c r="D204" s="3"/>
      <c r="E204" s="12"/>
      <c r="F204" s="14"/>
      <c r="G204" s="12"/>
    </row>
    <row r="205" spans="1:7" x14ac:dyDescent="0.2">
      <c r="A205" s="3"/>
      <c r="B205" s="3"/>
      <c r="C205" s="3"/>
      <c r="D205" s="3"/>
      <c r="E205" s="12"/>
      <c r="F205" s="14"/>
      <c r="G205" s="12"/>
    </row>
    <row r="206" spans="1:7" x14ac:dyDescent="0.2">
      <c r="A206" s="3"/>
      <c r="B206" s="3"/>
      <c r="C206" s="3"/>
      <c r="D206" s="3"/>
      <c r="E206" s="12"/>
      <c r="F206" s="14"/>
      <c r="G206" s="12"/>
    </row>
    <row r="207" spans="1:7" x14ac:dyDescent="0.2">
      <c r="A207" s="3"/>
      <c r="B207" s="3"/>
      <c r="C207" s="3"/>
      <c r="D207" s="3"/>
      <c r="E207" s="12"/>
      <c r="F207" s="14"/>
      <c r="G207" s="12"/>
    </row>
    <row r="208" spans="1:7" x14ac:dyDescent="0.2">
      <c r="A208" s="3"/>
      <c r="B208" s="3"/>
      <c r="C208" s="3"/>
      <c r="D208" s="3"/>
      <c r="E208" s="12"/>
      <c r="F208" s="14"/>
      <c r="G208" s="12"/>
    </row>
    <row r="209" spans="1:7" x14ac:dyDescent="0.2">
      <c r="A209" s="3"/>
      <c r="B209" s="3"/>
      <c r="C209" s="3"/>
      <c r="D209" s="3"/>
      <c r="E209" s="12"/>
      <c r="F209" s="14"/>
      <c r="G209" s="12"/>
    </row>
    <row r="210" spans="1:7" x14ac:dyDescent="0.2">
      <c r="A210" s="3"/>
      <c r="B210" s="3"/>
      <c r="C210" s="3"/>
      <c r="D210" s="3"/>
      <c r="E210" s="12"/>
      <c r="F210" s="14"/>
      <c r="G210" s="12"/>
    </row>
    <row r="211" spans="1:7" x14ac:dyDescent="0.2">
      <c r="A211" s="3"/>
      <c r="B211" s="3"/>
      <c r="C211" s="3"/>
      <c r="D211" s="3"/>
      <c r="E211" s="12"/>
      <c r="F211" s="14"/>
      <c r="G211" s="12"/>
    </row>
    <row r="212" spans="1:7" x14ac:dyDescent="0.2">
      <c r="A212" s="3"/>
      <c r="B212" s="3"/>
      <c r="C212" s="3"/>
      <c r="D212" s="3"/>
      <c r="E212" s="12"/>
      <c r="F212" s="14"/>
      <c r="G212" s="12"/>
    </row>
    <row r="213" spans="1:7" x14ac:dyDescent="0.2">
      <c r="A213" s="3"/>
      <c r="B213" s="3"/>
      <c r="C213" s="3"/>
      <c r="D213" s="3"/>
      <c r="E213" s="12"/>
      <c r="F213" s="14"/>
      <c r="G213" s="12"/>
    </row>
    <row r="214" spans="1:7" x14ac:dyDescent="0.2">
      <c r="A214" s="3"/>
      <c r="B214" s="3"/>
      <c r="C214" s="3"/>
      <c r="D214" s="3"/>
      <c r="E214" s="12"/>
      <c r="F214" s="14"/>
      <c r="G214" s="12"/>
    </row>
    <row r="215" spans="1:7" x14ac:dyDescent="0.2">
      <c r="A215" s="3"/>
      <c r="B215" s="3"/>
      <c r="C215" s="3"/>
      <c r="D215" s="3"/>
      <c r="E215" s="12"/>
      <c r="F215" s="14"/>
      <c r="G215" s="12"/>
    </row>
    <row r="216" spans="1:7" x14ac:dyDescent="0.2">
      <c r="A216" s="3"/>
      <c r="B216" s="3"/>
      <c r="C216" s="3"/>
      <c r="D216" s="3"/>
      <c r="E216" s="12"/>
      <c r="F216" s="14"/>
      <c r="G216" s="12"/>
    </row>
    <row r="217" spans="1:7" x14ac:dyDescent="0.2">
      <c r="A217" s="3"/>
      <c r="B217" s="3"/>
      <c r="C217" s="3"/>
      <c r="D217" s="3"/>
      <c r="E217" s="12"/>
      <c r="F217" s="14"/>
      <c r="G217" s="12"/>
    </row>
    <row r="218" spans="1:7" x14ac:dyDescent="0.2">
      <c r="A218" s="3"/>
      <c r="B218" s="3"/>
      <c r="C218" s="3"/>
      <c r="D218" s="3"/>
      <c r="E218" s="12"/>
      <c r="F218" s="14"/>
      <c r="G218" s="12"/>
    </row>
    <row r="219" spans="1:7" x14ac:dyDescent="0.2">
      <c r="A219" s="3"/>
      <c r="B219" s="3"/>
      <c r="C219" s="3"/>
      <c r="D219" s="3"/>
      <c r="E219" s="12"/>
      <c r="F219" s="14"/>
      <c r="G219" s="12"/>
    </row>
    <row r="220" spans="1:7" x14ac:dyDescent="0.2">
      <c r="A220" s="3"/>
      <c r="B220" s="3"/>
      <c r="C220" s="3"/>
      <c r="D220" s="3"/>
      <c r="E220" s="12"/>
      <c r="F220" s="14"/>
      <c r="G220" s="12"/>
    </row>
    <row r="221" spans="1:7" x14ac:dyDescent="0.2">
      <c r="A221" s="3"/>
      <c r="B221" s="3"/>
      <c r="C221" s="3"/>
      <c r="D221" s="3"/>
      <c r="E221" s="12"/>
      <c r="F221" s="14"/>
      <c r="G221" s="12"/>
    </row>
    <row r="222" spans="1:7" x14ac:dyDescent="0.2">
      <c r="A222" s="3"/>
      <c r="B222" s="3"/>
      <c r="C222" s="3"/>
      <c r="D222" s="3"/>
      <c r="E222" s="12"/>
      <c r="F222" s="14"/>
      <c r="G222" s="12"/>
    </row>
    <row r="223" spans="1:7" x14ac:dyDescent="0.2">
      <c r="A223" s="3"/>
      <c r="B223" s="3"/>
      <c r="C223" s="3"/>
      <c r="D223" s="3"/>
      <c r="E223" s="12"/>
      <c r="F223" s="14"/>
      <c r="G223" s="12"/>
    </row>
    <row r="224" spans="1:7" x14ac:dyDescent="0.2">
      <c r="A224" s="3"/>
      <c r="B224" s="3"/>
      <c r="C224" s="3"/>
      <c r="D224" s="3"/>
      <c r="E224" s="12"/>
      <c r="F224" s="14"/>
      <c r="G224" s="12"/>
    </row>
    <row r="225" spans="1:7" x14ac:dyDescent="0.2">
      <c r="A225" s="3"/>
      <c r="B225" s="3"/>
      <c r="C225" s="3"/>
      <c r="D225" s="3"/>
      <c r="E225" s="12"/>
      <c r="F225" s="14"/>
      <c r="G225" s="12"/>
    </row>
    <row r="226" spans="1:7" x14ac:dyDescent="0.2">
      <c r="A226" s="3"/>
      <c r="B226" s="3"/>
      <c r="C226" s="3"/>
      <c r="D226" s="3"/>
      <c r="E226" s="12"/>
      <c r="F226" s="14"/>
      <c r="G226" s="12"/>
    </row>
    <row r="227" spans="1:7" x14ac:dyDescent="0.2">
      <c r="A227" s="3"/>
      <c r="B227" s="3"/>
      <c r="C227" s="3"/>
      <c r="D227" s="3"/>
      <c r="E227" s="12"/>
      <c r="F227" s="14"/>
      <c r="G227" s="12"/>
    </row>
    <row r="228" spans="1:7" x14ac:dyDescent="0.2">
      <c r="A228" s="3"/>
      <c r="B228" s="3"/>
      <c r="C228" s="3"/>
      <c r="D228" s="3"/>
      <c r="E228" s="12"/>
      <c r="F228" s="14"/>
      <c r="G228" s="12"/>
    </row>
    <row r="229" spans="1:7" x14ac:dyDescent="0.2">
      <c r="A229" s="3"/>
      <c r="B229" s="3"/>
      <c r="C229" s="3"/>
      <c r="D229" s="3"/>
      <c r="E229" s="12"/>
      <c r="F229" s="14"/>
      <c r="G229" s="12"/>
    </row>
    <row r="230" spans="1:7" x14ac:dyDescent="0.2">
      <c r="A230" s="3"/>
      <c r="B230" s="3"/>
      <c r="C230" s="3"/>
      <c r="D230" s="3"/>
      <c r="E230" s="12"/>
      <c r="F230" s="14"/>
      <c r="G230" s="12"/>
    </row>
    <row r="231" spans="1:7" x14ac:dyDescent="0.2">
      <c r="A231" s="3"/>
      <c r="B231" s="3"/>
      <c r="C231" s="3"/>
      <c r="D231" s="3"/>
      <c r="E231" s="12"/>
      <c r="F231" s="14"/>
      <c r="G231" s="12"/>
    </row>
    <row r="232" spans="1:7" x14ac:dyDescent="0.2">
      <c r="A232" s="3"/>
      <c r="B232" s="3"/>
      <c r="C232" s="3"/>
      <c r="D232" s="3"/>
      <c r="E232" s="12"/>
      <c r="F232" s="14"/>
      <c r="G232" s="12"/>
    </row>
    <row r="233" spans="1:7" x14ac:dyDescent="0.2">
      <c r="A233" s="3"/>
      <c r="B233" s="3"/>
      <c r="C233" s="3"/>
      <c r="D233" s="3"/>
      <c r="E233" s="12"/>
      <c r="F233" s="14"/>
      <c r="G233" s="12"/>
    </row>
    <row r="234" spans="1:7" x14ac:dyDescent="0.2">
      <c r="A234" s="3"/>
      <c r="B234" s="3"/>
      <c r="C234" s="3"/>
      <c r="D234" s="3"/>
      <c r="E234" s="12"/>
      <c r="F234" s="14"/>
      <c r="G234" s="12"/>
    </row>
    <row r="235" spans="1:7" x14ac:dyDescent="0.2">
      <c r="A235" s="3"/>
      <c r="B235" s="3"/>
      <c r="C235" s="3"/>
      <c r="D235" s="3"/>
      <c r="E235" s="12"/>
      <c r="F235" s="14"/>
      <c r="G235" s="12"/>
    </row>
    <row r="236" spans="1:7" x14ac:dyDescent="0.2">
      <c r="A236" s="3"/>
      <c r="B236" s="3"/>
      <c r="C236" s="3"/>
      <c r="D236" s="3"/>
      <c r="E236" s="12"/>
      <c r="F236" s="14"/>
      <c r="G236" s="12"/>
    </row>
    <row r="237" spans="1:7" x14ac:dyDescent="0.2">
      <c r="A237" s="3"/>
      <c r="B237" s="3"/>
      <c r="C237" s="3"/>
      <c r="D237" s="3"/>
      <c r="E237" s="12"/>
      <c r="F237" s="14"/>
      <c r="G237" s="12"/>
    </row>
    <row r="238" spans="1:7" x14ac:dyDescent="0.2">
      <c r="A238" s="3"/>
      <c r="B238" s="3"/>
      <c r="C238" s="3"/>
      <c r="D238" s="3"/>
      <c r="E238" s="12"/>
      <c r="F238" s="14"/>
      <c r="G238" s="12"/>
    </row>
    <row r="239" spans="1:7" x14ac:dyDescent="0.2">
      <c r="A239" s="3"/>
      <c r="B239" s="3"/>
      <c r="C239" s="3"/>
      <c r="D239" s="3"/>
      <c r="E239" s="12"/>
      <c r="F239" s="14"/>
      <c r="G239" s="12"/>
    </row>
    <row r="240" spans="1:7" x14ac:dyDescent="0.2">
      <c r="A240" s="3"/>
      <c r="B240" s="3"/>
      <c r="C240" s="3"/>
      <c r="D240" s="3"/>
      <c r="E240" s="12"/>
      <c r="F240" s="14"/>
      <c r="G240" s="12"/>
    </row>
    <row r="241" spans="1:7" x14ac:dyDescent="0.2">
      <c r="A241" s="3"/>
      <c r="B241" s="3"/>
      <c r="C241" s="3"/>
      <c r="D241" s="3"/>
      <c r="E241" s="12"/>
      <c r="F241" s="14"/>
      <c r="G241" s="12"/>
    </row>
    <row r="242" spans="1:7" x14ac:dyDescent="0.2">
      <c r="A242" s="3"/>
      <c r="B242" s="3"/>
      <c r="C242" s="3"/>
      <c r="D242" s="3"/>
      <c r="E242" s="12"/>
      <c r="F242" s="14"/>
      <c r="G242" s="12"/>
    </row>
    <row r="243" spans="1:7" x14ac:dyDescent="0.2">
      <c r="A243" s="3"/>
      <c r="B243" s="3"/>
      <c r="C243" s="3"/>
      <c r="D243" s="3"/>
      <c r="E243" s="12"/>
      <c r="F243" s="14"/>
      <c r="G243" s="12"/>
    </row>
    <row r="244" spans="1:7" x14ac:dyDescent="0.2">
      <c r="A244" s="3"/>
      <c r="B244" s="3"/>
      <c r="C244" s="3"/>
      <c r="D244" s="3"/>
      <c r="E244" s="12"/>
      <c r="F244" s="14"/>
      <c r="G244" s="12"/>
    </row>
    <row r="245" spans="1:7" x14ac:dyDescent="0.2">
      <c r="A245" s="3"/>
      <c r="B245" s="3"/>
      <c r="C245" s="3"/>
      <c r="D245" s="3"/>
      <c r="E245" s="12"/>
      <c r="F245" s="14"/>
      <c r="G245" s="12"/>
    </row>
    <row r="246" spans="1:7" x14ac:dyDescent="0.2">
      <c r="A246" s="3"/>
      <c r="B246" s="3"/>
      <c r="C246" s="3"/>
      <c r="D246" s="3"/>
      <c r="E246" s="12"/>
      <c r="F246" s="14"/>
      <c r="G246" s="12"/>
    </row>
    <row r="247" spans="1:7" x14ac:dyDescent="0.2">
      <c r="A247" s="3"/>
      <c r="B247" s="3"/>
      <c r="C247" s="3"/>
      <c r="D247" s="3"/>
      <c r="E247" s="12"/>
      <c r="F247" s="14"/>
      <c r="G247" s="12"/>
    </row>
    <row r="248" spans="1:7" x14ac:dyDescent="0.2">
      <c r="A248" s="3"/>
      <c r="B248" s="3"/>
      <c r="C248" s="3"/>
      <c r="D248" s="3"/>
      <c r="E248" s="12"/>
      <c r="F248" s="14"/>
      <c r="G248" s="12"/>
    </row>
    <row r="249" spans="1:7" x14ac:dyDescent="0.2">
      <c r="A249" s="3"/>
      <c r="B249" s="3"/>
      <c r="C249" s="3"/>
      <c r="D249" s="3"/>
      <c r="E249" s="12"/>
      <c r="F249" s="14"/>
      <c r="G249" s="12"/>
    </row>
    <row r="250" spans="1:7" x14ac:dyDescent="0.2">
      <c r="A250" s="3"/>
      <c r="B250" s="3"/>
      <c r="C250" s="3"/>
      <c r="D250" s="3"/>
      <c r="E250" s="12"/>
      <c r="F250" s="14"/>
      <c r="G250" s="12"/>
    </row>
    <row r="251" spans="1:7" x14ac:dyDescent="0.2">
      <c r="A251" s="3"/>
      <c r="B251" s="3"/>
      <c r="C251" s="3"/>
      <c r="D251" s="3"/>
      <c r="E251" s="12"/>
      <c r="F251" s="14"/>
      <c r="G251" s="12"/>
    </row>
    <row r="252" spans="1:7" x14ac:dyDescent="0.2">
      <c r="A252" s="3"/>
      <c r="B252" s="3"/>
      <c r="C252" s="3"/>
      <c r="D252" s="3"/>
      <c r="E252" s="12"/>
      <c r="F252" s="14"/>
      <c r="G252" s="12"/>
    </row>
    <row r="253" spans="1:7" x14ac:dyDescent="0.2">
      <c r="A253" s="3"/>
      <c r="B253" s="3"/>
      <c r="C253" s="3"/>
      <c r="D253" s="3"/>
      <c r="E253" s="12"/>
      <c r="F253" s="14"/>
      <c r="G253" s="12"/>
    </row>
    <row r="254" spans="1:7" x14ac:dyDescent="0.2">
      <c r="A254" s="3"/>
      <c r="B254" s="3"/>
      <c r="C254" s="3"/>
      <c r="D254" s="3"/>
      <c r="E254" s="12"/>
      <c r="F254" s="14"/>
      <c r="G254" s="12"/>
    </row>
    <row r="255" spans="1:7" x14ac:dyDescent="0.2">
      <c r="A255" s="3"/>
      <c r="B255" s="3"/>
      <c r="C255" s="3"/>
      <c r="D255" s="3"/>
      <c r="E255" s="12"/>
      <c r="F255" s="14"/>
      <c r="G255" s="12"/>
    </row>
    <row r="256" spans="1:7" x14ac:dyDescent="0.2">
      <c r="A256" s="3"/>
      <c r="B256" s="3"/>
      <c r="C256" s="3"/>
      <c r="D256" s="3"/>
      <c r="E256" s="12"/>
      <c r="F256" s="14"/>
      <c r="G256" s="12"/>
    </row>
    <row r="257" spans="1:7" x14ac:dyDescent="0.2">
      <c r="A257" s="3"/>
      <c r="B257" s="3"/>
      <c r="C257" s="3"/>
      <c r="D257" s="3"/>
      <c r="E257" s="12"/>
      <c r="F257" s="14"/>
      <c r="G257" s="12"/>
    </row>
    <row r="258" spans="1:7" x14ac:dyDescent="0.2">
      <c r="A258" s="3"/>
      <c r="B258" s="3"/>
      <c r="C258" s="3"/>
      <c r="D258" s="3"/>
      <c r="E258" s="12"/>
      <c r="F258" s="14"/>
      <c r="G258" s="12"/>
    </row>
    <row r="259" spans="1:7" x14ac:dyDescent="0.2">
      <c r="A259" s="3"/>
      <c r="B259" s="3"/>
      <c r="C259" s="3"/>
      <c r="D259" s="3"/>
      <c r="E259" s="12"/>
      <c r="F259" s="14"/>
      <c r="G259" s="12"/>
    </row>
    <row r="260" spans="1:7" x14ac:dyDescent="0.2">
      <c r="A260" s="3"/>
      <c r="B260" s="3"/>
      <c r="C260" s="3"/>
      <c r="D260" s="3"/>
      <c r="E260" s="12"/>
      <c r="F260" s="14"/>
      <c r="G260" s="12"/>
    </row>
  </sheetData>
  <sheetProtection algorithmName="SHA-512" hashValue="aGbsBFN/ZONlkL9vvU8HEJFWnqrKkJ5sY/kzLR0KngMKlvGhD75WIb1TSZaYf4Y1n1yEQDRlgv1hcQ/EpzSqCg==" saltValue="BskFmCKK4jGtHZHhcDTJ4w==" spinCount="100000" sheet="1" objects="1" scenarios="1" selectLockedCells="1"/>
  <protectedRanges>
    <protectedRange sqref="B16:D19 B46:D54 B34:D40 B61:D61 B59:D59 B24:D29 B63:D63 B65:D65" name="Cells"/>
  </protectedRanges>
  <mergeCells count="19">
    <mergeCell ref="E76:F76"/>
    <mergeCell ref="G76:H76"/>
    <mergeCell ref="E57:F57"/>
    <mergeCell ref="G57:H57"/>
    <mergeCell ref="E69:F69"/>
    <mergeCell ref="G69:H69"/>
    <mergeCell ref="E22:F22"/>
    <mergeCell ref="G22:H22"/>
    <mergeCell ref="E32:F32"/>
    <mergeCell ref="G32:H32"/>
    <mergeCell ref="C8:D8"/>
    <mergeCell ref="C9:D9"/>
    <mergeCell ref="C10:D10"/>
    <mergeCell ref="E14:F14"/>
    <mergeCell ref="C6:D6"/>
    <mergeCell ref="C5:D5"/>
    <mergeCell ref="F3:H3"/>
    <mergeCell ref="C7:D7"/>
    <mergeCell ref="G14:H14"/>
  </mergeCells>
  <phoneticPr fontId="0" type="noConversion"/>
  <conditionalFormatting sqref="F34:F53 F55 F59:F67 F71:F74 F78:F82 F16:F18 F20 F24:F28 F30 H16:H18 H20 H24:H28 H30 H34:H53 H55 H59:H67 H71:H74 H78:H82">
    <cfRule type="expression" dxfId="23" priority="1" stopIfTrue="1">
      <formula>IF(E16&gt;0,TRUE,FALSE)</formula>
    </cfRule>
    <cfRule type="expression" dxfId="22" priority="2" stopIfTrue="1">
      <formula>IF(E16&lt;0,TRUE,FALSE)</formula>
    </cfRule>
    <cfRule type="expression" dxfId="21" priority="3" stopIfTrue="1">
      <formula>IF(E16=0,TRUE,FALSE)</formula>
    </cfRule>
  </conditionalFormatting>
  <conditionalFormatting sqref="E16:E18 E20 G16:G18 G20 E24:E28 E30 G24:G28 G30 E34:E53 E55 G34:G53 G55 E59:E66 E71:E73 G71:G73 G78:G80 E78:E80 G59:G66">
    <cfRule type="expression" dxfId="20" priority="4" stopIfTrue="1">
      <formula>IF(E16&gt;0,TRUE,FALSE)</formula>
    </cfRule>
    <cfRule type="expression" dxfId="19" priority="5" stopIfTrue="1">
      <formula>IF(E16&lt;0,TRUE,FALSE)</formula>
    </cfRule>
    <cfRule type="expression" dxfId="18" priority="6" stopIfTrue="1">
      <formula>IF(E16=0,TRUE,FALSE)</formula>
    </cfRule>
  </conditionalFormatting>
  <pageMargins left="0.19685039370078741" right="0.19685039370078741" top="0.19685039370078741" bottom="0.19685039370078741" header="0.51181102362204722" footer="0.51181102362204722"/>
  <pageSetup paperSize="9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DL260"/>
  <sheetViews>
    <sheetView showGridLines="0" workbookViewId="0">
      <selection activeCell="B16" sqref="B16"/>
    </sheetView>
  </sheetViews>
  <sheetFormatPr defaultColWidth="11.140625" defaultRowHeight="15" x14ac:dyDescent="0.2"/>
  <cols>
    <col min="1" max="1" width="36.28515625" style="2" customWidth="1"/>
    <col min="2" max="4" width="11.7109375" style="2" customWidth="1"/>
    <col min="5" max="5" width="11.7109375" style="21" customWidth="1"/>
    <col min="6" max="6" width="3.7109375" style="22" customWidth="1"/>
    <col min="7" max="7" width="11.7109375" style="21" customWidth="1"/>
    <col min="8" max="8" width="3.7109375" style="22" customWidth="1"/>
    <col min="9" max="37" width="11.140625" style="2"/>
    <col min="38" max="16384" width="11.140625" style="3"/>
  </cols>
  <sheetData>
    <row r="1" spans="1:13" ht="35.1" customHeight="1" x14ac:dyDescent="0.2">
      <c r="A1" s="78" t="s">
        <v>77</v>
      </c>
      <c r="B1" s="1"/>
      <c r="C1" s="1"/>
      <c r="D1" s="1"/>
      <c r="E1" s="18"/>
      <c r="F1" s="23"/>
      <c r="G1" s="18"/>
    </row>
    <row r="2" spans="1:13" s="4" customFormat="1" ht="18" customHeight="1" x14ac:dyDescent="0.2">
      <c r="D2" s="5"/>
      <c r="E2" s="19"/>
      <c r="F2" s="24"/>
      <c r="G2" s="20"/>
      <c r="H2" s="24"/>
    </row>
    <row r="3" spans="1:13" ht="21.95" customHeight="1" x14ac:dyDescent="0.2">
      <c r="A3" s="60" t="s">
        <v>0</v>
      </c>
      <c r="B3" s="60"/>
      <c r="C3" s="77"/>
      <c r="D3" s="77"/>
      <c r="E3" s="118" t="s">
        <v>117</v>
      </c>
      <c r="F3" s="124">
        <v>41630</v>
      </c>
      <c r="G3" s="125"/>
      <c r="H3" s="125"/>
    </row>
    <row r="4" spans="1:13" ht="6.95" customHeight="1" x14ac:dyDescent="0.2">
      <c r="A4" s="65"/>
      <c r="B4" s="65"/>
      <c r="C4" s="65"/>
      <c r="D4" s="65"/>
      <c r="E4" s="66"/>
      <c r="F4" s="67"/>
      <c r="G4" s="66"/>
      <c r="H4" s="67"/>
    </row>
    <row r="5" spans="1:13" ht="18" customHeight="1" x14ac:dyDescent="0.2">
      <c r="A5" s="68" t="s">
        <v>7</v>
      </c>
      <c r="B5" s="69"/>
      <c r="C5" s="126">
        <f>B30</f>
        <v>13134</v>
      </c>
      <c r="D5" s="126"/>
      <c r="E5" s="74"/>
      <c r="F5" s="45"/>
      <c r="G5" s="53"/>
      <c r="H5" s="45"/>
      <c r="I5" s="12"/>
    </row>
    <row r="6" spans="1:13" ht="18" customHeight="1" x14ac:dyDescent="0.2">
      <c r="A6" s="68" t="s">
        <v>8</v>
      </c>
      <c r="B6" s="69"/>
      <c r="C6" s="126">
        <f>B55</f>
        <v>9361</v>
      </c>
      <c r="D6" s="126"/>
      <c r="E6" s="74"/>
      <c r="F6" s="45"/>
      <c r="G6" s="53"/>
      <c r="H6" s="45"/>
      <c r="I6" s="12"/>
    </row>
    <row r="7" spans="1:13" ht="18" customHeight="1" x14ac:dyDescent="0.2">
      <c r="A7" s="68" t="s">
        <v>76</v>
      </c>
      <c r="B7" s="69"/>
      <c r="C7" s="126">
        <f>B78</f>
        <v>3773</v>
      </c>
      <c r="D7" s="126"/>
      <c r="E7" s="74"/>
      <c r="F7" s="45"/>
      <c r="G7" s="53"/>
      <c r="H7" s="45"/>
      <c r="I7" s="12"/>
    </row>
    <row r="8" spans="1:13" ht="18" customHeight="1" x14ac:dyDescent="0.2">
      <c r="A8" s="68" t="s">
        <v>24</v>
      </c>
      <c r="B8" s="69"/>
      <c r="C8" s="127">
        <f>B79</f>
        <v>0.28726968174204354</v>
      </c>
      <c r="D8" s="127"/>
      <c r="E8" s="74"/>
      <c r="F8" s="45"/>
      <c r="G8" s="53"/>
      <c r="H8" s="45"/>
      <c r="I8" s="12"/>
    </row>
    <row r="9" spans="1:13" ht="18" customHeight="1" x14ac:dyDescent="0.2">
      <c r="A9" s="68" t="s">
        <v>74</v>
      </c>
      <c r="B9" s="69"/>
      <c r="C9" s="128">
        <f>B60</f>
        <v>0.7273940607273941</v>
      </c>
      <c r="D9" s="128"/>
      <c r="E9" s="74"/>
      <c r="F9" s="45"/>
      <c r="G9" s="53"/>
      <c r="H9" s="45"/>
      <c r="I9" s="12"/>
    </row>
    <row r="10" spans="1:13" ht="18" customHeight="1" x14ac:dyDescent="0.2">
      <c r="A10" s="70" t="s">
        <v>75</v>
      </c>
      <c r="B10" s="71"/>
      <c r="C10" s="128">
        <f>B62</f>
        <v>0.74631909244508809</v>
      </c>
      <c r="D10" s="128"/>
      <c r="E10" s="74"/>
      <c r="F10" s="45"/>
      <c r="G10" s="53"/>
      <c r="H10" s="45"/>
      <c r="I10" s="13"/>
    </row>
    <row r="11" spans="1:13" ht="6.95" customHeight="1" thickBot="1" x14ac:dyDescent="0.25">
      <c r="A11" s="72"/>
      <c r="B11" s="45"/>
      <c r="C11" s="73"/>
      <c r="D11" s="73"/>
      <c r="E11" s="53"/>
      <c r="F11" s="45"/>
      <c r="G11" s="53"/>
      <c r="H11" s="45"/>
      <c r="I11" s="13"/>
    </row>
    <row r="12" spans="1:13" ht="18" customHeight="1" thickTop="1" x14ac:dyDescent="0.2">
      <c r="A12" s="61"/>
      <c r="B12" s="61"/>
      <c r="C12" s="62"/>
      <c r="D12" s="61"/>
      <c r="E12" s="63"/>
      <c r="F12" s="64"/>
      <c r="G12" s="63"/>
      <c r="H12" s="64"/>
    </row>
    <row r="13" spans="1:13" ht="6.95" customHeight="1" x14ac:dyDescent="0.2">
      <c r="A13" s="13"/>
      <c r="B13" s="10"/>
      <c r="C13" s="10"/>
      <c r="D13" s="10"/>
      <c r="E13" s="13"/>
      <c r="F13" s="10"/>
      <c r="G13" s="13"/>
      <c r="J13" s="3"/>
      <c r="K13" s="3"/>
      <c r="L13" s="3"/>
      <c r="M13" s="3"/>
    </row>
    <row r="14" spans="1:13" ht="21.95" customHeight="1" x14ac:dyDescent="0.2">
      <c r="A14" s="26" t="s">
        <v>42</v>
      </c>
      <c r="B14" s="25" t="s">
        <v>1</v>
      </c>
      <c r="C14" s="25" t="s">
        <v>2</v>
      </c>
      <c r="D14" s="25" t="s">
        <v>6</v>
      </c>
      <c r="E14" s="123" t="s">
        <v>65</v>
      </c>
      <c r="F14" s="123"/>
      <c r="G14" s="123" t="s">
        <v>66</v>
      </c>
      <c r="H14" s="123"/>
      <c r="J14" s="3"/>
      <c r="K14" s="3"/>
      <c r="L14" s="3"/>
      <c r="M14" s="3"/>
    </row>
    <row r="15" spans="1:13" ht="6.95" customHeight="1" x14ac:dyDescent="0.2">
      <c r="A15" s="7"/>
      <c r="B15" s="43"/>
      <c r="C15" s="43"/>
      <c r="D15" s="43"/>
      <c r="E15" s="44"/>
      <c r="F15" s="43"/>
      <c r="G15" s="44"/>
      <c r="H15" s="45"/>
      <c r="J15" s="3"/>
      <c r="K15" s="3"/>
      <c r="L15" s="3"/>
      <c r="M15" s="3"/>
    </row>
    <row r="16" spans="1:13" ht="18" customHeight="1" x14ac:dyDescent="0.2">
      <c r="A16" s="46" t="s">
        <v>3</v>
      </c>
      <c r="B16" s="9">
        <v>1500</v>
      </c>
      <c r="C16" s="9">
        <v>1350</v>
      </c>
      <c r="D16" s="9">
        <v>1480</v>
      </c>
      <c r="E16" s="75">
        <f>$B16-C16</f>
        <v>150</v>
      </c>
      <c r="F16" s="45" t="str">
        <f t="shared" ref="F16:H20" si="0">IF(E16="","",IF(E16&gt;0,"▲",IF(E16&lt;0,"▼","◄")))</f>
        <v>▲</v>
      </c>
      <c r="G16" s="75">
        <f>$B16-D16</f>
        <v>20</v>
      </c>
      <c r="H16" s="45" t="str">
        <f t="shared" si="0"/>
        <v>▲</v>
      </c>
      <c r="J16" s="3"/>
      <c r="K16" s="3"/>
      <c r="L16" s="3"/>
      <c r="M16" s="3"/>
    </row>
    <row r="17" spans="1:13" ht="18" customHeight="1" x14ac:dyDescent="0.2">
      <c r="A17" s="46" t="s">
        <v>4</v>
      </c>
      <c r="B17" s="9">
        <v>112</v>
      </c>
      <c r="C17" s="9">
        <v>150</v>
      </c>
      <c r="D17" s="9">
        <v>146</v>
      </c>
      <c r="E17" s="75">
        <f>$B17-C17</f>
        <v>-38</v>
      </c>
      <c r="F17" s="45" t="str">
        <f t="shared" si="0"/>
        <v>▼</v>
      </c>
      <c r="G17" s="75">
        <f>$B17-D17</f>
        <v>-34</v>
      </c>
      <c r="H17" s="45" t="str">
        <f t="shared" si="0"/>
        <v>▼</v>
      </c>
      <c r="J17" s="3"/>
      <c r="K17" s="3"/>
      <c r="L17" s="3"/>
      <c r="M17" s="3"/>
    </row>
    <row r="18" spans="1:13" ht="18" customHeight="1" x14ac:dyDescent="0.2">
      <c r="A18" s="46" t="s">
        <v>5</v>
      </c>
      <c r="B18" s="9">
        <v>650</v>
      </c>
      <c r="C18" s="9">
        <v>800</v>
      </c>
      <c r="D18" s="9">
        <v>730</v>
      </c>
      <c r="E18" s="75">
        <f>$B18-C18</f>
        <v>-150</v>
      </c>
      <c r="F18" s="45" t="str">
        <f t="shared" si="0"/>
        <v>▼</v>
      </c>
      <c r="G18" s="75">
        <f>$B18-D18</f>
        <v>-80</v>
      </c>
      <c r="H18" s="45" t="str">
        <f t="shared" si="0"/>
        <v>▼</v>
      </c>
      <c r="J18" s="3"/>
      <c r="K18" s="3"/>
      <c r="L18" s="3"/>
      <c r="M18" s="3"/>
    </row>
    <row r="19" spans="1:13" ht="6.95" customHeight="1" thickBot="1" x14ac:dyDescent="0.25">
      <c r="A19" s="7"/>
      <c r="B19" s="119"/>
      <c r="C19" s="119"/>
      <c r="D19" s="119"/>
      <c r="E19" s="47"/>
      <c r="F19" s="48"/>
      <c r="G19" s="47"/>
      <c r="H19" s="45"/>
      <c r="J19" s="3"/>
      <c r="K19" s="3"/>
      <c r="L19" s="3"/>
      <c r="M19" s="3"/>
    </row>
    <row r="20" spans="1:13" ht="21.95" customHeight="1" thickTop="1" x14ac:dyDescent="0.2">
      <c r="A20" s="30" t="s">
        <v>64</v>
      </c>
      <c r="B20" s="28">
        <f>SUM(B16:B18)</f>
        <v>2262</v>
      </c>
      <c r="C20" s="28">
        <f>SUM(C16:C18)</f>
        <v>2300</v>
      </c>
      <c r="D20" s="28">
        <f>SUM(D16:D18)</f>
        <v>2356</v>
      </c>
      <c r="E20" s="76">
        <f>$B20-C20</f>
        <v>-38</v>
      </c>
      <c r="F20" s="29" t="str">
        <f>IF(E20="","",IF(E20&gt;0,"▲",IF(E20&lt;0,"▼","◄")))</f>
        <v>▼</v>
      </c>
      <c r="G20" s="76">
        <f>$B20-D20</f>
        <v>-94</v>
      </c>
      <c r="H20" s="29" t="str">
        <f t="shared" si="0"/>
        <v>▼</v>
      </c>
      <c r="J20" s="3"/>
      <c r="K20" s="3"/>
      <c r="L20" s="3"/>
      <c r="M20" s="3"/>
    </row>
    <row r="21" spans="1:13" ht="18" customHeight="1" x14ac:dyDescent="0.2">
      <c r="A21" s="13"/>
      <c r="B21" s="10"/>
      <c r="C21" s="10"/>
      <c r="D21" s="10"/>
      <c r="E21" s="13"/>
      <c r="F21" s="10"/>
      <c r="G21" s="13"/>
      <c r="J21" s="3"/>
      <c r="K21" s="3"/>
      <c r="L21" s="3"/>
      <c r="M21" s="3"/>
    </row>
    <row r="22" spans="1:13" ht="21.95" customHeight="1" x14ac:dyDescent="0.2">
      <c r="A22" s="27" t="s">
        <v>9</v>
      </c>
      <c r="B22" s="25" t="s">
        <v>1</v>
      </c>
      <c r="C22" s="25" t="s">
        <v>2</v>
      </c>
      <c r="D22" s="25" t="s">
        <v>6</v>
      </c>
      <c r="E22" s="123" t="s">
        <v>65</v>
      </c>
      <c r="F22" s="123"/>
      <c r="G22" s="123" t="s">
        <v>66</v>
      </c>
      <c r="H22" s="123"/>
      <c r="J22" s="6"/>
    </row>
    <row r="23" spans="1:13" ht="6.95" customHeight="1" x14ac:dyDescent="0.2">
      <c r="A23" s="44"/>
      <c r="B23" s="8"/>
      <c r="C23" s="8"/>
      <c r="D23" s="8"/>
      <c r="E23" s="11"/>
      <c r="F23" s="49"/>
      <c r="G23" s="11"/>
      <c r="H23" s="45"/>
      <c r="J23" s="6"/>
    </row>
    <row r="24" spans="1:13" ht="18" customHeight="1" x14ac:dyDescent="0.2">
      <c r="A24" s="46" t="s">
        <v>10</v>
      </c>
      <c r="B24" s="120">
        <v>3645</v>
      </c>
      <c r="C24" s="120">
        <v>4351</v>
      </c>
      <c r="D24" s="120">
        <v>3975</v>
      </c>
      <c r="E24" s="75">
        <f>$B24-C24</f>
        <v>-706</v>
      </c>
      <c r="F24" s="45" t="str">
        <f>IF(E24="","",IF(E24&gt;0,"▲",IF(E24&lt;0,"▼","◄")))</f>
        <v>▼</v>
      </c>
      <c r="G24" s="75">
        <f>$B24-D24</f>
        <v>-330</v>
      </c>
      <c r="H24" s="45" t="str">
        <f>IF(G24="","",IF(G24&gt;0,"▲",IF(G24&lt;0,"▼","◄")))</f>
        <v>▼</v>
      </c>
      <c r="J24" s="6"/>
    </row>
    <row r="25" spans="1:13" ht="18" customHeight="1" x14ac:dyDescent="0.2">
      <c r="A25" s="46" t="s">
        <v>11</v>
      </c>
      <c r="B25" s="120">
        <v>2494</v>
      </c>
      <c r="C25" s="120">
        <v>2148</v>
      </c>
      <c r="D25" s="120">
        <v>2541</v>
      </c>
      <c r="E25" s="75">
        <f>$B25-C25</f>
        <v>346</v>
      </c>
      <c r="F25" s="45" t="str">
        <f>IF(E25="","",IF(E25&gt;0,"▲",IF(E25&lt;0,"▼","◄")))</f>
        <v>▲</v>
      </c>
      <c r="G25" s="75">
        <f>$B25-D25</f>
        <v>-47</v>
      </c>
      <c r="H25" s="45" t="str">
        <f>IF(G25="","",IF(G25&gt;0,"▲",IF(G25&lt;0,"▼","◄")))</f>
        <v>▼</v>
      </c>
      <c r="J25" s="6"/>
    </row>
    <row r="26" spans="1:13" ht="18" customHeight="1" x14ac:dyDescent="0.2">
      <c r="A26" s="46" t="s">
        <v>12</v>
      </c>
      <c r="B26" s="120">
        <v>2441</v>
      </c>
      <c r="C26" s="120">
        <v>2681</v>
      </c>
      <c r="D26" s="120">
        <v>2514</v>
      </c>
      <c r="E26" s="75">
        <f>$B26-C26</f>
        <v>-240</v>
      </c>
      <c r="F26" s="45" t="str">
        <f>IF(E26="","",IF(E26&gt;0,"▲",IF(E26&lt;0,"▼","◄")))</f>
        <v>▼</v>
      </c>
      <c r="G26" s="75">
        <f>$B26-D26</f>
        <v>-73</v>
      </c>
      <c r="H26" s="45" t="str">
        <f>IF(G26="","",IF(G26&gt;0,"▲",IF(G26&lt;0,"▼","◄")))</f>
        <v>▼</v>
      </c>
    </row>
    <row r="27" spans="1:13" ht="18" customHeight="1" x14ac:dyDescent="0.2">
      <c r="A27" s="46" t="s">
        <v>13</v>
      </c>
      <c r="B27" s="120">
        <v>4143</v>
      </c>
      <c r="C27" s="120">
        <v>4110</v>
      </c>
      <c r="D27" s="120">
        <v>5147</v>
      </c>
      <c r="E27" s="75">
        <f>$B27-C27</f>
        <v>33</v>
      </c>
      <c r="F27" s="45" t="str">
        <f>IF(E27="","",IF(E27&gt;0,"▲",IF(E27&lt;0,"▼","◄")))</f>
        <v>▲</v>
      </c>
      <c r="G27" s="75">
        <f>$B27-D27</f>
        <v>-1004</v>
      </c>
      <c r="H27" s="45" t="str">
        <f>IF(G27="","",IF(G27&gt;0,"▲",IF(G27&lt;0,"▼","◄")))</f>
        <v>▼</v>
      </c>
    </row>
    <row r="28" spans="1:13" ht="18" customHeight="1" x14ac:dyDescent="0.2">
      <c r="A28" s="46" t="s">
        <v>14</v>
      </c>
      <c r="B28" s="120">
        <v>411</v>
      </c>
      <c r="C28" s="120">
        <v>651</v>
      </c>
      <c r="D28" s="120">
        <v>354</v>
      </c>
      <c r="E28" s="75">
        <f>$B28-C28</f>
        <v>-240</v>
      </c>
      <c r="F28" s="45" t="str">
        <f>IF(E28="","",IF(E28&gt;0,"▲",IF(E28&lt;0,"▼","◄")))</f>
        <v>▼</v>
      </c>
      <c r="G28" s="75">
        <f>$B28-D28</f>
        <v>57</v>
      </c>
      <c r="H28" s="45" t="str">
        <f>IF(G28="","",IF(G28&gt;0,"▲",IF(G28&lt;0,"▼","◄")))</f>
        <v>▲</v>
      </c>
    </row>
    <row r="29" spans="1:13" ht="6.95" customHeight="1" thickBot="1" x14ac:dyDescent="0.25">
      <c r="A29" s="44"/>
      <c r="B29" s="58"/>
      <c r="C29" s="58"/>
      <c r="D29" s="58"/>
      <c r="E29" s="50"/>
      <c r="F29" s="51"/>
      <c r="G29" s="50"/>
      <c r="H29" s="45"/>
    </row>
    <row r="30" spans="1:13" ht="21.95" customHeight="1" thickTop="1" x14ac:dyDescent="0.2">
      <c r="A30" s="31" t="s">
        <v>62</v>
      </c>
      <c r="B30" s="32">
        <f>SUM(B$24:B$28)</f>
        <v>13134</v>
      </c>
      <c r="C30" s="32">
        <f>SUM(C$24:C$28)</f>
        <v>13941</v>
      </c>
      <c r="D30" s="32">
        <f>SUM(D$24:D$28)</f>
        <v>14531</v>
      </c>
      <c r="E30" s="76">
        <f>$B30-C30</f>
        <v>-807</v>
      </c>
      <c r="F30" s="29" t="str">
        <f>IF(E30="","",IF(E30&gt;0,"▲",IF(E30&lt;0,"▼","◄")))</f>
        <v>▼</v>
      </c>
      <c r="G30" s="76">
        <f>$B30-D30</f>
        <v>-1397</v>
      </c>
      <c r="H30" s="29" t="str">
        <f>IF(G30="","",IF(G30&gt;0,"▲",IF(G30&lt;0,"▼","◄")))</f>
        <v>▼</v>
      </c>
    </row>
    <row r="31" spans="1:13" ht="18" customHeight="1" x14ac:dyDescent="0.2"/>
    <row r="32" spans="1:13" ht="21.95" customHeight="1" x14ac:dyDescent="0.2">
      <c r="A32" s="27" t="s">
        <v>15</v>
      </c>
      <c r="B32" s="25" t="s">
        <v>1</v>
      </c>
      <c r="C32" s="25" t="s">
        <v>2</v>
      </c>
      <c r="D32" s="25" t="s">
        <v>6</v>
      </c>
      <c r="E32" s="123" t="s">
        <v>65</v>
      </c>
      <c r="F32" s="123"/>
      <c r="G32" s="123" t="s">
        <v>66</v>
      </c>
      <c r="H32" s="123"/>
    </row>
    <row r="33" spans="1:8" ht="6.95" customHeight="1" x14ac:dyDescent="0.2">
      <c r="A33" s="44"/>
      <c r="B33" s="43"/>
      <c r="C33" s="52"/>
      <c r="D33" s="52"/>
      <c r="E33" s="53"/>
      <c r="F33" s="45"/>
      <c r="G33" s="53"/>
      <c r="H33" s="45"/>
    </row>
    <row r="34" spans="1:8" ht="18" customHeight="1" x14ac:dyDescent="0.2">
      <c r="A34" s="46" t="s">
        <v>79</v>
      </c>
      <c r="B34" s="17">
        <v>800</v>
      </c>
      <c r="C34" s="17">
        <v>800</v>
      </c>
      <c r="D34" s="17">
        <v>800</v>
      </c>
      <c r="E34" s="75">
        <f>C34-$B34</f>
        <v>0</v>
      </c>
      <c r="F34" s="45" t="str">
        <f>IF(E34="","",IF(E34&gt;0,"▲",IF(E34&lt;0,"▼","◄")))</f>
        <v>◄</v>
      </c>
      <c r="G34" s="75">
        <f>D34-$B34</f>
        <v>0</v>
      </c>
      <c r="H34" s="45" t="str">
        <f t="shared" ref="H34:H53" si="1">IF(G34="","",IF(G34&gt;0,"▲",IF(G34&lt;0,"▼","◄")))</f>
        <v>◄</v>
      </c>
    </row>
    <row r="35" spans="1:8" ht="18" customHeight="1" x14ac:dyDescent="0.2">
      <c r="A35" s="54" t="s">
        <v>69</v>
      </c>
      <c r="B35" s="17">
        <v>1450</v>
      </c>
      <c r="C35" s="17">
        <v>1450</v>
      </c>
      <c r="D35" s="17">
        <v>1450</v>
      </c>
      <c r="E35" s="75">
        <f t="shared" ref="E35:E55" si="2">C35-$B35</f>
        <v>0</v>
      </c>
      <c r="F35" s="45" t="str">
        <f t="shared" ref="F35:F53" si="3">IF(E35="","",IF(E35&gt;0,"▲",IF(E35&lt;0,"▼","◄")))</f>
        <v>◄</v>
      </c>
      <c r="G35" s="75">
        <f t="shared" ref="G35:G55" si="4">D35-$B35</f>
        <v>0</v>
      </c>
      <c r="H35" s="45" t="str">
        <f t="shared" si="1"/>
        <v>◄</v>
      </c>
    </row>
    <row r="36" spans="1:8" ht="18" customHeight="1" x14ac:dyDescent="0.2">
      <c r="A36" s="54" t="s">
        <v>70</v>
      </c>
      <c r="B36" s="17">
        <v>950</v>
      </c>
      <c r="C36" s="17">
        <v>950</v>
      </c>
      <c r="D36" s="17">
        <v>950</v>
      </c>
      <c r="E36" s="75">
        <f t="shared" si="2"/>
        <v>0</v>
      </c>
      <c r="F36" s="45" t="str">
        <f t="shared" si="3"/>
        <v>◄</v>
      </c>
      <c r="G36" s="75">
        <f t="shared" si="4"/>
        <v>0</v>
      </c>
      <c r="H36" s="45" t="str">
        <f t="shared" si="1"/>
        <v>◄</v>
      </c>
    </row>
    <row r="37" spans="1:8" ht="18" customHeight="1" x14ac:dyDescent="0.2">
      <c r="A37" s="54" t="s">
        <v>71</v>
      </c>
      <c r="B37" s="17">
        <v>1200</v>
      </c>
      <c r="C37" s="17">
        <v>1200</v>
      </c>
      <c r="D37" s="17">
        <v>1200</v>
      </c>
      <c r="E37" s="75">
        <f t="shared" si="2"/>
        <v>0</v>
      </c>
      <c r="F37" s="45" t="str">
        <f t="shared" si="3"/>
        <v>◄</v>
      </c>
      <c r="G37" s="75">
        <f t="shared" si="4"/>
        <v>0</v>
      </c>
      <c r="H37" s="45" t="str">
        <f t="shared" si="1"/>
        <v>◄</v>
      </c>
    </row>
    <row r="38" spans="1:8" ht="18" customHeight="1" x14ac:dyDescent="0.2">
      <c r="A38" s="54" t="s">
        <v>72</v>
      </c>
      <c r="B38" s="17">
        <v>1750</v>
      </c>
      <c r="C38" s="17">
        <v>1750</v>
      </c>
      <c r="D38" s="17">
        <v>1750</v>
      </c>
      <c r="E38" s="75">
        <f t="shared" si="2"/>
        <v>0</v>
      </c>
      <c r="F38" s="45" t="str">
        <f t="shared" si="3"/>
        <v>◄</v>
      </c>
      <c r="G38" s="75">
        <f t="shared" si="4"/>
        <v>0</v>
      </c>
      <c r="H38" s="45" t="str">
        <f t="shared" si="1"/>
        <v>◄</v>
      </c>
    </row>
    <row r="39" spans="1:8" ht="18" customHeight="1" x14ac:dyDescent="0.2">
      <c r="A39" s="54" t="s">
        <v>73</v>
      </c>
      <c r="B39" s="17">
        <v>0</v>
      </c>
      <c r="C39" s="17">
        <v>0</v>
      </c>
      <c r="D39" s="17">
        <v>0</v>
      </c>
      <c r="E39" s="75">
        <f t="shared" si="2"/>
        <v>0</v>
      </c>
      <c r="F39" s="45" t="str">
        <f t="shared" si="3"/>
        <v>◄</v>
      </c>
      <c r="G39" s="75">
        <f t="shared" si="4"/>
        <v>0</v>
      </c>
      <c r="H39" s="45" t="str">
        <f t="shared" si="1"/>
        <v>◄</v>
      </c>
    </row>
    <row r="40" spans="1:8" ht="18" customHeight="1" x14ac:dyDescent="0.2">
      <c r="A40" s="54" t="s">
        <v>58</v>
      </c>
      <c r="B40" s="17">
        <v>3000</v>
      </c>
      <c r="C40" s="17">
        <v>2651</v>
      </c>
      <c r="D40" s="17">
        <v>3000</v>
      </c>
      <c r="E40" s="75">
        <f t="shared" si="2"/>
        <v>-349</v>
      </c>
      <c r="F40" s="45" t="str">
        <f t="shared" si="3"/>
        <v>▼</v>
      </c>
      <c r="G40" s="75">
        <f t="shared" si="4"/>
        <v>0</v>
      </c>
      <c r="H40" s="45" t="str">
        <f t="shared" si="1"/>
        <v>◄</v>
      </c>
    </row>
    <row r="41" spans="1:8" ht="18" customHeight="1" x14ac:dyDescent="0.2">
      <c r="A41" s="46" t="s">
        <v>48</v>
      </c>
      <c r="B41" s="17">
        <v>2451</v>
      </c>
      <c r="C41" s="17">
        <v>2401</v>
      </c>
      <c r="D41" s="17">
        <v>2451</v>
      </c>
      <c r="E41" s="75">
        <f t="shared" si="2"/>
        <v>-50</v>
      </c>
      <c r="F41" s="45" t="str">
        <f t="shared" si="3"/>
        <v>▼</v>
      </c>
      <c r="G41" s="75">
        <f t="shared" si="4"/>
        <v>0</v>
      </c>
      <c r="H41" s="45" t="str">
        <f t="shared" si="1"/>
        <v>◄</v>
      </c>
    </row>
    <row r="42" spans="1:8" ht="18" customHeight="1" x14ac:dyDescent="0.2">
      <c r="A42" s="46" t="s">
        <v>59</v>
      </c>
      <c r="B42" s="17">
        <v>3240</v>
      </c>
      <c r="C42" s="17">
        <v>2822</v>
      </c>
      <c r="D42" s="17">
        <v>3140</v>
      </c>
      <c r="E42" s="75">
        <f t="shared" si="2"/>
        <v>-418</v>
      </c>
      <c r="F42" s="45" t="str">
        <f t="shared" si="3"/>
        <v>▼</v>
      </c>
      <c r="G42" s="75">
        <f t="shared" si="4"/>
        <v>-100</v>
      </c>
      <c r="H42" s="45" t="str">
        <f t="shared" si="1"/>
        <v>▼</v>
      </c>
    </row>
    <row r="43" spans="1:8" ht="18" customHeight="1" x14ac:dyDescent="0.2">
      <c r="A43" s="46" t="s">
        <v>60</v>
      </c>
      <c r="B43" s="17">
        <v>1744</v>
      </c>
      <c r="C43" s="17">
        <v>1845</v>
      </c>
      <c r="D43" s="17">
        <v>1914</v>
      </c>
      <c r="E43" s="75">
        <f t="shared" si="2"/>
        <v>101</v>
      </c>
      <c r="F43" s="45" t="str">
        <f t="shared" si="3"/>
        <v>▲</v>
      </c>
      <c r="G43" s="75">
        <f t="shared" si="4"/>
        <v>170</v>
      </c>
      <c r="H43" s="45" t="str">
        <f t="shared" si="1"/>
        <v>▲</v>
      </c>
    </row>
    <row r="44" spans="1:8" ht="18" customHeight="1" x14ac:dyDescent="0.2">
      <c r="A44" s="46" t="s">
        <v>49</v>
      </c>
      <c r="B44" s="17">
        <v>1051</v>
      </c>
      <c r="C44" s="17">
        <v>1101</v>
      </c>
      <c r="D44" s="17">
        <v>1051</v>
      </c>
      <c r="E44" s="75">
        <f t="shared" si="2"/>
        <v>50</v>
      </c>
      <c r="F44" s="45" t="str">
        <f t="shared" si="3"/>
        <v>▲</v>
      </c>
      <c r="G44" s="75">
        <f t="shared" si="4"/>
        <v>0</v>
      </c>
      <c r="H44" s="45" t="str">
        <f t="shared" si="1"/>
        <v>◄</v>
      </c>
    </row>
    <row r="45" spans="1:8" ht="18" customHeight="1" x14ac:dyDescent="0.2">
      <c r="A45" s="46" t="s">
        <v>61</v>
      </c>
      <c r="B45" s="17">
        <v>1825</v>
      </c>
      <c r="C45" s="17">
        <v>1745</v>
      </c>
      <c r="D45" s="17">
        <v>1901</v>
      </c>
      <c r="E45" s="75">
        <f t="shared" si="2"/>
        <v>-80</v>
      </c>
      <c r="F45" s="45" t="str">
        <f t="shared" si="3"/>
        <v>▼</v>
      </c>
      <c r="G45" s="75">
        <f t="shared" si="4"/>
        <v>76</v>
      </c>
      <c r="H45" s="45" t="str">
        <f t="shared" si="1"/>
        <v>▲</v>
      </c>
    </row>
    <row r="46" spans="1:8" ht="18" customHeight="1" x14ac:dyDescent="0.2">
      <c r="A46" s="46" t="s">
        <v>50</v>
      </c>
      <c r="B46" s="17">
        <v>0</v>
      </c>
      <c r="C46" s="17">
        <v>0</v>
      </c>
      <c r="D46" s="17">
        <v>0</v>
      </c>
      <c r="E46" s="75">
        <f t="shared" si="2"/>
        <v>0</v>
      </c>
      <c r="F46" s="45" t="str">
        <f t="shared" si="3"/>
        <v>◄</v>
      </c>
      <c r="G46" s="75">
        <f t="shared" si="4"/>
        <v>0</v>
      </c>
      <c r="H46" s="45" t="str">
        <f t="shared" si="1"/>
        <v>◄</v>
      </c>
    </row>
    <row r="47" spans="1:8" ht="18" customHeight="1" x14ac:dyDescent="0.2">
      <c r="A47" s="46" t="s">
        <v>57</v>
      </c>
      <c r="B47" s="17">
        <v>0</v>
      </c>
      <c r="C47" s="17">
        <v>0</v>
      </c>
      <c r="D47" s="17">
        <v>0</v>
      </c>
      <c r="E47" s="75">
        <f t="shared" si="2"/>
        <v>0</v>
      </c>
      <c r="F47" s="45" t="str">
        <f t="shared" si="3"/>
        <v>◄</v>
      </c>
      <c r="G47" s="75">
        <f t="shared" si="4"/>
        <v>0</v>
      </c>
      <c r="H47" s="45" t="str">
        <f t="shared" si="1"/>
        <v>◄</v>
      </c>
    </row>
    <row r="48" spans="1:8" ht="18" customHeight="1" x14ac:dyDescent="0.2">
      <c r="A48" s="46" t="s">
        <v>51</v>
      </c>
      <c r="B48" s="17">
        <v>0</v>
      </c>
      <c r="C48" s="17">
        <v>0</v>
      </c>
      <c r="D48" s="17">
        <v>0</v>
      </c>
      <c r="E48" s="75">
        <f t="shared" si="2"/>
        <v>0</v>
      </c>
      <c r="F48" s="45" t="str">
        <f t="shared" si="3"/>
        <v>◄</v>
      </c>
      <c r="G48" s="75">
        <f t="shared" si="4"/>
        <v>0</v>
      </c>
      <c r="H48" s="45" t="str">
        <f t="shared" si="1"/>
        <v>◄</v>
      </c>
    </row>
    <row r="49" spans="1:116" ht="18" customHeight="1" x14ac:dyDescent="0.2">
      <c r="A49" s="46" t="s">
        <v>52</v>
      </c>
      <c r="B49" s="17">
        <v>0</v>
      </c>
      <c r="C49" s="17">
        <v>0</v>
      </c>
      <c r="D49" s="17">
        <v>0</v>
      </c>
      <c r="E49" s="75">
        <f t="shared" si="2"/>
        <v>0</v>
      </c>
      <c r="F49" s="45" t="str">
        <f t="shared" si="3"/>
        <v>◄</v>
      </c>
      <c r="G49" s="75">
        <f t="shared" si="4"/>
        <v>0</v>
      </c>
      <c r="H49" s="45" t="str">
        <f t="shared" si="1"/>
        <v>◄</v>
      </c>
    </row>
    <row r="50" spans="1:116" ht="18" customHeight="1" x14ac:dyDescent="0.2">
      <c r="A50" s="46" t="s">
        <v>53</v>
      </c>
      <c r="B50" s="17">
        <v>30</v>
      </c>
      <c r="C50" s="17">
        <v>40</v>
      </c>
      <c r="D50" s="17">
        <v>0</v>
      </c>
      <c r="E50" s="75">
        <f t="shared" si="2"/>
        <v>10</v>
      </c>
      <c r="F50" s="45" t="str">
        <f t="shared" si="3"/>
        <v>▲</v>
      </c>
      <c r="G50" s="75">
        <f t="shared" si="4"/>
        <v>-30</v>
      </c>
      <c r="H50" s="45" t="str">
        <f t="shared" si="1"/>
        <v>▼</v>
      </c>
    </row>
    <row r="51" spans="1:116" ht="18" customHeight="1" x14ac:dyDescent="0.2">
      <c r="A51" s="46" t="s">
        <v>56</v>
      </c>
      <c r="B51" s="17">
        <v>0</v>
      </c>
      <c r="C51" s="17">
        <v>0</v>
      </c>
      <c r="D51" s="17">
        <v>0</v>
      </c>
      <c r="E51" s="75">
        <f t="shared" si="2"/>
        <v>0</v>
      </c>
      <c r="F51" s="45" t="str">
        <f t="shared" si="3"/>
        <v>◄</v>
      </c>
      <c r="G51" s="75">
        <f t="shared" si="4"/>
        <v>0</v>
      </c>
      <c r="H51" s="45" t="str">
        <f t="shared" si="1"/>
        <v>◄</v>
      </c>
    </row>
    <row r="52" spans="1:116" ht="18" customHeight="1" x14ac:dyDescent="0.2">
      <c r="A52" s="46" t="s">
        <v>55</v>
      </c>
      <c r="B52" s="17">
        <v>0</v>
      </c>
      <c r="C52" s="17">
        <v>0</v>
      </c>
      <c r="D52" s="17">
        <v>0</v>
      </c>
      <c r="E52" s="75">
        <f t="shared" si="2"/>
        <v>0</v>
      </c>
      <c r="F52" s="45" t="str">
        <f t="shared" si="3"/>
        <v>◄</v>
      </c>
      <c r="G52" s="75">
        <f t="shared" si="4"/>
        <v>0</v>
      </c>
      <c r="H52" s="45" t="str">
        <f t="shared" si="1"/>
        <v>◄</v>
      </c>
    </row>
    <row r="53" spans="1:116" s="2" customFormat="1" ht="18" customHeight="1" x14ac:dyDescent="0.2">
      <c r="A53" s="46" t="s">
        <v>54</v>
      </c>
      <c r="B53" s="17">
        <v>0</v>
      </c>
      <c r="C53" s="17">
        <v>0</v>
      </c>
      <c r="D53" s="17">
        <v>0</v>
      </c>
      <c r="E53" s="75">
        <f t="shared" si="2"/>
        <v>0</v>
      </c>
      <c r="F53" s="45" t="str">
        <f t="shared" si="3"/>
        <v>◄</v>
      </c>
      <c r="G53" s="75">
        <f t="shared" si="4"/>
        <v>0</v>
      </c>
      <c r="H53" s="45" t="str">
        <f t="shared" si="1"/>
        <v>◄</v>
      </c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s="2" customFormat="1" ht="6.95" customHeight="1" thickBot="1" x14ac:dyDescent="0.25">
      <c r="A54" s="44"/>
      <c r="B54" s="121"/>
      <c r="C54" s="121"/>
      <c r="D54" s="121"/>
      <c r="E54" s="50"/>
      <c r="F54" s="51"/>
      <c r="G54" s="50"/>
      <c r="H54" s="45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s="2" customFormat="1" ht="21.95" customHeight="1" thickTop="1" x14ac:dyDescent="0.2">
      <c r="A55" s="33" t="s">
        <v>63</v>
      </c>
      <c r="B55" s="32">
        <f>SUM(B34:B41)+SUM(B43:B44)+SUM(B46:B53)-B42-B45</f>
        <v>9361</v>
      </c>
      <c r="C55" s="32">
        <f>SUM(C34:C41)+SUM(C43:C44)+SUM(C46:C53)-C42-C45</f>
        <v>9621</v>
      </c>
      <c r="D55" s="32">
        <f>SUM(D34:D41)+SUM(D43:D44)+SUM(D46:D53)-D42-D45</f>
        <v>9525</v>
      </c>
      <c r="E55" s="76">
        <f t="shared" si="2"/>
        <v>260</v>
      </c>
      <c r="F55" s="29" t="str">
        <f>IF(E55="","",IF(E55&gt;0,"▲",IF(E55&lt;0,"▼","◄")))</f>
        <v>▲</v>
      </c>
      <c r="G55" s="76">
        <f t="shared" si="4"/>
        <v>164</v>
      </c>
      <c r="H55" s="29" t="str">
        <f>IF(G55="","",IF(G55&gt;0,"▲",IF(G55&lt;0,"▼","◄")))</f>
        <v>▲</v>
      </c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s="2" customFormat="1" ht="18" customHeight="1" x14ac:dyDescent="0.2">
      <c r="A56" s="10"/>
      <c r="B56" s="10"/>
      <c r="C56" s="10"/>
      <c r="D56" s="10"/>
      <c r="E56" s="13"/>
      <c r="F56" s="10"/>
      <c r="G56" s="13"/>
      <c r="H56" s="22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ht="21.95" customHeight="1" x14ac:dyDescent="0.2">
      <c r="A57" s="27" t="s">
        <v>46</v>
      </c>
      <c r="B57" s="25" t="s">
        <v>1</v>
      </c>
      <c r="C57" s="25" t="s">
        <v>2</v>
      </c>
      <c r="D57" s="25" t="s">
        <v>6</v>
      </c>
      <c r="E57" s="123" t="s">
        <v>65</v>
      </c>
      <c r="F57" s="123"/>
      <c r="G57" s="123" t="s">
        <v>66</v>
      </c>
      <c r="H57" s="123"/>
    </row>
    <row r="58" spans="1:116" ht="6.95" customHeight="1" x14ac:dyDescent="0.2">
      <c r="A58" s="44"/>
      <c r="B58" s="43"/>
      <c r="C58" s="43"/>
      <c r="D58" s="43"/>
      <c r="E58" s="44"/>
      <c r="F58" s="43"/>
      <c r="G58" s="44"/>
      <c r="H58" s="45"/>
    </row>
    <row r="59" spans="1:116" ht="18" customHeight="1" x14ac:dyDescent="0.2">
      <c r="A59" s="46" t="s">
        <v>16</v>
      </c>
      <c r="B59" s="122">
        <f>IF(B$41=0,0,B$41)</f>
        <v>2451</v>
      </c>
      <c r="C59" s="122">
        <f>IF(C$41=0,0,C$41)</f>
        <v>2401</v>
      </c>
      <c r="D59" s="122">
        <f>IF(D$41=0,0,D$41)</f>
        <v>2451</v>
      </c>
      <c r="E59" s="75">
        <f t="shared" ref="E59:E66" si="5">C59-$B59</f>
        <v>-50</v>
      </c>
      <c r="F59" s="45" t="str">
        <f t="shared" ref="F59:F66" si="6">IF(E59="","",IF(E59&gt;0,"▲",IF(E59&lt;0,"▼","◄")))</f>
        <v>▼</v>
      </c>
      <c r="G59" s="75">
        <f t="shared" ref="G59:G65" si="7">D59-$B59</f>
        <v>0</v>
      </c>
      <c r="H59" s="45" t="str">
        <f t="shared" ref="H59:H66" si="8">IF(G59="","",IF(G59&gt;0,"▲",IF(G59&lt;0,"▼","◄")))</f>
        <v>◄</v>
      </c>
    </row>
    <row r="60" spans="1:116" ht="18" customHeight="1" x14ac:dyDescent="0.2">
      <c r="A60" s="55" t="s">
        <v>17</v>
      </c>
      <c r="B60" s="56">
        <f>IF(SUM(SUM(B$24:B$26),B$28)=0,0,1-(B$59/SUM(SUM(B$24:B$26),B$28)))</f>
        <v>0.7273940607273941</v>
      </c>
      <c r="C60" s="56">
        <f>IF(SUM(SUM(C$24:C$26),C$28)=0,0,1-(C$59/SUM(SUM(C$24:C$26),C$28)))</f>
        <v>0.75577255619977624</v>
      </c>
      <c r="D60" s="56">
        <f>IF(SUM(SUM(D$24:D$26),D$28)=0,0,1-(D$59/SUM(SUM(D$24:D$26),D$28)))</f>
        <v>0.73881074168797956</v>
      </c>
      <c r="E60" s="57">
        <f t="shared" si="5"/>
        <v>2.8378495472382137E-2</v>
      </c>
      <c r="F60" s="45" t="str">
        <f t="shared" si="6"/>
        <v>▲</v>
      </c>
      <c r="G60" s="57">
        <f>D60-$B60</f>
        <v>1.1416680960585457E-2</v>
      </c>
      <c r="H60" s="45" t="str">
        <f t="shared" si="8"/>
        <v>▲</v>
      </c>
    </row>
    <row r="61" spans="1:116" ht="18" customHeight="1" x14ac:dyDescent="0.2">
      <c r="A61" s="46" t="s">
        <v>47</v>
      </c>
      <c r="B61" s="122">
        <f>IF(B$44=0,0,B$44)</f>
        <v>1051</v>
      </c>
      <c r="C61" s="122">
        <f>IF(C$44=0,0,C$44)</f>
        <v>1101</v>
      </c>
      <c r="D61" s="122">
        <f>IF(D$44=0,0,D$44)</f>
        <v>1051</v>
      </c>
      <c r="E61" s="75">
        <f t="shared" si="5"/>
        <v>50</v>
      </c>
      <c r="F61" s="45" t="str">
        <f t="shared" si="6"/>
        <v>▲</v>
      </c>
      <c r="G61" s="75">
        <f t="shared" si="7"/>
        <v>0</v>
      </c>
      <c r="H61" s="45" t="str">
        <f t="shared" si="8"/>
        <v>◄</v>
      </c>
    </row>
    <row r="62" spans="1:116" ht="18" customHeight="1" x14ac:dyDescent="0.2">
      <c r="A62" s="46" t="s">
        <v>67</v>
      </c>
      <c r="B62" s="56">
        <f>IF(B$27=0,0,1-(B$61/B$27))</f>
        <v>0.74631909244508809</v>
      </c>
      <c r="C62" s="56">
        <f>IF(C$27=0,0,1-(C$61/C$27))</f>
        <v>0.73211678832116789</v>
      </c>
      <c r="D62" s="56">
        <f>IF(D$27=0,0,1-(D$61/D$27))</f>
        <v>0.79580338061006417</v>
      </c>
      <c r="E62" s="57">
        <f t="shared" si="5"/>
        <v>-1.4202304123920206E-2</v>
      </c>
      <c r="F62" s="45" t="str">
        <f t="shared" si="6"/>
        <v>▼</v>
      </c>
      <c r="G62" s="57">
        <f>D62-$B62</f>
        <v>4.9484288164976076E-2</v>
      </c>
      <c r="H62" s="45" t="str">
        <f t="shared" si="8"/>
        <v>▲</v>
      </c>
    </row>
    <row r="63" spans="1:116" ht="18" customHeight="1" x14ac:dyDescent="0.2">
      <c r="A63" s="46" t="s">
        <v>43</v>
      </c>
      <c r="B63" s="122">
        <f>IF(SUM(B$34:B$39)=0,0,SUM(B$34:B$39))</f>
        <v>6150</v>
      </c>
      <c r="C63" s="122">
        <f>IF(SUM(C$34:C$39)=0,0,SUM(C$34:C$39))</f>
        <v>6150</v>
      </c>
      <c r="D63" s="122">
        <f>IF(SUM(D$34:D$39)=0,0,SUM(D$34:D$39))</f>
        <v>6150</v>
      </c>
      <c r="E63" s="75">
        <f t="shared" si="5"/>
        <v>0</v>
      </c>
      <c r="F63" s="45" t="str">
        <f t="shared" si="6"/>
        <v>◄</v>
      </c>
      <c r="G63" s="75">
        <f t="shared" si="7"/>
        <v>0</v>
      </c>
      <c r="H63" s="45" t="str">
        <f t="shared" si="8"/>
        <v>◄</v>
      </c>
    </row>
    <row r="64" spans="1:116" ht="18" customHeight="1" x14ac:dyDescent="0.2">
      <c r="A64" s="46" t="s">
        <v>18</v>
      </c>
      <c r="B64" s="56">
        <f>IF(B$30=0,0,B$63/B$30)</f>
        <v>0.46825034262220194</v>
      </c>
      <c r="C64" s="56">
        <f>IF(C$30=0,0,C$63/C$30)</f>
        <v>0.44114482461803312</v>
      </c>
      <c r="D64" s="56">
        <f>IF(D$30=0,0,D$63/D$30)</f>
        <v>0.42323308788108183</v>
      </c>
      <c r="E64" s="57">
        <f t="shared" si="5"/>
        <v>-2.7105518004168827E-2</v>
      </c>
      <c r="F64" s="45" t="str">
        <f t="shared" si="6"/>
        <v>▼</v>
      </c>
      <c r="G64" s="57">
        <f>D64-$B64</f>
        <v>-4.5017254741120116E-2</v>
      </c>
      <c r="H64" s="45" t="str">
        <f t="shared" si="8"/>
        <v>▼</v>
      </c>
    </row>
    <row r="65" spans="1:8" ht="18" customHeight="1" x14ac:dyDescent="0.2">
      <c r="A65" s="46" t="s">
        <v>19</v>
      </c>
      <c r="B65" s="122">
        <f>IF(SUM(B$46:B$53)=0,0,SUM(B$46:B$53))</f>
        <v>30</v>
      </c>
      <c r="C65" s="122">
        <f>IF(SUM(C$46:C$53)=0,0,SUM(C$46:C$53))</f>
        <v>40</v>
      </c>
      <c r="D65" s="122">
        <f>IF(SUM(D$46:D$53)=0,0,SUM(D$46:D$53))</f>
        <v>0</v>
      </c>
      <c r="E65" s="75">
        <f t="shared" si="5"/>
        <v>10</v>
      </c>
      <c r="F65" s="45" t="str">
        <f t="shared" si="6"/>
        <v>▲</v>
      </c>
      <c r="G65" s="75">
        <f t="shared" si="7"/>
        <v>-30</v>
      </c>
      <c r="H65" s="45" t="str">
        <f t="shared" si="8"/>
        <v>▼</v>
      </c>
    </row>
    <row r="66" spans="1:8" ht="18" customHeight="1" x14ac:dyDescent="0.2">
      <c r="A66" s="46" t="s">
        <v>20</v>
      </c>
      <c r="B66" s="56">
        <f>IF(B$30=0,0,B$65/B$30)</f>
        <v>2.2841480127912287E-3</v>
      </c>
      <c r="C66" s="56">
        <f>IF(C$30=0,0,C$65/C$30)</f>
        <v>2.869234631662004E-3</v>
      </c>
      <c r="D66" s="56">
        <f>IF(D$30=0,0,D$65/D$30)</f>
        <v>0</v>
      </c>
      <c r="E66" s="57">
        <f t="shared" si="5"/>
        <v>5.8508661887077523E-4</v>
      </c>
      <c r="F66" s="45" t="str">
        <f t="shared" si="6"/>
        <v>▲</v>
      </c>
      <c r="G66" s="57">
        <f>D66-$B66</f>
        <v>-2.2841480127912287E-3</v>
      </c>
      <c r="H66" s="45" t="str">
        <f t="shared" si="8"/>
        <v>▼</v>
      </c>
    </row>
    <row r="67" spans="1:8" ht="6.95" customHeight="1" thickBot="1" x14ac:dyDescent="0.25">
      <c r="A67" s="44"/>
      <c r="B67" s="56"/>
      <c r="C67" s="56"/>
      <c r="D67" s="56"/>
      <c r="E67" s="57"/>
      <c r="F67" s="45"/>
      <c r="G67" s="57"/>
      <c r="H67" s="45"/>
    </row>
    <row r="68" spans="1:8" ht="18" customHeight="1" thickTop="1" x14ac:dyDescent="0.2">
      <c r="A68" s="34"/>
      <c r="B68" s="40"/>
      <c r="C68" s="40"/>
      <c r="D68" s="40"/>
      <c r="E68" s="41"/>
      <c r="F68" s="40"/>
      <c r="G68" s="41"/>
      <c r="H68" s="37"/>
    </row>
    <row r="69" spans="1:8" ht="21.95" customHeight="1" x14ac:dyDescent="0.2">
      <c r="A69" s="27" t="s">
        <v>44</v>
      </c>
      <c r="B69" s="25" t="s">
        <v>1</v>
      </c>
      <c r="C69" s="25" t="s">
        <v>2</v>
      </c>
      <c r="D69" s="25" t="s">
        <v>6</v>
      </c>
      <c r="E69" s="123" t="s">
        <v>65</v>
      </c>
      <c r="F69" s="123"/>
      <c r="G69" s="123" t="s">
        <v>66</v>
      </c>
      <c r="H69" s="123"/>
    </row>
    <row r="70" spans="1:8" ht="6.95" customHeight="1" x14ac:dyDescent="0.2">
      <c r="A70" s="44"/>
      <c r="B70" s="43"/>
      <c r="C70" s="43"/>
      <c r="D70" s="43"/>
      <c r="E70" s="44"/>
      <c r="F70" s="43"/>
      <c r="G70" s="44"/>
      <c r="H70" s="45"/>
    </row>
    <row r="71" spans="1:8" ht="18" customHeight="1" x14ac:dyDescent="0.2">
      <c r="A71" s="46" t="s">
        <v>68</v>
      </c>
      <c r="B71" s="58">
        <f>IF(OR(AND(B17=0,B18=0),B27=0),0,B27/SUM(B17:B18))</f>
        <v>5.4370078740157481</v>
      </c>
      <c r="C71" s="58">
        <f>IF(OR(AND(C17=0,C18=0),C27=0),0,C27/SUM(C17:C18))</f>
        <v>4.3263157894736839</v>
      </c>
      <c r="D71" s="58">
        <f>IF(OR(AND(D17=0,D18=0),D27=0),0,D27/SUM(D17:D18))</f>
        <v>5.8755707762557075</v>
      </c>
      <c r="E71" s="75">
        <f>$B71-C71</f>
        <v>1.1106920845420643</v>
      </c>
      <c r="F71" s="45" t="str">
        <f>IF(E71="","",IF(E71&gt;0,"▲",IF(E71&lt;0,"▼","◄")))</f>
        <v>▲</v>
      </c>
      <c r="G71" s="75">
        <f>$B71-D71</f>
        <v>-0.43856290223995931</v>
      </c>
      <c r="H71" s="45" t="str">
        <f>IF(G71="","",IF(G71&gt;0,"▲",IF(G71&lt;0,"▼","◄")))</f>
        <v>▼</v>
      </c>
    </row>
    <row r="72" spans="1:8" ht="18" customHeight="1" x14ac:dyDescent="0.2">
      <c r="A72" s="46" t="s">
        <v>5</v>
      </c>
      <c r="B72" s="58">
        <f>IF(OR(AND(B17=0,B18=0),AND(B25=0,B26=0)),0,SUM(B25:B26)/SUM(B17:B18))</f>
        <v>6.4763779527559056</v>
      </c>
      <c r="C72" s="58">
        <f>IF(OR(AND(C17=0,C18=0),AND(C25=0,C26=0)),0,SUM(C25:C26)/SUM(C17:C18))</f>
        <v>5.0831578947368419</v>
      </c>
      <c r="D72" s="58">
        <f>IF(OR(AND(D17=0,D18=0),AND(D25=0,D26=0)),0,SUM(D25:D26)/SUM(D17:D18))</f>
        <v>5.7705479452054798</v>
      </c>
      <c r="E72" s="75">
        <f>$B72-C72</f>
        <v>1.3932200580190637</v>
      </c>
      <c r="F72" s="45" t="str">
        <f>IF(E72="","",IF(E72&gt;0,"▲",IF(E72&lt;0,"▼","◄")))</f>
        <v>▲</v>
      </c>
      <c r="G72" s="75">
        <f>$B72-D72</f>
        <v>0.7058300075504258</v>
      </c>
      <c r="H72" s="45" t="str">
        <f>IF(G72="","",IF(G72&gt;0,"▲",IF(G72&lt;0,"▼","◄")))</f>
        <v>▲</v>
      </c>
    </row>
    <row r="73" spans="1:8" ht="18" customHeight="1" x14ac:dyDescent="0.2">
      <c r="A73" s="46" t="s">
        <v>3</v>
      </c>
      <c r="B73" s="58">
        <f>IF(OR(B16=0,B24=0),0,B24/B16)</f>
        <v>2.4300000000000002</v>
      </c>
      <c r="C73" s="58">
        <f>IF(OR(C16=0,C24=0),0,C24/C16)</f>
        <v>3.222962962962963</v>
      </c>
      <c r="D73" s="58">
        <f>IF(OR(D16=0,D24=0),0,D24/D16)</f>
        <v>2.685810810810811</v>
      </c>
      <c r="E73" s="75">
        <f>$B73-C73</f>
        <v>-0.79296296296296287</v>
      </c>
      <c r="F73" s="45" t="str">
        <f>IF(E73="","",IF(E73&gt;0,"▲",IF(E73&lt;0,"▼","◄")))</f>
        <v>▼</v>
      </c>
      <c r="G73" s="75">
        <f>$B73-D73</f>
        <v>-0.25581081081081081</v>
      </c>
      <c r="H73" s="45" t="str">
        <f>IF(G73="","",IF(G73&gt;0,"▲",IF(G73&lt;0,"▼","◄")))</f>
        <v>▼</v>
      </c>
    </row>
    <row r="74" spans="1:8" ht="6.95" customHeight="1" thickBot="1" x14ac:dyDescent="0.25">
      <c r="A74" s="44"/>
      <c r="B74" s="58"/>
      <c r="C74" s="58"/>
      <c r="D74" s="58"/>
      <c r="E74" s="50"/>
      <c r="F74" s="45"/>
      <c r="G74" s="50"/>
      <c r="H74" s="45"/>
    </row>
    <row r="75" spans="1:8" ht="18" customHeight="1" thickTop="1" x14ac:dyDescent="0.2">
      <c r="A75" s="38"/>
      <c r="B75" s="38"/>
      <c r="C75" s="38"/>
      <c r="D75" s="38"/>
      <c r="E75" s="34"/>
      <c r="F75" s="39"/>
      <c r="G75" s="34"/>
      <c r="H75" s="37"/>
    </row>
    <row r="76" spans="1:8" ht="21.95" customHeight="1" x14ac:dyDescent="0.2">
      <c r="A76" s="26" t="s">
        <v>45</v>
      </c>
      <c r="B76" s="25" t="s">
        <v>1</v>
      </c>
      <c r="C76" s="25" t="s">
        <v>2</v>
      </c>
      <c r="D76" s="25" t="s">
        <v>6</v>
      </c>
      <c r="E76" s="123" t="s">
        <v>65</v>
      </c>
      <c r="F76" s="123"/>
      <c r="G76" s="123" t="s">
        <v>66</v>
      </c>
      <c r="H76" s="123"/>
    </row>
    <row r="77" spans="1:8" ht="6.95" customHeight="1" x14ac:dyDescent="0.2">
      <c r="A77" s="7"/>
      <c r="B77" s="7"/>
      <c r="C77" s="7"/>
      <c r="D77" s="7"/>
      <c r="E77" s="44"/>
      <c r="F77" s="43"/>
      <c r="G77" s="44"/>
      <c r="H77" s="45"/>
    </row>
    <row r="78" spans="1:8" ht="18" customHeight="1" x14ac:dyDescent="0.2">
      <c r="A78" s="55" t="s">
        <v>23</v>
      </c>
      <c r="B78" s="59">
        <f>B$30-B$55</f>
        <v>3773</v>
      </c>
      <c r="C78" s="59">
        <f>C$30-C$55</f>
        <v>4320</v>
      </c>
      <c r="D78" s="59">
        <f>D$30-D$55</f>
        <v>5006</v>
      </c>
      <c r="E78" s="75">
        <f>$B78-C78</f>
        <v>-547</v>
      </c>
      <c r="F78" s="45" t="str">
        <f>IF(E78="","",IF(E78&gt;0,"▲",IF(E78&lt;0,"▼","◄")))</f>
        <v>▼</v>
      </c>
      <c r="G78" s="75">
        <f>$B78-D78</f>
        <v>-1233</v>
      </c>
      <c r="H78" s="45" t="str">
        <f>IF(G78="","",IF(G78&gt;0,"▲",IF(G78&lt;0,"▼","◄")))</f>
        <v>▼</v>
      </c>
    </row>
    <row r="79" spans="1:8" ht="18" customHeight="1" x14ac:dyDescent="0.2">
      <c r="A79" s="46" t="s">
        <v>24</v>
      </c>
      <c r="B79" s="56">
        <f>IF(B$30=0,0,B$78/B$30)</f>
        <v>0.28726968174204354</v>
      </c>
      <c r="C79" s="56">
        <f>IF(C$30=0,0,C$78/C$30)</f>
        <v>0.30987734021949642</v>
      </c>
      <c r="D79" s="56">
        <f>IF(D$30=0,0,D$78/D$30)</f>
        <v>0.34450485169637329</v>
      </c>
      <c r="E79" s="75">
        <f>$B79-C79</f>
        <v>-2.2607658477452885E-2</v>
      </c>
      <c r="F79" s="45" t="str">
        <f>IF(E79="","",IF(E79&gt;0,"▲",IF(E79&lt;0,"▼","◄")))</f>
        <v>▼</v>
      </c>
      <c r="G79" s="75">
        <f>$B79-D79</f>
        <v>-5.7235169954329757E-2</v>
      </c>
      <c r="H79" s="45" t="str">
        <f>IF(G79="","",IF(G79&gt;0,"▲",IF(G79&lt;0,"▼","◄")))</f>
        <v>▼</v>
      </c>
    </row>
    <row r="80" spans="1:8" ht="18" customHeight="1" x14ac:dyDescent="0.2">
      <c r="A80" s="46" t="s">
        <v>78</v>
      </c>
      <c r="B80" s="59">
        <f>IF(B$20=0,0,B$78/B$20)</f>
        <v>1.6679929266136162</v>
      </c>
      <c r="C80" s="59">
        <f>IF(C$20=0,0,C$78/C$20)</f>
        <v>1.8782608695652174</v>
      </c>
      <c r="D80" s="59">
        <f>IF(D$20=0,0,D$78/D$20)</f>
        <v>2.1247877758913414</v>
      </c>
      <c r="E80" s="75">
        <f>$B80-C80</f>
        <v>-0.21026794295160123</v>
      </c>
      <c r="F80" s="45" t="str">
        <f>IF(E80="","",IF(E80&gt;0,"▲",IF(E80&lt;0,"▼","◄")))</f>
        <v>▼</v>
      </c>
      <c r="G80" s="75">
        <f>$B80-D80</f>
        <v>-0.45679484927772518</v>
      </c>
      <c r="H80" s="45" t="str">
        <f>IF(G80="","",IF(G80&gt;0,"▲",IF(G80&lt;0,"▼","◄")))</f>
        <v>▼</v>
      </c>
    </row>
    <row r="81" spans="1:8" ht="6.95" customHeight="1" thickBot="1" x14ac:dyDescent="0.25">
      <c r="A81" s="44"/>
      <c r="B81" s="59"/>
      <c r="C81" s="59"/>
      <c r="D81" s="59"/>
      <c r="E81" s="50"/>
      <c r="F81" s="45"/>
      <c r="G81" s="50"/>
      <c r="H81" s="45"/>
    </row>
    <row r="82" spans="1:8" ht="18" customHeight="1" thickTop="1" x14ac:dyDescent="0.2">
      <c r="A82" s="34"/>
      <c r="B82" s="35"/>
      <c r="C82" s="35"/>
      <c r="D82" s="35"/>
      <c r="E82" s="36"/>
      <c r="F82" s="37"/>
      <c r="G82" s="36"/>
      <c r="H82" s="37"/>
    </row>
    <row r="83" spans="1:8" x14ac:dyDescent="0.2">
      <c r="A83" s="3"/>
      <c r="B83" s="3"/>
      <c r="C83" s="3"/>
      <c r="D83" s="3"/>
      <c r="E83" s="12"/>
      <c r="F83" s="14"/>
      <c r="G83" s="12"/>
    </row>
    <row r="84" spans="1:8" x14ac:dyDescent="0.2">
      <c r="A84" s="3"/>
      <c r="B84" s="3"/>
      <c r="C84" s="3"/>
      <c r="D84" s="3"/>
      <c r="E84" s="12"/>
      <c r="F84" s="14"/>
      <c r="G84" s="12"/>
    </row>
    <row r="85" spans="1:8" x14ac:dyDescent="0.2">
      <c r="A85" s="3"/>
      <c r="B85" s="3"/>
      <c r="C85" s="3"/>
      <c r="D85" s="3"/>
      <c r="E85" s="12"/>
      <c r="F85" s="14"/>
      <c r="G85" s="12"/>
    </row>
    <row r="86" spans="1:8" x14ac:dyDescent="0.2">
      <c r="A86" s="3"/>
      <c r="B86" s="3"/>
      <c r="C86" s="3"/>
      <c r="D86" s="3"/>
      <c r="E86" s="12"/>
      <c r="F86" s="14"/>
      <c r="G86" s="12"/>
    </row>
    <row r="87" spans="1:8" x14ac:dyDescent="0.2">
      <c r="A87" s="3"/>
      <c r="B87" s="3"/>
      <c r="C87" s="3"/>
      <c r="D87" s="3"/>
      <c r="E87" s="12"/>
      <c r="F87" s="14"/>
      <c r="G87" s="12"/>
    </row>
    <row r="88" spans="1:8" x14ac:dyDescent="0.2">
      <c r="A88" s="3"/>
      <c r="B88" s="3"/>
      <c r="C88" s="3"/>
      <c r="D88" s="3"/>
      <c r="E88" s="12"/>
      <c r="F88" s="14"/>
      <c r="G88" s="12"/>
    </row>
    <row r="89" spans="1:8" x14ac:dyDescent="0.2">
      <c r="A89" s="3"/>
      <c r="B89" s="3"/>
      <c r="C89" s="3"/>
      <c r="D89" s="3"/>
      <c r="E89" s="12"/>
      <c r="F89" s="14"/>
      <c r="G89" s="12"/>
    </row>
    <row r="90" spans="1:8" x14ac:dyDescent="0.2">
      <c r="A90" s="3"/>
      <c r="B90" s="3"/>
      <c r="C90" s="3"/>
      <c r="D90" s="3"/>
      <c r="E90" s="12"/>
      <c r="F90" s="14"/>
      <c r="G90" s="12"/>
    </row>
    <row r="91" spans="1:8" x14ac:dyDescent="0.2">
      <c r="A91" s="3"/>
      <c r="B91" s="3"/>
      <c r="C91" s="3"/>
      <c r="D91" s="3"/>
      <c r="E91" s="12"/>
      <c r="F91" s="14"/>
      <c r="G91" s="12"/>
    </row>
    <row r="92" spans="1:8" x14ac:dyDescent="0.2">
      <c r="A92" s="3"/>
      <c r="B92" s="3"/>
      <c r="C92" s="3"/>
      <c r="D92" s="3"/>
      <c r="E92" s="12"/>
      <c r="F92" s="14"/>
      <c r="G92" s="12"/>
    </row>
    <row r="93" spans="1:8" x14ac:dyDescent="0.2">
      <c r="A93" s="3"/>
      <c r="B93" s="3"/>
      <c r="C93" s="3"/>
      <c r="D93" s="3"/>
      <c r="E93" s="12"/>
      <c r="F93" s="14"/>
      <c r="G93" s="12"/>
    </row>
    <row r="94" spans="1:8" x14ac:dyDescent="0.2">
      <c r="A94" s="3"/>
      <c r="B94" s="3"/>
      <c r="C94" s="3"/>
      <c r="D94" s="3"/>
      <c r="E94" s="12"/>
      <c r="F94" s="14"/>
      <c r="G94" s="12"/>
    </row>
    <row r="95" spans="1:8" x14ac:dyDescent="0.2">
      <c r="A95" s="3"/>
      <c r="B95" s="3"/>
      <c r="C95" s="3"/>
      <c r="D95" s="3"/>
      <c r="E95" s="12"/>
      <c r="F95" s="14"/>
      <c r="G95" s="12"/>
    </row>
    <row r="96" spans="1:8" x14ac:dyDescent="0.2">
      <c r="A96" s="3"/>
      <c r="B96" s="3"/>
      <c r="C96" s="3"/>
      <c r="D96" s="3"/>
      <c r="E96" s="12"/>
      <c r="F96" s="14"/>
      <c r="G96" s="12"/>
    </row>
    <row r="97" spans="1:7" x14ac:dyDescent="0.2">
      <c r="A97" s="3"/>
      <c r="B97" s="3"/>
      <c r="C97" s="3"/>
      <c r="D97" s="3"/>
      <c r="E97" s="12"/>
      <c r="F97" s="14"/>
      <c r="G97" s="12"/>
    </row>
    <row r="98" spans="1:7" x14ac:dyDescent="0.2">
      <c r="A98" s="3"/>
      <c r="B98" s="3"/>
      <c r="C98" s="3"/>
      <c r="D98" s="3"/>
      <c r="E98" s="12"/>
      <c r="F98" s="14"/>
      <c r="G98" s="12"/>
    </row>
    <row r="99" spans="1:7" x14ac:dyDescent="0.2">
      <c r="A99" s="3"/>
      <c r="B99" s="3"/>
      <c r="C99" s="3"/>
      <c r="D99" s="3"/>
      <c r="E99" s="12"/>
      <c r="F99" s="14"/>
      <c r="G99" s="12"/>
    </row>
    <row r="100" spans="1:7" x14ac:dyDescent="0.2">
      <c r="A100" s="3"/>
      <c r="B100" s="3"/>
      <c r="C100" s="3"/>
      <c r="D100" s="3"/>
      <c r="E100" s="12"/>
      <c r="F100" s="14"/>
      <c r="G100" s="12"/>
    </row>
    <row r="101" spans="1:7" x14ac:dyDescent="0.2">
      <c r="A101" s="3"/>
      <c r="B101" s="3"/>
      <c r="C101" s="3"/>
      <c r="D101" s="3"/>
      <c r="E101" s="12"/>
      <c r="F101" s="14"/>
      <c r="G101" s="12"/>
    </row>
    <row r="102" spans="1:7" x14ac:dyDescent="0.2">
      <c r="A102" s="3"/>
      <c r="B102" s="3"/>
      <c r="C102" s="3"/>
      <c r="D102" s="3"/>
      <c r="E102" s="12"/>
      <c r="F102" s="14"/>
      <c r="G102" s="12"/>
    </row>
    <row r="103" spans="1:7" x14ac:dyDescent="0.2">
      <c r="A103" s="3"/>
      <c r="B103" s="3"/>
      <c r="C103" s="3"/>
      <c r="D103" s="3"/>
      <c r="E103" s="12"/>
      <c r="F103" s="14"/>
      <c r="G103" s="12"/>
    </row>
    <row r="104" spans="1:7" x14ac:dyDescent="0.2">
      <c r="A104" s="3"/>
      <c r="B104" s="3"/>
      <c r="C104" s="3"/>
      <c r="D104" s="3"/>
      <c r="E104" s="12"/>
      <c r="F104" s="14"/>
      <c r="G104" s="12"/>
    </row>
    <row r="105" spans="1:7" x14ac:dyDescent="0.2">
      <c r="A105" s="3"/>
      <c r="B105" s="3"/>
      <c r="C105" s="3"/>
      <c r="D105" s="3"/>
      <c r="E105" s="12"/>
      <c r="F105" s="14"/>
      <c r="G105" s="12"/>
    </row>
    <row r="138" spans="1:7" x14ac:dyDescent="0.2">
      <c r="A138" s="3"/>
      <c r="B138" s="3"/>
      <c r="C138" s="3"/>
      <c r="D138" s="3"/>
      <c r="E138" s="12"/>
      <c r="F138" s="14"/>
      <c r="G138" s="12"/>
    </row>
    <row r="139" spans="1:7" x14ac:dyDescent="0.2">
      <c r="A139" s="3"/>
      <c r="B139" s="3"/>
      <c r="C139" s="3"/>
      <c r="D139" s="3"/>
      <c r="E139" s="12"/>
      <c r="F139" s="14"/>
      <c r="G139" s="12"/>
    </row>
    <row r="140" spans="1:7" x14ac:dyDescent="0.2">
      <c r="A140" s="3"/>
      <c r="B140" s="3"/>
      <c r="C140" s="3"/>
      <c r="D140" s="3"/>
      <c r="E140" s="12"/>
      <c r="F140" s="14"/>
      <c r="G140" s="12"/>
    </row>
    <row r="141" spans="1:7" x14ac:dyDescent="0.2">
      <c r="A141" s="3"/>
      <c r="B141" s="3"/>
      <c r="C141" s="3"/>
      <c r="D141" s="3"/>
      <c r="E141" s="12"/>
      <c r="F141" s="14"/>
      <c r="G141" s="12"/>
    </row>
    <row r="142" spans="1:7" x14ac:dyDescent="0.2">
      <c r="A142" s="3"/>
      <c r="B142" s="3"/>
      <c r="C142" s="3"/>
      <c r="D142" s="3"/>
      <c r="E142" s="12"/>
      <c r="F142" s="14"/>
      <c r="G142" s="12"/>
    </row>
    <row r="143" spans="1:7" x14ac:dyDescent="0.2">
      <c r="A143" s="3"/>
      <c r="B143" s="3"/>
      <c r="C143" s="3"/>
      <c r="D143" s="3"/>
      <c r="E143" s="12"/>
      <c r="F143" s="14"/>
      <c r="G143" s="12"/>
    </row>
    <row r="144" spans="1:7" x14ac:dyDescent="0.2">
      <c r="A144" s="3"/>
      <c r="B144" s="3"/>
      <c r="C144" s="3"/>
      <c r="D144" s="3"/>
      <c r="E144" s="12"/>
      <c r="F144" s="14"/>
      <c r="G144" s="12"/>
    </row>
    <row r="145" spans="1:7" x14ac:dyDescent="0.2">
      <c r="A145" s="3"/>
      <c r="B145" s="3"/>
      <c r="C145" s="3"/>
      <c r="D145" s="3"/>
      <c r="E145" s="12"/>
      <c r="F145" s="14"/>
      <c r="G145" s="12"/>
    </row>
    <row r="146" spans="1:7" x14ac:dyDescent="0.2">
      <c r="A146" s="3"/>
      <c r="B146" s="3"/>
      <c r="C146" s="3"/>
      <c r="D146" s="3"/>
      <c r="E146" s="12"/>
      <c r="F146" s="14"/>
      <c r="G146" s="12"/>
    </row>
    <row r="147" spans="1:7" x14ac:dyDescent="0.2">
      <c r="A147" s="3"/>
      <c r="B147" s="3"/>
      <c r="C147" s="3"/>
      <c r="D147" s="3"/>
      <c r="E147" s="12"/>
      <c r="F147" s="14"/>
      <c r="G147" s="12"/>
    </row>
    <row r="148" spans="1:7" x14ac:dyDescent="0.2">
      <c r="A148" s="3"/>
      <c r="B148" s="3"/>
      <c r="C148" s="3"/>
      <c r="D148" s="3"/>
      <c r="E148" s="12"/>
      <c r="F148" s="14"/>
      <c r="G148" s="12"/>
    </row>
    <row r="149" spans="1:7" x14ac:dyDescent="0.2">
      <c r="A149" s="3"/>
      <c r="B149" s="3"/>
      <c r="C149" s="3"/>
      <c r="D149" s="3"/>
      <c r="E149" s="12"/>
      <c r="F149" s="14"/>
      <c r="G149" s="12"/>
    </row>
    <row r="150" spans="1:7" x14ac:dyDescent="0.2">
      <c r="A150" s="3"/>
      <c r="B150" s="3"/>
      <c r="C150" s="3"/>
      <c r="D150" s="3"/>
      <c r="E150" s="12"/>
      <c r="F150" s="14"/>
      <c r="G150" s="12"/>
    </row>
    <row r="151" spans="1:7" x14ac:dyDescent="0.2">
      <c r="A151" s="3"/>
      <c r="B151" s="3"/>
      <c r="C151" s="3"/>
      <c r="D151" s="3"/>
      <c r="E151" s="12"/>
      <c r="F151" s="14"/>
      <c r="G151" s="12"/>
    </row>
    <row r="152" spans="1:7" x14ac:dyDescent="0.2">
      <c r="A152" s="3"/>
      <c r="B152" s="3"/>
      <c r="C152" s="3"/>
      <c r="D152" s="3"/>
      <c r="E152" s="12"/>
      <c r="F152" s="14"/>
      <c r="G152" s="12"/>
    </row>
    <row r="153" spans="1:7" x14ac:dyDescent="0.2">
      <c r="A153" s="3"/>
      <c r="B153" s="3"/>
      <c r="C153" s="3"/>
      <c r="D153" s="3"/>
      <c r="E153" s="12"/>
      <c r="F153" s="14"/>
      <c r="G153" s="12"/>
    </row>
    <row r="154" spans="1:7" x14ac:dyDescent="0.2">
      <c r="A154" s="3"/>
      <c r="B154" s="3"/>
      <c r="C154" s="3"/>
      <c r="D154" s="3"/>
      <c r="E154" s="12"/>
      <c r="F154" s="14"/>
      <c r="G154" s="12"/>
    </row>
    <row r="155" spans="1:7" x14ac:dyDescent="0.2">
      <c r="A155" s="3"/>
      <c r="B155" s="3"/>
      <c r="C155" s="3"/>
      <c r="D155" s="3"/>
      <c r="E155" s="12"/>
      <c r="F155" s="14"/>
      <c r="G155" s="12"/>
    </row>
    <row r="156" spans="1:7" x14ac:dyDescent="0.2">
      <c r="A156" s="3"/>
      <c r="B156" s="3"/>
      <c r="C156" s="3"/>
      <c r="D156" s="3"/>
      <c r="E156" s="12"/>
      <c r="F156" s="14"/>
      <c r="G156" s="12"/>
    </row>
    <row r="157" spans="1:7" x14ac:dyDescent="0.2">
      <c r="A157" s="3"/>
      <c r="B157" s="3"/>
      <c r="C157" s="3"/>
      <c r="D157" s="3"/>
      <c r="E157" s="12"/>
      <c r="F157" s="14"/>
      <c r="G157" s="12"/>
    </row>
    <row r="158" spans="1:7" x14ac:dyDescent="0.2">
      <c r="A158" s="3"/>
      <c r="B158" s="3"/>
      <c r="C158" s="3"/>
      <c r="D158" s="3"/>
      <c r="E158" s="12"/>
      <c r="F158" s="14"/>
      <c r="G158" s="12"/>
    </row>
    <row r="159" spans="1:7" x14ac:dyDescent="0.2">
      <c r="A159" s="3"/>
      <c r="B159" s="3"/>
      <c r="C159" s="3"/>
      <c r="D159" s="3"/>
      <c r="E159" s="12"/>
      <c r="F159" s="14"/>
      <c r="G159" s="12"/>
    </row>
    <row r="160" spans="1:7" x14ac:dyDescent="0.2">
      <c r="A160" s="3"/>
      <c r="B160" s="3"/>
      <c r="C160" s="3"/>
      <c r="D160" s="3"/>
      <c r="E160" s="12"/>
      <c r="F160" s="14"/>
      <c r="G160" s="12"/>
    </row>
    <row r="161" spans="1:7" x14ac:dyDescent="0.2">
      <c r="A161" s="3"/>
      <c r="B161" s="3"/>
      <c r="C161" s="3"/>
      <c r="D161" s="3"/>
      <c r="E161" s="12"/>
      <c r="F161" s="14"/>
      <c r="G161" s="12"/>
    </row>
    <row r="162" spans="1:7" x14ac:dyDescent="0.2">
      <c r="A162" s="3"/>
      <c r="B162" s="3"/>
      <c r="C162" s="3"/>
      <c r="D162" s="3"/>
      <c r="E162" s="12"/>
      <c r="F162" s="14"/>
      <c r="G162" s="12"/>
    </row>
    <row r="163" spans="1:7" x14ac:dyDescent="0.2">
      <c r="A163" s="3"/>
      <c r="B163" s="3"/>
      <c r="C163" s="3"/>
      <c r="D163" s="3"/>
      <c r="E163" s="12"/>
      <c r="F163" s="14"/>
      <c r="G163" s="12"/>
    </row>
    <row r="164" spans="1:7" x14ac:dyDescent="0.2">
      <c r="A164" s="3"/>
      <c r="B164" s="3"/>
      <c r="C164" s="3"/>
      <c r="D164" s="3"/>
      <c r="E164" s="12"/>
      <c r="F164" s="14"/>
      <c r="G164" s="12"/>
    </row>
    <row r="165" spans="1:7" x14ac:dyDescent="0.2">
      <c r="A165" s="3"/>
      <c r="B165" s="3"/>
      <c r="C165" s="3"/>
      <c r="D165" s="3"/>
      <c r="E165" s="12"/>
      <c r="F165" s="14"/>
      <c r="G165" s="12"/>
    </row>
    <row r="166" spans="1:7" x14ac:dyDescent="0.2">
      <c r="A166" s="3"/>
      <c r="B166" s="3"/>
      <c r="C166" s="3"/>
      <c r="D166" s="3"/>
      <c r="E166" s="12"/>
      <c r="F166" s="14"/>
      <c r="G166" s="12"/>
    </row>
    <row r="167" spans="1:7" x14ac:dyDescent="0.2">
      <c r="A167" s="3"/>
      <c r="B167" s="3"/>
      <c r="C167" s="3"/>
      <c r="D167" s="3"/>
      <c r="E167" s="12"/>
      <c r="F167" s="14"/>
      <c r="G167" s="12"/>
    </row>
    <row r="168" spans="1:7" x14ac:dyDescent="0.2">
      <c r="A168" s="3"/>
      <c r="B168" s="3"/>
      <c r="C168" s="3"/>
      <c r="D168" s="3"/>
      <c r="E168" s="12"/>
      <c r="F168" s="14"/>
      <c r="G168" s="12"/>
    </row>
    <row r="169" spans="1:7" x14ac:dyDescent="0.2">
      <c r="A169" s="3"/>
      <c r="B169" s="3"/>
      <c r="C169" s="3"/>
      <c r="D169" s="3"/>
      <c r="E169" s="12"/>
      <c r="F169" s="14"/>
      <c r="G169" s="12"/>
    </row>
    <row r="170" spans="1:7" x14ac:dyDescent="0.2">
      <c r="A170" s="3"/>
      <c r="B170" s="3"/>
      <c r="C170" s="3"/>
      <c r="D170" s="3"/>
      <c r="E170" s="12"/>
      <c r="F170" s="14"/>
      <c r="G170" s="12"/>
    </row>
    <row r="171" spans="1:7" x14ac:dyDescent="0.2">
      <c r="A171" s="3"/>
      <c r="B171" s="3"/>
      <c r="C171" s="3"/>
      <c r="D171" s="3"/>
      <c r="E171" s="12"/>
      <c r="F171" s="14"/>
      <c r="G171" s="12"/>
    </row>
    <row r="172" spans="1:7" x14ac:dyDescent="0.2">
      <c r="A172" s="3"/>
      <c r="B172" s="3"/>
      <c r="C172" s="3"/>
      <c r="D172" s="3"/>
      <c r="E172" s="12"/>
      <c r="F172" s="14"/>
      <c r="G172" s="12"/>
    </row>
    <row r="173" spans="1:7" x14ac:dyDescent="0.2">
      <c r="A173" s="3"/>
      <c r="B173" s="3"/>
      <c r="C173" s="3"/>
      <c r="D173" s="3"/>
      <c r="E173" s="12"/>
      <c r="F173" s="14"/>
      <c r="G173" s="12"/>
    </row>
    <row r="174" spans="1:7" x14ac:dyDescent="0.2">
      <c r="A174" s="3"/>
      <c r="B174" s="3"/>
      <c r="C174" s="3"/>
      <c r="D174" s="3"/>
      <c r="E174" s="12"/>
      <c r="F174" s="14"/>
      <c r="G174" s="12"/>
    </row>
    <row r="175" spans="1:7" x14ac:dyDescent="0.2">
      <c r="A175" s="3"/>
      <c r="B175" s="3"/>
      <c r="C175" s="3"/>
      <c r="D175" s="3"/>
      <c r="E175" s="12"/>
      <c r="F175" s="14"/>
      <c r="G175" s="12"/>
    </row>
    <row r="176" spans="1:7" x14ac:dyDescent="0.2">
      <c r="A176" s="3"/>
      <c r="B176" s="3"/>
      <c r="C176" s="3"/>
      <c r="D176" s="3"/>
      <c r="E176" s="12"/>
      <c r="F176" s="14"/>
      <c r="G176" s="12"/>
    </row>
    <row r="177" spans="1:7" x14ac:dyDescent="0.2">
      <c r="A177" s="3"/>
      <c r="B177" s="3"/>
      <c r="C177" s="3"/>
      <c r="D177" s="3"/>
      <c r="E177" s="12"/>
      <c r="F177" s="14"/>
      <c r="G177" s="12"/>
    </row>
    <row r="178" spans="1:7" x14ac:dyDescent="0.2">
      <c r="A178" s="3"/>
      <c r="B178" s="3"/>
      <c r="C178" s="3"/>
      <c r="D178" s="3"/>
      <c r="E178" s="12"/>
      <c r="F178" s="14"/>
      <c r="G178" s="12"/>
    </row>
    <row r="179" spans="1:7" x14ac:dyDescent="0.2">
      <c r="A179" s="3"/>
      <c r="B179" s="3"/>
      <c r="C179" s="3"/>
      <c r="D179" s="3"/>
      <c r="E179" s="12"/>
      <c r="F179" s="14"/>
      <c r="G179" s="12"/>
    </row>
    <row r="180" spans="1:7" x14ac:dyDescent="0.2">
      <c r="A180" s="3"/>
      <c r="B180" s="3"/>
      <c r="C180" s="3"/>
      <c r="D180" s="3"/>
      <c r="E180" s="12"/>
      <c r="F180" s="14"/>
      <c r="G180" s="12"/>
    </row>
    <row r="181" spans="1:7" x14ac:dyDescent="0.2">
      <c r="A181" s="3"/>
      <c r="B181" s="3"/>
      <c r="C181" s="3"/>
      <c r="D181" s="3"/>
      <c r="E181" s="12"/>
      <c r="F181" s="14"/>
      <c r="G181" s="12"/>
    </row>
    <row r="182" spans="1:7" x14ac:dyDescent="0.2">
      <c r="A182" s="3"/>
      <c r="B182" s="3"/>
      <c r="C182" s="3"/>
      <c r="D182" s="3"/>
      <c r="E182" s="12"/>
      <c r="F182" s="14"/>
      <c r="G182" s="12"/>
    </row>
    <row r="183" spans="1:7" x14ac:dyDescent="0.2">
      <c r="A183" s="3"/>
      <c r="B183" s="3"/>
      <c r="C183" s="3"/>
      <c r="D183" s="3"/>
      <c r="E183" s="12"/>
      <c r="F183" s="14"/>
      <c r="G183" s="12"/>
    </row>
    <row r="184" spans="1:7" x14ac:dyDescent="0.2">
      <c r="A184" s="3"/>
      <c r="B184" s="3"/>
      <c r="C184" s="3"/>
      <c r="D184" s="3"/>
      <c r="E184" s="12"/>
      <c r="F184" s="14"/>
      <c r="G184" s="12"/>
    </row>
    <row r="185" spans="1:7" x14ac:dyDescent="0.2">
      <c r="A185" s="3"/>
      <c r="B185" s="3"/>
      <c r="C185" s="3"/>
      <c r="D185" s="3"/>
      <c r="E185" s="12"/>
      <c r="F185" s="14"/>
      <c r="G185" s="12"/>
    </row>
    <row r="186" spans="1:7" x14ac:dyDescent="0.2">
      <c r="A186" s="3"/>
      <c r="B186" s="3"/>
      <c r="C186" s="3"/>
      <c r="D186" s="3"/>
      <c r="E186" s="12"/>
      <c r="F186" s="14"/>
      <c r="G186" s="12"/>
    </row>
    <row r="187" spans="1:7" x14ac:dyDescent="0.2">
      <c r="A187" s="3"/>
      <c r="B187" s="3"/>
      <c r="C187" s="3"/>
      <c r="D187" s="3"/>
      <c r="E187" s="12"/>
      <c r="F187" s="14"/>
      <c r="G187" s="12"/>
    </row>
    <row r="188" spans="1:7" x14ac:dyDescent="0.2">
      <c r="A188" s="3"/>
      <c r="B188" s="3"/>
      <c r="C188" s="3"/>
      <c r="D188" s="3"/>
      <c r="E188" s="12"/>
      <c r="F188" s="14"/>
      <c r="G188" s="12"/>
    </row>
    <row r="189" spans="1:7" x14ac:dyDescent="0.2">
      <c r="A189" s="3"/>
      <c r="B189" s="3"/>
      <c r="C189" s="3"/>
      <c r="D189" s="3"/>
      <c r="E189" s="12"/>
      <c r="F189" s="14"/>
      <c r="G189" s="12"/>
    </row>
    <row r="190" spans="1:7" x14ac:dyDescent="0.2">
      <c r="A190" s="3"/>
      <c r="B190" s="3"/>
      <c r="C190" s="3"/>
      <c r="D190" s="3"/>
      <c r="E190" s="12"/>
      <c r="F190" s="14"/>
      <c r="G190" s="12"/>
    </row>
    <row r="191" spans="1:7" x14ac:dyDescent="0.2">
      <c r="A191" s="3"/>
      <c r="B191" s="3"/>
      <c r="C191" s="3"/>
      <c r="D191" s="3"/>
      <c r="E191" s="12"/>
      <c r="F191" s="14"/>
      <c r="G191" s="12"/>
    </row>
    <row r="192" spans="1:7" x14ac:dyDescent="0.2">
      <c r="A192" s="3"/>
      <c r="B192" s="3"/>
      <c r="C192" s="3"/>
      <c r="D192" s="3"/>
      <c r="E192" s="12"/>
      <c r="F192" s="14"/>
      <c r="G192" s="12"/>
    </row>
    <row r="193" spans="1:7" x14ac:dyDescent="0.2">
      <c r="A193" s="3"/>
      <c r="B193" s="3"/>
      <c r="C193" s="3"/>
      <c r="D193" s="3"/>
      <c r="E193" s="12"/>
      <c r="F193" s="14"/>
      <c r="G193" s="12"/>
    </row>
    <row r="194" spans="1:7" x14ac:dyDescent="0.2">
      <c r="A194" s="3"/>
      <c r="B194" s="3"/>
      <c r="C194" s="3"/>
      <c r="D194" s="3"/>
      <c r="E194" s="12"/>
      <c r="F194" s="14"/>
      <c r="G194" s="12"/>
    </row>
    <row r="195" spans="1:7" x14ac:dyDescent="0.2">
      <c r="A195" s="3"/>
      <c r="B195" s="3"/>
      <c r="C195" s="3"/>
      <c r="D195" s="3"/>
      <c r="E195" s="12"/>
      <c r="F195" s="14"/>
      <c r="G195" s="12"/>
    </row>
    <row r="196" spans="1:7" x14ac:dyDescent="0.2">
      <c r="A196" s="3"/>
      <c r="B196" s="3"/>
      <c r="C196" s="3"/>
      <c r="D196" s="3"/>
      <c r="E196" s="12"/>
      <c r="F196" s="14"/>
      <c r="G196" s="12"/>
    </row>
    <row r="197" spans="1:7" x14ac:dyDescent="0.2">
      <c r="A197" s="3"/>
      <c r="B197" s="3"/>
      <c r="C197" s="3"/>
      <c r="D197" s="3"/>
      <c r="E197" s="12"/>
      <c r="F197" s="14"/>
      <c r="G197" s="12"/>
    </row>
    <row r="198" spans="1:7" x14ac:dyDescent="0.2">
      <c r="A198" s="3"/>
      <c r="B198" s="3"/>
      <c r="C198" s="3"/>
      <c r="D198" s="3"/>
      <c r="E198" s="12"/>
      <c r="F198" s="14"/>
      <c r="G198" s="12"/>
    </row>
    <row r="199" spans="1:7" x14ac:dyDescent="0.2">
      <c r="A199" s="3"/>
      <c r="B199" s="3"/>
      <c r="C199" s="3"/>
      <c r="D199" s="3"/>
      <c r="E199" s="12"/>
      <c r="F199" s="14"/>
      <c r="G199" s="12"/>
    </row>
    <row r="200" spans="1:7" x14ac:dyDescent="0.2">
      <c r="A200" s="3"/>
      <c r="B200" s="3"/>
      <c r="C200" s="3"/>
      <c r="D200" s="3"/>
      <c r="E200" s="12"/>
      <c r="F200" s="14"/>
      <c r="G200" s="12"/>
    </row>
    <row r="201" spans="1:7" x14ac:dyDescent="0.2">
      <c r="A201" s="3"/>
      <c r="B201" s="3"/>
      <c r="C201" s="3"/>
      <c r="D201" s="3"/>
      <c r="E201" s="12"/>
      <c r="F201" s="14"/>
      <c r="G201" s="12"/>
    </row>
    <row r="202" spans="1:7" x14ac:dyDescent="0.2">
      <c r="A202" s="3"/>
      <c r="B202" s="3"/>
      <c r="C202" s="3"/>
      <c r="D202" s="3"/>
      <c r="E202" s="12"/>
      <c r="F202" s="14"/>
      <c r="G202" s="12"/>
    </row>
    <row r="203" spans="1:7" x14ac:dyDescent="0.2">
      <c r="A203" s="3"/>
      <c r="B203" s="3"/>
      <c r="C203" s="3"/>
      <c r="D203" s="3"/>
      <c r="E203" s="12"/>
      <c r="F203" s="14"/>
      <c r="G203" s="12"/>
    </row>
    <row r="204" spans="1:7" x14ac:dyDescent="0.2">
      <c r="A204" s="3"/>
      <c r="B204" s="3"/>
      <c r="C204" s="3"/>
      <c r="D204" s="3"/>
      <c r="E204" s="12"/>
      <c r="F204" s="14"/>
      <c r="G204" s="12"/>
    </row>
    <row r="205" spans="1:7" x14ac:dyDescent="0.2">
      <c r="A205" s="3"/>
      <c r="B205" s="3"/>
      <c r="C205" s="3"/>
      <c r="D205" s="3"/>
      <c r="E205" s="12"/>
      <c r="F205" s="14"/>
      <c r="G205" s="12"/>
    </row>
    <row r="206" spans="1:7" x14ac:dyDescent="0.2">
      <c r="A206" s="3"/>
      <c r="B206" s="3"/>
      <c r="C206" s="3"/>
      <c r="D206" s="3"/>
      <c r="E206" s="12"/>
      <c r="F206" s="14"/>
      <c r="G206" s="12"/>
    </row>
    <row r="207" spans="1:7" x14ac:dyDescent="0.2">
      <c r="A207" s="3"/>
      <c r="B207" s="3"/>
      <c r="C207" s="3"/>
      <c r="D207" s="3"/>
      <c r="E207" s="12"/>
      <c r="F207" s="14"/>
      <c r="G207" s="12"/>
    </row>
    <row r="208" spans="1:7" x14ac:dyDescent="0.2">
      <c r="A208" s="3"/>
      <c r="B208" s="3"/>
      <c r="C208" s="3"/>
      <c r="D208" s="3"/>
      <c r="E208" s="12"/>
      <c r="F208" s="14"/>
      <c r="G208" s="12"/>
    </row>
    <row r="209" spans="1:7" x14ac:dyDescent="0.2">
      <c r="A209" s="3"/>
      <c r="B209" s="3"/>
      <c r="C209" s="3"/>
      <c r="D209" s="3"/>
      <c r="E209" s="12"/>
      <c r="F209" s="14"/>
      <c r="G209" s="12"/>
    </row>
    <row r="210" spans="1:7" x14ac:dyDescent="0.2">
      <c r="A210" s="3"/>
      <c r="B210" s="3"/>
      <c r="C210" s="3"/>
      <c r="D210" s="3"/>
      <c r="E210" s="12"/>
      <c r="F210" s="14"/>
      <c r="G210" s="12"/>
    </row>
    <row r="211" spans="1:7" x14ac:dyDescent="0.2">
      <c r="A211" s="3"/>
      <c r="B211" s="3"/>
      <c r="C211" s="3"/>
      <c r="D211" s="3"/>
      <c r="E211" s="12"/>
      <c r="F211" s="14"/>
      <c r="G211" s="12"/>
    </row>
    <row r="212" spans="1:7" x14ac:dyDescent="0.2">
      <c r="A212" s="3"/>
      <c r="B212" s="3"/>
      <c r="C212" s="3"/>
      <c r="D212" s="3"/>
      <c r="E212" s="12"/>
      <c r="F212" s="14"/>
      <c r="G212" s="12"/>
    </row>
    <row r="213" spans="1:7" x14ac:dyDescent="0.2">
      <c r="A213" s="3"/>
      <c r="B213" s="3"/>
      <c r="C213" s="3"/>
      <c r="D213" s="3"/>
      <c r="E213" s="12"/>
      <c r="F213" s="14"/>
      <c r="G213" s="12"/>
    </row>
    <row r="214" spans="1:7" x14ac:dyDescent="0.2">
      <c r="A214" s="3"/>
      <c r="B214" s="3"/>
      <c r="C214" s="3"/>
      <c r="D214" s="3"/>
      <c r="E214" s="12"/>
      <c r="F214" s="14"/>
      <c r="G214" s="12"/>
    </row>
    <row r="215" spans="1:7" x14ac:dyDescent="0.2">
      <c r="A215" s="3"/>
      <c r="B215" s="3"/>
      <c r="C215" s="3"/>
      <c r="D215" s="3"/>
      <c r="E215" s="12"/>
      <c r="F215" s="14"/>
      <c r="G215" s="12"/>
    </row>
    <row r="216" spans="1:7" x14ac:dyDescent="0.2">
      <c r="A216" s="3"/>
      <c r="B216" s="3"/>
      <c r="C216" s="3"/>
      <c r="D216" s="3"/>
      <c r="E216" s="12"/>
      <c r="F216" s="14"/>
      <c r="G216" s="12"/>
    </row>
    <row r="217" spans="1:7" x14ac:dyDescent="0.2">
      <c r="A217" s="3"/>
      <c r="B217" s="3"/>
      <c r="C217" s="3"/>
      <c r="D217" s="3"/>
      <c r="E217" s="12"/>
      <c r="F217" s="14"/>
      <c r="G217" s="12"/>
    </row>
    <row r="218" spans="1:7" x14ac:dyDescent="0.2">
      <c r="A218" s="3"/>
      <c r="B218" s="3"/>
      <c r="C218" s="3"/>
      <c r="D218" s="3"/>
      <c r="E218" s="12"/>
      <c r="F218" s="14"/>
      <c r="G218" s="12"/>
    </row>
    <row r="219" spans="1:7" x14ac:dyDescent="0.2">
      <c r="A219" s="3"/>
      <c r="B219" s="3"/>
      <c r="C219" s="3"/>
      <c r="D219" s="3"/>
      <c r="E219" s="12"/>
      <c r="F219" s="14"/>
      <c r="G219" s="12"/>
    </row>
    <row r="220" spans="1:7" x14ac:dyDescent="0.2">
      <c r="A220" s="3"/>
      <c r="B220" s="3"/>
      <c r="C220" s="3"/>
      <c r="D220" s="3"/>
      <c r="E220" s="12"/>
      <c r="F220" s="14"/>
      <c r="G220" s="12"/>
    </row>
    <row r="221" spans="1:7" x14ac:dyDescent="0.2">
      <c r="A221" s="3"/>
      <c r="B221" s="3"/>
      <c r="C221" s="3"/>
      <c r="D221" s="3"/>
      <c r="E221" s="12"/>
      <c r="F221" s="14"/>
      <c r="G221" s="12"/>
    </row>
    <row r="222" spans="1:7" x14ac:dyDescent="0.2">
      <c r="A222" s="3"/>
      <c r="B222" s="3"/>
      <c r="C222" s="3"/>
      <c r="D222" s="3"/>
      <c r="E222" s="12"/>
      <c r="F222" s="14"/>
      <c r="G222" s="12"/>
    </row>
    <row r="223" spans="1:7" x14ac:dyDescent="0.2">
      <c r="A223" s="3"/>
      <c r="B223" s="3"/>
      <c r="C223" s="3"/>
      <c r="D223" s="3"/>
      <c r="E223" s="12"/>
      <c r="F223" s="14"/>
      <c r="G223" s="12"/>
    </row>
    <row r="224" spans="1:7" x14ac:dyDescent="0.2">
      <c r="A224" s="3"/>
      <c r="B224" s="3"/>
      <c r="C224" s="3"/>
      <c r="D224" s="3"/>
      <c r="E224" s="12"/>
      <c r="F224" s="14"/>
      <c r="G224" s="12"/>
    </row>
    <row r="225" spans="1:7" x14ac:dyDescent="0.2">
      <c r="A225" s="3"/>
      <c r="B225" s="3"/>
      <c r="C225" s="3"/>
      <c r="D225" s="3"/>
      <c r="E225" s="12"/>
      <c r="F225" s="14"/>
      <c r="G225" s="12"/>
    </row>
    <row r="226" spans="1:7" x14ac:dyDescent="0.2">
      <c r="A226" s="3"/>
      <c r="B226" s="3"/>
      <c r="C226" s="3"/>
      <c r="D226" s="3"/>
      <c r="E226" s="12"/>
      <c r="F226" s="14"/>
      <c r="G226" s="12"/>
    </row>
    <row r="227" spans="1:7" x14ac:dyDescent="0.2">
      <c r="A227" s="3"/>
      <c r="B227" s="3"/>
      <c r="C227" s="3"/>
      <c r="D227" s="3"/>
      <c r="E227" s="12"/>
      <c r="F227" s="14"/>
      <c r="G227" s="12"/>
    </row>
    <row r="228" spans="1:7" x14ac:dyDescent="0.2">
      <c r="A228" s="3"/>
      <c r="B228" s="3"/>
      <c r="C228" s="3"/>
      <c r="D228" s="3"/>
      <c r="E228" s="12"/>
      <c r="F228" s="14"/>
      <c r="G228" s="12"/>
    </row>
    <row r="229" spans="1:7" x14ac:dyDescent="0.2">
      <c r="A229" s="3"/>
      <c r="B229" s="3"/>
      <c r="C229" s="3"/>
      <c r="D229" s="3"/>
      <c r="E229" s="12"/>
      <c r="F229" s="14"/>
      <c r="G229" s="12"/>
    </row>
    <row r="230" spans="1:7" x14ac:dyDescent="0.2">
      <c r="A230" s="3"/>
      <c r="B230" s="3"/>
      <c r="C230" s="3"/>
      <c r="D230" s="3"/>
      <c r="E230" s="12"/>
      <c r="F230" s="14"/>
      <c r="G230" s="12"/>
    </row>
    <row r="231" spans="1:7" x14ac:dyDescent="0.2">
      <c r="A231" s="3"/>
      <c r="B231" s="3"/>
      <c r="C231" s="3"/>
      <c r="D231" s="3"/>
      <c r="E231" s="12"/>
      <c r="F231" s="14"/>
      <c r="G231" s="12"/>
    </row>
    <row r="232" spans="1:7" x14ac:dyDescent="0.2">
      <c r="A232" s="3"/>
      <c r="B232" s="3"/>
      <c r="C232" s="3"/>
      <c r="D232" s="3"/>
      <c r="E232" s="12"/>
      <c r="F232" s="14"/>
      <c r="G232" s="12"/>
    </row>
    <row r="233" spans="1:7" x14ac:dyDescent="0.2">
      <c r="A233" s="3"/>
      <c r="B233" s="3"/>
      <c r="C233" s="3"/>
      <c r="D233" s="3"/>
      <c r="E233" s="12"/>
      <c r="F233" s="14"/>
      <c r="G233" s="12"/>
    </row>
    <row r="234" spans="1:7" x14ac:dyDescent="0.2">
      <c r="A234" s="3"/>
      <c r="B234" s="3"/>
      <c r="C234" s="3"/>
      <c r="D234" s="3"/>
      <c r="E234" s="12"/>
      <c r="F234" s="14"/>
      <c r="G234" s="12"/>
    </row>
    <row r="235" spans="1:7" x14ac:dyDescent="0.2">
      <c r="A235" s="3"/>
      <c r="B235" s="3"/>
      <c r="C235" s="3"/>
      <c r="D235" s="3"/>
      <c r="E235" s="12"/>
      <c r="F235" s="14"/>
      <c r="G235" s="12"/>
    </row>
    <row r="236" spans="1:7" x14ac:dyDescent="0.2">
      <c r="A236" s="3"/>
      <c r="B236" s="3"/>
      <c r="C236" s="3"/>
      <c r="D236" s="3"/>
      <c r="E236" s="12"/>
      <c r="F236" s="14"/>
      <c r="G236" s="12"/>
    </row>
    <row r="237" spans="1:7" x14ac:dyDescent="0.2">
      <c r="A237" s="3"/>
      <c r="B237" s="3"/>
      <c r="C237" s="3"/>
      <c r="D237" s="3"/>
      <c r="E237" s="12"/>
      <c r="F237" s="14"/>
      <c r="G237" s="12"/>
    </row>
    <row r="238" spans="1:7" x14ac:dyDescent="0.2">
      <c r="A238" s="3"/>
      <c r="B238" s="3"/>
      <c r="C238" s="3"/>
      <c r="D238" s="3"/>
      <c r="E238" s="12"/>
      <c r="F238" s="14"/>
      <c r="G238" s="12"/>
    </row>
    <row r="239" spans="1:7" x14ac:dyDescent="0.2">
      <c r="A239" s="3"/>
      <c r="B239" s="3"/>
      <c r="C239" s="3"/>
      <c r="D239" s="3"/>
      <c r="E239" s="12"/>
      <c r="F239" s="14"/>
      <c r="G239" s="12"/>
    </row>
    <row r="240" spans="1:7" x14ac:dyDescent="0.2">
      <c r="A240" s="3"/>
      <c r="B240" s="3"/>
      <c r="C240" s="3"/>
      <c r="D240" s="3"/>
      <c r="E240" s="12"/>
      <c r="F240" s="14"/>
      <c r="G240" s="12"/>
    </row>
    <row r="241" spans="1:7" x14ac:dyDescent="0.2">
      <c r="A241" s="3"/>
      <c r="B241" s="3"/>
      <c r="C241" s="3"/>
      <c r="D241" s="3"/>
      <c r="E241" s="12"/>
      <c r="F241" s="14"/>
      <c r="G241" s="12"/>
    </row>
    <row r="242" spans="1:7" x14ac:dyDescent="0.2">
      <c r="A242" s="3"/>
      <c r="B242" s="3"/>
      <c r="C242" s="3"/>
      <c r="D242" s="3"/>
      <c r="E242" s="12"/>
      <c r="F242" s="14"/>
      <c r="G242" s="12"/>
    </row>
    <row r="243" spans="1:7" x14ac:dyDescent="0.2">
      <c r="A243" s="3"/>
      <c r="B243" s="3"/>
      <c r="C243" s="3"/>
      <c r="D243" s="3"/>
      <c r="E243" s="12"/>
      <c r="F243" s="14"/>
      <c r="G243" s="12"/>
    </row>
    <row r="244" spans="1:7" x14ac:dyDescent="0.2">
      <c r="A244" s="3"/>
      <c r="B244" s="3"/>
      <c r="C244" s="3"/>
      <c r="D244" s="3"/>
      <c r="E244" s="12"/>
      <c r="F244" s="14"/>
      <c r="G244" s="12"/>
    </row>
    <row r="245" spans="1:7" x14ac:dyDescent="0.2">
      <c r="A245" s="3"/>
      <c r="B245" s="3"/>
      <c r="C245" s="3"/>
      <c r="D245" s="3"/>
      <c r="E245" s="12"/>
      <c r="F245" s="14"/>
      <c r="G245" s="12"/>
    </row>
    <row r="246" spans="1:7" x14ac:dyDescent="0.2">
      <c r="A246" s="3"/>
      <c r="B246" s="3"/>
      <c r="C246" s="3"/>
      <c r="D246" s="3"/>
      <c r="E246" s="12"/>
      <c r="F246" s="14"/>
      <c r="G246" s="12"/>
    </row>
    <row r="247" spans="1:7" x14ac:dyDescent="0.2">
      <c r="A247" s="3"/>
      <c r="B247" s="3"/>
      <c r="C247" s="3"/>
      <c r="D247" s="3"/>
      <c r="E247" s="12"/>
      <c r="F247" s="14"/>
      <c r="G247" s="12"/>
    </row>
    <row r="248" spans="1:7" x14ac:dyDescent="0.2">
      <c r="A248" s="3"/>
      <c r="B248" s="3"/>
      <c r="C248" s="3"/>
      <c r="D248" s="3"/>
      <c r="E248" s="12"/>
      <c r="F248" s="14"/>
      <c r="G248" s="12"/>
    </row>
    <row r="249" spans="1:7" x14ac:dyDescent="0.2">
      <c r="A249" s="3"/>
      <c r="B249" s="3"/>
      <c r="C249" s="3"/>
      <c r="D249" s="3"/>
      <c r="E249" s="12"/>
      <c r="F249" s="14"/>
      <c r="G249" s="12"/>
    </row>
    <row r="250" spans="1:7" x14ac:dyDescent="0.2">
      <c r="A250" s="3"/>
      <c r="B250" s="3"/>
      <c r="C250" s="3"/>
      <c r="D250" s="3"/>
      <c r="E250" s="12"/>
      <c r="F250" s="14"/>
      <c r="G250" s="12"/>
    </row>
    <row r="251" spans="1:7" x14ac:dyDescent="0.2">
      <c r="A251" s="3"/>
      <c r="B251" s="3"/>
      <c r="C251" s="3"/>
      <c r="D251" s="3"/>
      <c r="E251" s="12"/>
      <c r="F251" s="14"/>
      <c r="G251" s="12"/>
    </row>
    <row r="252" spans="1:7" x14ac:dyDescent="0.2">
      <c r="A252" s="3"/>
      <c r="B252" s="3"/>
      <c r="C252" s="3"/>
      <c r="D252" s="3"/>
      <c r="E252" s="12"/>
      <c r="F252" s="14"/>
      <c r="G252" s="12"/>
    </row>
    <row r="253" spans="1:7" x14ac:dyDescent="0.2">
      <c r="A253" s="3"/>
      <c r="B253" s="3"/>
      <c r="C253" s="3"/>
      <c r="D253" s="3"/>
      <c r="E253" s="12"/>
      <c r="F253" s="14"/>
      <c r="G253" s="12"/>
    </row>
    <row r="254" spans="1:7" x14ac:dyDescent="0.2">
      <c r="A254" s="3"/>
      <c r="B254" s="3"/>
      <c r="C254" s="3"/>
      <c r="D254" s="3"/>
      <c r="E254" s="12"/>
      <c r="F254" s="14"/>
      <c r="G254" s="12"/>
    </row>
    <row r="255" spans="1:7" x14ac:dyDescent="0.2">
      <c r="A255" s="3"/>
      <c r="B255" s="3"/>
      <c r="C255" s="3"/>
      <c r="D255" s="3"/>
      <c r="E255" s="12"/>
      <c r="F255" s="14"/>
      <c r="G255" s="12"/>
    </row>
    <row r="256" spans="1:7" x14ac:dyDescent="0.2">
      <c r="A256" s="3"/>
      <c r="B256" s="3"/>
      <c r="C256" s="3"/>
      <c r="D256" s="3"/>
      <c r="E256" s="12"/>
      <c r="F256" s="14"/>
      <c r="G256" s="12"/>
    </row>
    <row r="257" spans="1:7" x14ac:dyDescent="0.2">
      <c r="A257" s="3"/>
      <c r="B257" s="3"/>
      <c r="C257" s="3"/>
      <c r="D257" s="3"/>
      <c r="E257" s="12"/>
      <c r="F257" s="14"/>
      <c r="G257" s="12"/>
    </row>
    <row r="258" spans="1:7" x14ac:dyDescent="0.2">
      <c r="A258" s="3"/>
      <c r="B258" s="3"/>
      <c r="C258" s="3"/>
      <c r="D258" s="3"/>
      <c r="E258" s="12"/>
      <c r="F258" s="14"/>
      <c r="G258" s="12"/>
    </row>
    <row r="259" spans="1:7" x14ac:dyDescent="0.2">
      <c r="A259" s="3"/>
      <c r="B259" s="3"/>
      <c r="C259" s="3"/>
      <c r="D259" s="3"/>
      <c r="E259" s="12"/>
      <c r="F259" s="14"/>
      <c r="G259" s="12"/>
    </row>
    <row r="260" spans="1:7" x14ac:dyDescent="0.2">
      <c r="A260" s="3"/>
      <c r="B260" s="3"/>
      <c r="C260" s="3"/>
      <c r="D260" s="3"/>
      <c r="E260" s="12"/>
      <c r="F260" s="14"/>
      <c r="G260" s="12"/>
    </row>
  </sheetData>
  <sheetProtection algorithmName="SHA-512" hashValue="p7cBHBfbkqjgm40Hf/QcP81zzAZXMKqQ5t3wkg2IygwIWFCxTgH2zNE67q0qixY0ixBdDvTNPq7T9ZKJMrKlnw==" saltValue="zGeHZpWZARDrZNkmb5MbAg==" spinCount="100000" sheet="1" objects="1" scenarios="1" selectLockedCells="1"/>
  <protectedRanges>
    <protectedRange sqref="B16:D19 B46:D54 B34:D40 B61:D61 B59:D59 B24:D29 B63:D63 B65:D65" name="Cells"/>
  </protectedRanges>
  <mergeCells count="19">
    <mergeCell ref="E76:F76"/>
    <mergeCell ref="G76:H76"/>
    <mergeCell ref="E57:F57"/>
    <mergeCell ref="G57:H57"/>
    <mergeCell ref="E69:F69"/>
    <mergeCell ref="G69:H69"/>
    <mergeCell ref="E22:F22"/>
    <mergeCell ref="G22:H22"/>
    <mergeCell ref="E32:F32"/>
    <mergeCell ref="G32:H32"/>
    <mergeCell ref="C8:D8"/>
    <mergeCell ref="C9:D9"/>
    <mergeCell ref="C10:D10"/>
    <mergeCell ref="E14:F14"/>
    <mergeCell ref="C6:D6"/>
    <mergeCell ref="C5:D5"/>
    <mergeCell ref="F3:H3"/>
    <mergeCell ref="C7:D7"/>
    <mergeCell ref="G14:H14"/>
  </mergeCells>
  <phoneticPr fontId="0" type="noConversion"/>
  <conditionalFormatting sqref="F34:F53 F55 F59:F67 F71:F74 F78:F82 F16:F18 F20 F24:F28 F30 H16:H18 H20 H24:H28 H30 H34:H53 H55 H59:H67 H71:H74 H78:H82">
    <cfRule type="expression" dxfId="17" priority="1" stopIfTrue="1">
      <formula>IF(E16&gt;0,TRUE,FALSE)</formula>
    </cfRule>
    <cfRule type="expression" dxfId="16" priority="2" stopIfTrue="1">
      <formula>IF(E16&lt;0,TRUE,FALSE)</formula>
    </cfRule>
    <cfRule type="expression" dxfId="15" priority="3" stopIfTrue="1">
      <formula>IF(E16=0,TRUE,FALSE)</formula>
    </cfRule>
  </conditionalFormatting>
  <conditionalFormatting sqref="E16:E18 E20 G16:G18 G20 E24:E28 E30 G24:G28 G30 E34:E53 E55 G34:G53 G55 E59:E66 E71:E73 G71:G73 G78:G80 E78:E80 G59:G66">
    <cfRule type="expression" dxfId="14" priority="4" stopIfTrue="1">
      <formula>IF(E16&gt;0,TRUE,FALSE)</formula>
    </cfRule>
    <cfRule type="expression" dxfId="13" priority="5" stopIfTrue="1">
      <formula>IF(E16&lt;0,TRUE,FALSE)</formula>
    </cfRule>
    <cfRule type="expression" dxfId="12" priority="6" stopIfTrue="1">
      <formula>IF(E16=0,TRUE,FALSE)</formula>
    </cfRule>
  </conditionalFormatting>
  <pageMargins left="0.19685039370078741" right="0.19685039370078741" top="0.19685039370078741" bottom="0.19685039370078741" header="0.51181102362204722" footer="0.51181102362204722"/>
  <pageSetup paperSize="9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DL260"/>
  <sheetViews>
    <sheetView showGridLines="0" workbookViewId="0">
      <selection activeCell="B16" sqref="B16"/>
    </sheetView>
  </sheetViews>
  <sheetFormatPr defaultColWidth="11.140625" defaultRowHeight="15" x14ac:dyDescent="0.2"/>
  <cols>
    <col min="1" max="1" width="36.28515625" style="2" customWidth="1"/>
    <col min="2" max="4" width="11.7109375" style="2" customWidth="1"/>
    <col min="5" max="5" width="11.7109375" style="21" customWidth="1"/>
    <col min="6" max="6" width="3.7109375" style="22" customWidth="1"/>
    <col min="7" max="7" width="11.7109375" style="21" customWidth="1"/>
    <col min="8" max="8" width="3.7109375" style="22" customWidth="1"/>
    <col min="9" max="37" width="11.140625" style="2"/>
    <col min="38" max="16384" width="11.140625" style="3"/>
  </cols>
  <sheetData>
    <row r="1" spans="1:13" ht="35.1" customHeight="1" x14ac:dyDescent="0.2">
      <c r="A1" s="78" t="s">
        <v>77</v>
      </c>
      <c r="B1" s="1"/>
      <c r="C1" s="1"/>
      <c r="D1" s="1"/>
      <c r="E1" s="18"/>
      <c r="F1" s="23"/>
      <c r="G1" s="18"/>
    </row>
    <row r="2" spans="1:13" s="4" customFormat="1" ht="18" customHeight="1" x14ac:dyDescent="0.2">
      <c r="D2" s="5"/>
      <c r="E2" s="19"/>
      <c r="F2" s="24"/>
      <c r="G2" s="20"/>
      <c r="H2" s="24"/>
    </row>
    <row r="3" spans="1:13" ht="21.95" customHeight="1" x14ac:dyDescent="0.2">
      <c r="A3" s="60" t="s">
        <v>0</v>
      </c>
      <c r="B3" s="60"/>
      <c r="C3" s="77"/>
      <c r="D3" s="77"/>
      <c r="E3" s="118" t="s">
        <v>118</v>
      </c>
      <c r="F3" s="124">
        <v>41637</v>
      </c>
      <c r="G3" s="125"/>
      <c r="H3" s="125"/>
    </row>
    <row r="4" spans="1:13" ht="6.95" customHeight="1" x14ac:dyDescent="0.2">
      <c r="A4" s="65"/>
      <c r="B4" s="65"/>
      <c r="C4" s="65"/>
      <c r="D4" s="65"/>
      <c r="E4" s="66"/>
      <c r="F4" s="67"/>
      <c r="G4" s="66"/>
      <c r="H4" s="67"/>
    </row>
    <row r="5" spans="1:13" ht="18" customHeight="1" x14ac:dyDescent="0.2">
      <c r="A5" s="68" t="s">
        <v>7</v>
      </c>
      <c r="B5" s="69"/>
      <c r="C5" s="126">
        <f>B30</f>
        <v>13134</v>
      </c>
      <c r="D5" s="126"/>
      <c r="E5" s="74"/>
      <c r="F5" s="45"/>
      <c r="G5" s="53"/>
      <c r="H5" s="45"/>
      <c r="I5" s="12"/>
    </row>
    <row r="6" spans="1:13" ht="18" customHeight="1" x14ac:dyDescent="0.2">
      <c r="A6" s="68" t="s">
        <v>8</v>
      </c>
      <c r="B6" s="69"/>
      <c r="C6" s="126">
        <f>B55</f>
        <v>9361</v>
      </c>
      <c r="D6" s="126"/>
      <c r="E6" s="74"/>
      <c r="F6" s="45"/>
      <c r="G6" s="53"/>
      <c r="H6" s="45"/>
      <c r="I6" s="12"/>
    </row>
    <row r="7" spans="1:13" ht="18" customHeight="1" x14ac:dyDescent="0.2">
      <c r="A7" s="68" t="s">
        <v>76</v>
      </c>
      <c r="B7" s="69"/>
      <c r="C7" s="126">
        <f>B78</f>
        <v>3773</v>
      </c>
      <c r="D7" s="126"/>
      <c r="E7" s="74"/>
      <c r="F7" s="45"/>
      <c r="G7" s="53"/>
      <c r="H7" s="45"/>
      <c r="I7" s="12"/>
    </row>
    <row r="8" spans="1:13" ht="18" customHeight="1" x14ac:dyDescent="0.2">
      <c r="A8" s="68" t="s">
        <v>24</v>
      </c>
      <c r="B8" s="69"/>
      <c r="C8" s="127">
        <f>B79</f>
        <v>0.28726968174204354</v>
      </c>
      <c r="D8" s="127"/>
      <c r="E8" s="74"/>
      <c r="F8" s="45"/>
      <c r="G8" s="53"/>
      <c r="H8" s="45"/>
      <c r="I8" s="12"/>
    </row>
    <row r="9" spans="1:13" ht="18" customHeight="1" x14ac:dyDescent="0.2">
      <c r="A9" s="68" t="s">
        <v>74</v>
      </c>
      <c r="B9" s="69"/>
      <c r="C9" s="128">
        <f>B60</f>
        <v>0.7273940607273941</v>
      </c>
      <c r="D9" s="128"/>
      <c r="E9" s="74"/>
      <c r="F9" s="45"/>
      <c r="G9" s="53"/>
      <c r="H9" s="45"/>
      <c r="I9" s="12"/>
    </row>
    <row r="10" spans="1:13" ht="18" customHeight="1" x14ac:dyDescent="0.2">
      <c r="A10" s="70" t="s">
        <v>75</v>
      </c>
      <c r="B10" s="71"/>
      <c r="C10" s="128">
        <f>B62</f>
        <v>0.74631909244508809</v>
      </c>
      <c r="D10" s="128"/>
      <c r="E10" s="74"/>
      <c r="F10" s="45"/>
      <c r="G10" s="53"/>
      <c r="H10" s="45"/>
      <c r="I10" s="13"/>
    </row>
    <row r="11" spans="1:13" ht="6.95" customHeight="1" thickBot="1" x14ac:dyDescent="0.25">
      <c r="A11" s="72"/>
      <c r="B11" s="45"/>
      <c r="C11" s="73"/>
      <c r="D11" s="73"/>
      <c r="E11" s="53"/>
      <c r="F11" s="45"/>
      <c r="G11" s="53"/>
      <c r="H11" s="45"/>
      <c r="I11" s="13"/>
    </row>
    <row r="12" spans="1:13" ht="18" customHeight="1" thickTop="1" x14ac:dyDescent="0.2">
      <c r="A12" s="61"/>
      <c r="B12" s="61"/>
      <c r="C12" s="62"/>
      <c r="D12" s="61"/>
      <c r="E12" s="63"/>
      <c r="F12" s="64"/>
      <c r="G12" s="63"/>
      <c r="H12" s="64"/>
    </row>
    <row r="13" spans="1:13" ht="6.95" customHeight="1" x14ac:dyDescent="0.2">
      <c r="A13" s="13"/>
      <c r="B13" s="10"/>
      <c r="C13" s="10"/>
      <c r="D13" s="10"/>
      <c r="E13" s="13"/>
      <c r="F13" s="10"/>
      <c r="G13" s="13"/>
      <c r="J13" s="3"/>
      <c r="K13" s="3"/>
      <c r="L13" s="3"/>
      <c r="M13" s="3"/>
    </row>
    <row r="14" spans="1:13" ht="21.95" customHeight="1" x14ac:dyDescent="0.2">
      <c r="A14" s="26" t="s">
        <v>42</v>
      </c>
      <c r="B14" s="25" t="s">
        <v>1</v>
      </c>
      <c r="C14" s="25" t="s">
        <v>2</v>
      </c>
      <c r="D14" s="25" t="s">
        <v>6</v>
      </c>
      <c r="E14" s="123" t="s">
        <v>65</v>
      </c>
      <c r="F14" s="123"/>
      <c r="G14" s="123" t="s">
        <v>66</v>
      </c>
      <c r="H14" s="123"/>
      <c r="J14" s="3"/>
      <c r="K14" s="3"/>
      <c r="L14" s="3"/>
      <c r="M14" s="3"/>
    </row>
    <row r="15" spans="1:13" ht="6.95" customHeight="1" x14ac:dyDescent="0.2">
      <c r="A15" s="7"/>
      <c r="B15" s="43"/>
      <c r="C15" s="43"/>
      <c r="D15" s="43"/>
      <c r="E15" s="44"/>
      <c r="F15" s="43"/>
      <c r="G15" s="44"/>
      <c r="H15" s="45"/>
      <c r="J15" s="3"/>
      <c r="K15" s="3"/>
      <c r="L15" s="3"/>
      <c r="M15" s="3"/>
    </row>
    <row r="16" spans="1:13" ht="18" customHeight="1" x14ac:dyDescent="0.2">
      <c r="A16" s="46" t="s">
        <v>3</v>
      </c>
      <c r="B16" s="9">
        <v>1500</v>
      </c>
      <c r="C16" s="9">
        <v>1350</v>
      </c>
      <c r="D16" s="9">
        <v>1480</v>
      </c>
      <c r="E16" s="75">
        <f>$B16-C16</f>
        <v>150</v>
      </c>
      <c r="F16" s="45" t="str">
        <f t="shared" ref="F16:H20" si="0">IF(E16="","",IF(E16&gt;0,"▲",IF(E16&lt;0,"▼","◄")))</f>
        <v>▲</v>
      </c>
      <c r="G16" s="75">
        <f>$B16-D16</f>
        <v>20</v>
      </c>
      <c r="H16" s="45" t="str">
        <f t="shared" si="0"/>
        <v>▲</v>
      </c>
      <c r="J16" s="3"/>
      <c r="K16" s="3"/>
      <c r="L16" s="3"/>
      <c r="M16" s="3"/>
    </row>
    <row r="17" spans="1:13" ht="18" customHeight="1" x14ac:dyDescent="0.2">
      <c r="A17" s="46" t="s">
        <v>4</v>
      </c>
      <c r="B17" s="9">
        <v>112</v>
      </c>
      <c r="C17" s="9">
        <v>150</v>
      </c>
      <c r="D17" s="9">
        <v>146</v>
      </c>
      <c r="E17" s="75">
        <f>$B17-C17</f>
        <v>-38</v>
      </c>
      <c r="F17" s="45" t="str">
        <f t="shared" si="0"/>
        <v>▼</v>
      </c>
      <c r="G17" s="75">
        <f>$B17-D17</f>
        <v>-34</v>
      </c>
      <c r="H17" s="45" t="str">
        <f t="shared" si="0"/>
        <v>▼</v>
      </c>
      <c r="J17" s="3"/>
      <c r="K17" s="3"/>
      <c r="L17" s="3"/>
      <c r="M17" s="3"/>
    </row>
    <row r="18" spans="1:13" ht="18" customHeight="1" x14ac:dyDescent="0.2">
      <c r="A18" s="46" t="s">
        <v>5</v>
      </c>
      <c r="B18" s="9">
        <v>650</v>
      </c>
      <c r="C18" s="9">
        <v>800</v>
      </c>
      <c r="D18" s="9">
        <v>730</v>
      </c>
      <c r="E18" s="75">
        <f>$B18-C18</f>
        <v>-150</v>
      </c>
      <c r="F18" s="45" t="str">
        <f t="shared" si="0"/>
        <v>▼</v>
      </c>
      <c r="G18" s="75">
        <f>$B18-D18</f>
        <v>-80</v>
      </c>
      <c r="H18" s="45" t="str">
        <f t="shared" si="0"/>
        <v>▼</v>
      </c>
      <c r="J18" s="3"/>
      <c r="K18" s="3"/>
      <c r="L18" s="3"/>
      <c r="M18" s="3"/>
    </row>
    <row r="19" spans="1:13" ht="6.95" customHeight="1" thickBot="1" x14ac:dyDescent="0.25">
      <c r="A19" s="7"/>
      <c r="B19" s="119"/>
      <c r="C19" s="119"/>
      <c r="D19" s="119"/>
      <c r="E19" s="47"/>
      <c r="F19" s="48"/>
      <c r="G19" s="47"/>
      <c r="H19" s="45"/>
      <c r="J19" s="3"/>
      <c r="K19" s="3"/>
      <c r="L19" s="3"/>
      <c r="M19" s="3"/>
    </row>
    <row r="20" spans="1:13" ht="21.95" customHeight="1" thickTop="1" x14ac:dyDescent="0.2">
      <c r="A20" s="30" t="s">
        <v>64</v>
      </c>
      <c r="B20" s="28">
        <f>SUM(B16:B18)</f>
        <v>2262</v>
      </c>
      <c r="C20" s="28">
        <f>SUM(C16:C18)</f>
        <v>2300</v>
      </c>
      <c r="D20" s="28">
        <f>SUM(D16:D18)</f>
        <v>2356</v>
      </c>
      <c r="E20" s="76">
        <f>$B20-C20</f>
        <v>-38</v>
      </c>
      <c r="F20" s="29" t="str">
        <f>IF(E20="","",IF(E20&gt;0,"▲",IF(E20&lt;0,"▼","◄")))</f>
        <v>▼</v>
      </c>
      <c r="G20" s="76">
        <f>$B20-D20</f>
        <v>-94</v>
      </c>
      <c r="H20" s="29" t="str">
        <f t="shared" si="0"/>
        <v>▼</v>
      </c>
      <c r="J20" s="3"/>
      <c r="K20" s="3"/>
      <c r="L20" s="3"/>
      <c r="M20" s="3"/>
    </row>
    <row r="21" spans="1:13" ht="18" customHeight="1" x14ac:dyDescent="0.2">
      <c r="A21" s="13"/>
      <c r="B21" s="10"/>
      <c r="C21" s="10"/>
      <c r="D21" s="10"/>
      <c r="E21" s="13"/>
      <c r="F21" s="10"/>
      <c r="G21" s="13"/>
      <c r="J21" s="3"/>
      <c r="K21" s="3"/>
      <c r="L21" s="3"/>
      <c r="M21" s="3"/>
    </row>
    <row r="22" spans="1:13" ht="21.95" customHeight="1" x14ac:dyDescent="0.2">
      <c r="A22" s="27" t="s">
        <v>9</v>
      </c>
      <c r="B22" s="25" t="s">
        <v>1</v>
      </c>
      <c r="C22" s="25" t="s">
        <v>2</v>
      </c>
      <c r="D22" s="25" t="s">
        <v>6</v>
      </c>
      <c r="E22" s="123" t="s">
        <v>65</v>
      </c>
      <c r="F22" s="123"/>
      <c r="G22" s="123" t="s">
        <v>66</v>
      </c>
      <c r="H22" s="123"/>
      <c r="J22" s="6"/>
    </row>
    <row r="23" spans="1:13" ht="6.95" customHeight="1" x14ac:dyDescent="0.2">
      <c r="A23" s="44"/>
      <c r="B23" s="8"/>
      <c r="C23" s="8"/>
      <c r="D23" s="8"/>
      <c r="E23" s="11"/>
      <c r="F23" s="49"/>
      <c r="G23" s="11"/>
      <c r="H23" s="45"/>
      <c r="J23" s="6"/>
    </row>
    <row r="24" spans="1:13" ht="18" customHeight="1" x14ac:dyDescent="0.2">
      <c r="A24" s="46" t="s">
        <v>10</v>
      </c>
      <c r="B24" s="120">
        <v>3645</v>
      </c>
      <c r="C24" s="120">
        <v>4351</v>
      </c>
      <c r="D24" s="120">
        <v>3975</v>
      </c>
      <c r="E24" s="75">
        <f>$B24-C24</f>
        <v>-706</v>
      </c>
      <c r="F24" s="45" t="str">
        <f>IF(E24="","",IF(E24&gt;0,"▲",IF(E24&lt;0,"▼","◄")))</f>
        <v>▼</v>
      </c>
      <c r="G24" s="75">
        <f>$B24-D24</f>
        <v>-330</v>
      </c>
      <c r="H24" s="45" t="str">
        <f>IF(G24="","",IF(G24&gt;0,"▲",IF(G24&lt;0,"▼","◄")))</f>
        <v>▼</v>
      </c>
      <c r="J24" s="6"/>
    </row>
    <row r="25" spans="1:13" ht="18" customHeight="1" x14ac:dyDescent="0.2">
      <c r="A25" s="46" t="s">
        <v>11</v>
      </c>
      <c r="B25" s="120">
        <v>2494</v>
      </c>
      <c r="C25" s="120">
        <v>2148</v>
      </c>
      <c r="D25" s="120">
        <v>2541</v>
      </c>
      <c r="E25" s="75">
        <f>$B25-C25</f>
        <v>346</v>
      </c>
      <c r="F25" s="45" t="str">
        <f>IF(E25="","",IF(E25&gt;0,"▲",IF(E25&lt;0,"▼","◄")))</f>
        <v>▲</v>
      </c>
      <c r="G25" s="75">
        <f>$B25-D25</f>
        <v>-47</v>
      </c>
      <c r="H25" s="45" t="str">
        <f>IF(G25="","",IF(G25&gt;0,"▲",IF(G25&lt;0,"▼","◄")))</f>
        <v>▼</v>
      </c>
      <c r="J25" s="6"/>
    </row>
    <row r="26" spans="1:13" ht="18" customHeight="1" x14ac:dyDescent="0.2">
      <c r="A26" s="46" t="s">
        <v>12</v>
      </c>
      <c r="B26" s="120">
        <v>2441</v>
      </c>
      <c r="C26" s="120">
        <v>2681</v>
      </c>
      <c r="D26" s="120">
        <v>2514</v>
      </c>
      <c r="E26" s="75">
        <f>$B26-C26</f>
        <v>-240</v>
      </c>
      <c r="F26" s="45" t="str">
        <f>IF(E26="","",IF(E26&gt;0,"▲",IF(E26&lt;0,"▼","◄")))</f>
        <v>▼</v>
      </c>
      <c r="G26" s="75">
        <f>$B26-D26</f>
        <v>-73</v>
      </c>
      <c r="H26" s="45" t="str">
        <f>IF(G26="","",IF(G26&gt;0,"▲",IF(G26&lt;0,"▼","◄")))</f>
        <v>▼</v>
      </c>
    </row>
    <row r="27" spans="1:13" ht="18" customHeight="1" x14ac:dyDescent="0.2">
      <c r="A27" s="46" t="s">
        <v>13</v>
      </c>
      <c r="B27" s="120">
        <v>4143</v>
      </c>
      <c r="C27" s="120">
        <v>4110</v>
      </c>
      <c r="D27" s="120">
        <v>5147</v>
      </c>
      <c r="E27" s="75">
        <f>$B27-C27</f>
        <v>33</v>
      </c>
      <c r="F27" s="45" t="str">
        <f>IF(E27="","",IF(E27&gt;0,"▲",IF(E27&lt;0,"▼","◄")))</f>
        <v>▲</v>
      </c>
      <c r="G27" s="75">
        <f>$B27-D27</f>
        <v>-1004</v>
      </c>
      <c r="H27" s="45" t="str">
        <f>IF(G27="","",IF(G27&gt;0,"▲",IF(G27&lt;0,"▼","◄")))</f>
        <v>▼</v>
      </c>
    </row>
    <row r="28" spans="1:13" ht="18" customHeight="1" x14ac:dyDescent="0.2">
      <c r="A28" s="46" t="s">
        <v>14</v>
      </c>
      <c r="B28" s="120">
        <v>411</v>
      </c>
      <c r="C28" s="120">
        <v>651</v>
      </c>
      <c r="D28" s="120">
        <v>354</v>
      </c>
      <c r="E28" s="75">
        <f>$B28-C28</f>
        <v>-240</v>
      </c>
      <c r="F28" s="45" t="str">
        <f>IF(E28="","",IF(E28&gt;0,"▲",IF(E28&lt;0,"▼","◄")))</f>
        <v>▼</v>
      </c>
      <c r="G28" s="75">
        <f>$B28-D28</f>
        <v>57</v>
      </c>
      <c r="H28" s="45" t="str">
        <f>IF(G28="","",IF(G28&gt;0,"▲",IF(G28&lt;0,"▼","◄")))</f>
        <v>▲</v>
      </c>
    </row>
    <row r="29" spans="1:13" ht="6.95" customHeight="1" thickBot="1" x14ac:dyDescent="0.25">
      <c r="A29" s="44"/>
      <c r="B29" s="58"/>
      <c r="C29" s="58"/>
      <c r="D29" s="58"/>
      <c r="E29" s="50"/>
      <c r="F29" s="51"/>
      <c r="G29" s="50"/>
      <c r="H29" s="45"/>
    </row>
    <row r="30" spans="1:13" ht="21.95" customHeight="1" thickTop="1" x14ac:dyDescent="0.2">
      <c r="A30" s="31" t="s">
        <v>62</v>
      </c>
      <c r="B30" s="32">
        <f>SUM(B$24:B$28)</f>
        <v>13134</v>
      </c>
      <c r="C30" s="32">
        <f>SUM(C$24:C$28)</f>
        <v>13941</v>
      </c>
      <c r="D30" s="32">
        <f>SUM(D$24:D$28)</f>
        <v>14531</v>
      </c>
      <c r="E30" s="76">
        <f>$B30-C30</f>
        <v>-807</v>
      </c>
      <c r="F30" s="29" t="str">
        <f>IF(E30="","",IF(E30&gt;0,"▲",IF(E30&lt;0,"▼","◄")))</f>
        <v>▼</v>
      </c>
      <c r="G30" s="76">
        <f>$B30-D30</f>
        <v>-1397</v>
      </c>
      <c r="H30" s="29" t="str">
        <f>IF(G30="","",IF(G30&gt;0,"▲",IF(G30&lt;0,"▼","◄")))</f>
        <v>▼</v>
      </c>
    </row>
    <row r="31" spans="1:13" ht="18" customHeight="1" x14ac:dyDescent="0.2"/>
    <row r="32" spans="1:13" ht="21.95" customHeight="1" x14ac:dyDescent="0.2">
      <c r="A32" s="27" t="s">
        <v>15</v>
      </c>
      <c r="B32" s="25" t="s">
        <v>1</v>
      </c>
      <c r="C32" s="25" t="s">
        <v>2</v>
      </c>
      <c r="D32" s="25" t="s">
        <v>6</v>
      </c>
      <c r="E32" s="123" t="s">
        <v>65</v>
      </c>
      <c r="F32" s="123"/>
      <c r="G32" s="123" t="s">
        <v>66</v>
      </c>
      <c r="H32" s="123"/>
    </row>
    <row r="33" spans="1:8" ht="6.95" customHeight="1" x14ac:dyDescent="0.2">
      <c r="A33" s="44"/>
      <c r="B33" s="43"/>
      <c r="C33" s="52"/>
      <c r="D33" s="52"/>
      <c r="E33" s="53"/>
      <c r="F33" s="45"/>
      <c r="G33" s="53"/>
      <c r="H33" s="45"/>
    </row>
    <row r="34" spans="1:8" ht="18" customHeight="1" x14ac:dyDescent="0.2">
      <c r="A34" s="46" t="s">
        <v>79</v>
      </c>
      <c r="B34" s="17">
        <v>800</v>
      </c>
      <c r="C34" s="17">
        <v>800</v>
      </c>
      <c r="D34" s="17">
        <v>800</v>
      </c>
      <c r="E34" s="75">
        <f>C34-$B34</f>
        <v>0</v>
      </c>
      <c r="F34" s="45" t="str">
        <f>IF(E34="","",IF(E34&gt;0,"▲",IF(E34&lt;0,"▼","◄")))</f>
        <v>◄</v>
      </c>
      <c r="G34" s="75">
        <f>D34-$B34</f>
        <v>0</v>
      </c>
      <c r="H34" s="45" t="str">
        <f t="shared" ref="H34:H53" si="1">IF(G34="","",IF(G34&gt;0,"▲",IF(G34&lt;0,"▼","◄")))</f>
        <v>◄</v>
      </c>
    </row>
    <row r="35" spans="1:8" ht="18" customHeight="1" x14ac:dyDescent="0.2">
      <c r="A35" s="54" t="s">
        <v>69</v>
      </c>
      <c r="B35" s="17">
        <v>1450</v>
      </c>
      <c r="C35" s="17">
        <v>1450</v>
      </c>
      <c r="D35" s="17">
        <v>1450</v>
      </c>
      <c r="E35" s="75">
        <f t="shared" ref="E35:E55" si="2">C35-$B35</f>
        <v>0</v>
      </c>
      <c r="F35" s="45" t="str">
        <f t="shared" ref="F35:F53" si="3">IF(E35="","",IF(E35&gt;0,"▲",IF(E35&lt;0,"▼","◄")))</f>
        <v>◄</v>
      </c>
      <c r="G35" s="75">
        <f t="shared" ref="G35:G55" si="4">D35-$B35</f>
        <v>0</v>
      </c>
      <c r="H35" s="45" t="str">
        <f t="shared" si="1"/>
        <v>◄</v>
      </c>
    </row>
    <row r="36" spans="1:8" ht="18" customHeight="1" x14ac:dyDescent="0.2">
      <c r="A36" s="54" t="s">
        <v>70</v>
      </c>
      <c r="B36" s="17">
        <v>950</v>
      </c>
      <c r="C36" s="17">
        <v>950</v>
      </c>
      <c r="D36" s="17">
        <v>950</v>
      </c>
      <c r="E36" s="75">
        <f t="shared" si="2"/>
        <v>0</v>
      </c>
      <c r="F36" s="45" t="str">
        <f t="shared" si="3"/>
        <v>◄</v>
      </c>
      <c r="G36" s="75">
        <f t="shared" si="4"/>
        <v>0</v>
      </c>
      <c r="H36" s="45" t="str">
        <f t="shared" si="1"/>
        <v>◄</v>
      </c>
    </row>
    <row r="37" spans="1:8" ht="18" customHeight="1" x14ac:dyDescent="0.2">
      <c r="A37" s="54" t="s">
        <v>71</v>
      </c>
      <c r="B37" s="17">
        <v>1200</v>
      </c>
      <c r="C37" s="17">
        <v>1200</v>
      </c>
      <c r="D37" s="17">
        <v>1200</v>
      </c>
      <c r="E37" s="75">
        <f t="shared" si="2"/>
        <v>0</v>
      </c>
      <c r="F37" s="45" t="str">
        <f t="shared" si="3"/>
        <v>◄</v>
      </c>
      <c r="G37" s="75">
        <f t="shared" si="4"/>
        <v>0</v>
      </c>
      <c r="H37" s="45" t="str">
        <f t="shared" si="1"/>
        <v>◄</v>
      </c>
    </row>
    <row r="38" spans="1:8" ht="18" customHeight="1" x14ac:dyDescent="0.2">
      <c r="A38" s="54" t="s">
        <v>72</v>
      </c>
      <c r="B38" s="17">
        <v>1750</v>
      </c>
      <c r="C38" s="17">
        <v>1750</v>
      </c>
      <c r="D38" s="17">
        <v>1750</v>
      </c>
      <c r="E38" s="75">
        <f t="shared" si="2"/>
        <v>0</v>
      </c>
      <c r="F38" s="45" t="str">
        <f t="shared" si="3"/>
        <v>◄</v>
      </c>
      <c r="G38" s="75">
        <f t="shared" si="4"/>
        <v>0</v>
      </c>
      <c r="H38" s="45" t="str">
        <f t="shared" si="1"/>
        <v>◄</v>
      </c>
    </row>
    <row r="39" spans="1:8" ht="18" customHeight="1" x14ac:dyDescent="0.2">
      <c r="A39" s="54" t="s">
        <v>73</v>
      </c>
      <c r="B39" s="17">
        <v>0</v>
      </c>
      <c r="C39" s="17">
        <v>0</v>
      </c>
      <c r="D39" s="17">
        <v>0</v>
      </c>
      <c r="E39" s="75">
        <f t="shared" si="2"/>
        <v>0</v>
      </c>
      <c r="F39" s="45" t="str">
        <f t="shared" si="3"/>
        <v>◄</v>
      </c>
      <c r="G39" s="75">
        <f t="shared" si="4"/>
        <v>0</v>
      </c>
      <c r="H39" s="45" t="str">
        <f t="shared" si="1"/>
        <v>◄</v>
      </c>
    </row>
    <row r="40" spans="1:8" ht="18" customHeight="1" x14ac:dyDescent="0.2">
      <c r="A40" s="54" t="s">
        <v>58</v>
      </c>
      <c r="B40" s="17">
        <v>3000</v>
      </c>
      <c r="C40" s="17">
        <v>2651</v>
      </c>
      <c r="D40" s="17">
        <v>3000</v>
      </c>
      <c r="E40" s="75">
        <f t="shared" si="2"/>
        <v>-349</v>
      </c>
      <c r="F40" s="45" t="str">
        <f t="shared" si="3"/>
        <v>▼</v>
      </c>
      <c r="G40" s="75">
        <f t="shared" si="4"/>
        <v>0</v>
      </c>
      <c r="H40" s="45" t="str">
        <f t="shared" si="1"/>
        <v>◄</v>
      </c>
    </row>
    <row r="41" spans="1:8" ht="18" customHeight="1" x14ac:dyDescent="0.2">
      <c r="A41" s="46" t="s">
        <v>48</v>
      </c>
      <c r="B41" s="17">
        <v>2451</v>
      </c>
      <c r="C41" s="17">
        <v>2401</v>
      </c>
      <c r="D41" s="17">
        <v>2451</v>
      </c>
      <c r="E41" s="75">
        <f t="shared" si="2"/>
        <v>-50</v>
      </c>
      <c r="F41" s="45" t="str">
        <f t="shared" si="3"/>
        <v>▼</v>
      </c>
      <c r="G41" s="75">
        <f t="shared" si="4"/>
        <v>0</v>
      </c>
      <c r="H41" s="45" t="str">
        <f t="shared" si="1"/>
        <v>◄</v>
      </c>
    </row>
    <row r="42" spans="1:8" ht="18" customHeight="1" x14ac:dyDescent="0.2">
      <c r="A42" s="46" t="s">
        <v>59</v>
      </c>
      <c r="B42" s="17">
        <v>3240</v>
      </c>
      <c r="C42" s="17">
        <v>2822</v>
      </c>
      <c r="D42" s="17">
        <v>3140</v>
      </c>
      <c r="E42" s="75">
        <f t="shared" si="2"/>
        <v>-418</v>
      </c>
      <c r="F42" s="45" t="str">
        <f t="shared" si="3"/>
        <v>▼</v>
      </c>
      <c r="G42" s="75">
        <f t="shared" si="4"/>
        <v>-100</v>
      </c>
      <c r="H42" s="45" t="str">
        <f t="shared" si="1"/>
        <v>▼</v>
      </c>
    </row>
    <row r="43" spans="1:8" ht="18" customHeight="1" x14ac:dyDescent="0.2">
      <c r="A43" s="46" t="s">
        <v>60</v>
      </c>
      <c r="B43" s="17">
        <v>1744</v>
      </c>
      <c r="C43" s="17">
        <v>1845</v>
      </c>
      <c r="D43" s="17">
        <v>1914</v>
      </c>
      <c r="E43" s="75">
        <f t="shared" si="2"/>
        <v>101</v>
      </c>
      <c r="F43" s="45" t="str">
        <f t="shared" si="3"/>
        <v>▲</v>
      </c>
      <c r="G43" s="75">
        <f t="shared" si="4"/>
        <v>170</v>
      </c>
      <c r="H43" s="45" t="str">
        <f t="shared" si="1"/>
        <v>▲</v>
      </c>
    </row>
    <row r="44" spans="1:8" ht="18" customHeight="1" x14ac:dyDescent="0.2">
      <c r="A44" s="46" t="s">
        <v>49</v>
      </c>
      <c r="B44" s="17">
        <v>1051</v>
      </c>
      <c r="C44" s="17">
        <v>1101</v>
      </c>
      <c r="D44" s="17">
        <v>1051</v>
      </c>
      <c r="E44" s="75">
        <f t="shared" si="2"/>
        <v>50</v>
      </c>
      <c r="F44" s="45" t="str">
        <f t="shared" si="3"/>
        <v>▲</v>
      </c>
      <c r="G44" s="75">
        <f t="shared" si="4"/>
        <v>0</v>
      </c>
      <c r="H44" s="45" t="str">
        <f t="shared" si="1"/>
        <v>◄</v>
      </c>
    </row>
    <row r="45" spans="1:8" ht="18" customHeight="1" x14ac:dyDescent="0.2">
      <c r="A45" s="46" t="s">
        <v>61</v>
      </c>
      <c r="B45" s="17">
        <v>1825</v>
      </c>
      <c r="C45" s="17">
        <v>1745</v>
      </c>
      <c r="D45" s="17">
        <v>1901</v>
      </c>
      <c r="E45" s="75">
        <f t="shared" si="2"/>
        <v>-80</v>
      </c>
      <c r="F45" s="45" t="str">
        <f t="shared" si="3"/>
        <v>▼</v>
      </c>
      <c r="G45" s="75">
        <f t="shared" si="4"/>
        <v>76</v>
      </c>
      <c r="H45" s="45" t="str">
        <f t="shared" si="1"/>
        <v>▲</v>
      </c>
    </row>
    <row r="46" spans="1:8" ht="18" customHeight="1" x14ac:dyDescent="0.2">
      <c r="A46" s="46" t="s">
        <v>50</v>
      </c>
      <c r="B46" s="17">
        <v>0</v>
      </c>
      <c r="C46" s="17">
        <v>0</v>
      </c>
      <c r="D46" s="17">
        <v>0</v>
      </c>
      <c r="E46" s="75">
        <f t="shared" si="2"/>
        <v>0</v>
      </c>
      <c r="F46" s="45" t="str">
        <f t="shared" si="3"/>
        <v>◄</v>
      </c>
      <c r="G46" s="75">
        <f t="shared" si="4"/>
        <v>0</v>
      </c>
      <c r="H46" s="45" t="str">
        <f t="shared" si="1"/>
        <v>◄</v>
      </c>
    </row>
    <row r="47" spans="1:8" ht="18" customHeight="1" x14ac:dyDescent="0.2">
      <c r="A47" s="46" t="s">
        <v>57</v>
      </c>
      <c r="B47" s="17">
        <v>0</v>
      </c>
      <c r="C47" s="17">
        <v>0</v>
      </c>
      <c r="D47" s="17">
        <v>0</v>
      </c>
      <c r="E47" s="75">
        <f t="shared" si="2"/>
        <v>0</v>
      </c>
      <c r="F47" s="45" t="str">
        <f t="shared" si="3"/>
        <v>◄</v>
      </c>
      <c r="G47" s="75">
        <f t="shared" si="4"/>
        <v>0</v>
      </c>
      <c r="H47" s="45" t="str">
        <f t="shared" si="1"/>
        <v>◄</v>
      </c>
    </row>
    <row r="48" spans="1:8" ht="18" customHeight="1" x14ac:dyDescent="0.2">
      <c r="A48" s="46" t="s">
        <v>51</v>
      </c>
      <c r="B48" s="17">
        <v>0</v>
      </c>
      <c r="C48" s="17">
        <v>0</v>
      </c>
      <c r="D48" s="17">
        <v>0</v>
      </c>
      <c r="E48" s="75">
        <f t="shared" si="2"/>
        <v>0</v>
      </c>
      <c r="F48" s="45" t="str">
        <f t="shared" si="3"/>
        <v>◄</v>
      </c>
      <c r="G48" s="75">
        <f t="shared" si="4"/>
        <v>0</v>
      </c>
      <c r="H48" s="45" t="str">
        <f t="shared" si="1"/>
        <v>◄</v>
      </c>
    </row>
    <row r="49" spans="1:116" ht="18" customHeight="1" x14ac:dyDescent="0.2">
      <c r="A49" s="46" t="s">
        <v>52</v>
      </c>
      <c r="B49" s="17">
        <v>0</v>
      </c>
      <c r="C49" s="17">
        <v>0</v>
      </c>
      <c r="D49" s="17">
        <v>0</v>
      </c>
      <c r="E49" s="75">
        <f t="shared" si="2"/>
        <v>0</v>
      </c>
      <c r="F49" s="45" t="str">
        <f t="shared" si="3"/>
        <v>◄</v>
      </c>
      <c r="G49" s="75">
        <f t="shared" si="4"/>
        <v>0</v>
      </c>
      <c r="H49" s="45" t="str">
        <f t="shared" si="1"/>
        <v>◄</v>
      </c>
    </row>
    <row r="50" spans="1:116" ht="18" customHeight="1" x14ac:dyDescent="0.2">
      <c r="A50" s="46" t="s">
        <v>53</v>
      </c>
      <c r="B50" s="17">
        <v>30</v>
      </c>
      <c r="C50" s="17">
        <v>40</v>
      </c>
      <c r="D50" s="17">
        <v>0</v>
      </c>
      <c r="E50" s="75">
        <f t="shared" si="2"/>
        <v>10</v>
      </c>
      <c r="F50" s="45" t="str">
        <f t="shared" si="3"/>
        <v>▲</v>
      </c>
      <c r="G50" s="75">
        <f t="shared" si="4"/>
        <v>-30</v>
      </c>
      <c r="H50" s="45" t="str">
        <f t="shared" si="1"/>
        <v>▼</v>
      </c>
    </row>
    <row r="51" spans="1:116" ht="18" customHeight="1" x14ac:dyDescent="0.2">
      <c r="A51" s="46" t="s">
        <v>56</v>
      </c>
      <c r="B51" s="17">
        <v>0</v>
      </c>
      <c r="C51" s="17">
        <v>0</v>
      </c>
      <c r="D51" s="17">
        <v>0</v>
      </c>
      <c r="E51" s="75">
        <f t="shared" si="2"/>
        <v>0</v>
      </c>
      <c r="F51" s="45" t="str">
        <f t="shared" si="3"/>
        <v>◄</v>
      </c>
      <c r="G51" s="75">
        <f t="shared" si="4"/>
        <v>0</v>
      </c>
      <c r="H51" s="45" t="str">
        <f t="shared" si="1"/>
        <v>◄</v>
      </c>
    </row>
    <row r="52" spans="1:116" ht="18" customHeight="1" x14ac:dyDescent="0.2">
      <c r="A52" s="46" t="s">
        <v>55</v>
      </c>
      <c r="B52" s="17">
        <v>0</v>
      </c>
      <c r="C52" s="17">
        <v>0</v>
      </c>
      <c r="D52" s="17">
        <v>0</v>
      </c>
      <c r="E52" s="75">
        <f t="shared" si="2"/>
        <v>0</v>
      </c>
      <c r="F52" s="45" t="str">
        <f t="shared" si="3"/>
        <v>◄</v>
      </c>
      <c r="G52" s="75">
        <f t="shared" si="4"/>
        <v>0</v>
      </c>
      <c r="H52" s="45" t="str">
        <f t="shared" si="1"/>
        <v>◄</v>
      </c>
    </row>
    <row r="53" spans="1:116" s="2" customFormat="1" ht="18" customHeight="1" x14ac:dyDescent="0.2">
      <c r="A53" s="46" t="s">
        <v>54</v>
      </c>
      <c r="B53" s="17">
        <v>0</v>
      </c>
      <c r="C53" s="17">
        <v>0</v>
      </c>
      <c r="D53" s="17">
        <v>0</v>
      </c>
      <c r="E53" s="75">
        <f t="shared" si="2"/>
        <v>0</v>
      </c>
      <c r="F53" s="45" t="str">
        <f t="shared" si="3"/>
        <v>◄</v>
      </c>
      <c r="G53" s="75">
        <f t="shared" si="4"/>
        <v>0</v>
      </c>
      <c r="H53" s="45" t="str">
        <f t="shared" si="1"/>
        <v>◄</v>
      </c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s="2" customFormat="1" ht="6.95" customHeight="1" thickBot="1" x14ac:dyDescent="0.25">
      <c r="A54" s="44"/>
      <c r="B54" s="121"/>
      <c r="C54" s="121"/>
      <c r="D54" s="121"/>
      <c r="E54" s="50"/>
      <c r="F54" s="51"/>
      <c r="G54" s="50"/>
      <c r="H54" s="45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s="2" customFormat="1" ht="21.95" customHeight="1" thickTop="1" x14ac:dyDescent="0.2">
      <c r="A55" s="33" t="s">
        <v>63</v>
      </c>
      <c r="B55" s="32">
        <f>SUM(B34:B41)+SUM(B43:B44)+SUM(B46:B53)-B42-B45</f>
        <v>9361</v>
      </c>
      <c r="C55" s="32">
        <f>SUM(C34:C41)+SUM(C43:C44)+SUM(C46:C53)-C42-C45</f>
        <v>9621</v>
      </c>
      <c r="D55" s="32">
        <f>SUM(D34:D41)+SUM(D43:D44)+SUM(D46:D53)-D42-D45</f>
        <v>9525</v>
      </c>
      <c r="E55" s="76">
        <f t="shared" si="2"/>
        <v>260</v>
      </c>
      <c r="F55" s="29" t="str">
        <f>IF(E55="","",IF(E55&gt;0,"▲",IF(E55&lt;0,"▼","◄")))</f>
        <v>▲</v>
      </c>
      <c r="G55" s="76">
        <f t="shared" si="4"/>
        <v>164</v>
      </c>
      <c r="H55" s="29" t="str">
        <f>IF(G55="","",IF(G55&gt;0,"▲",IF(G55&lt;0,"▼","◄")))</f>
        <v>▲</v>
      </c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s="2" customFormat="1" ht="18" customHeight="1" x14ac:dyDescent="0.2">
      <c r="A56" s="10"/>
      <c r="B56" s="10"/>
      <c r="C56" s="10"/>
      <c r="D56" s="10"/>
      <c r="E56" s="13"/>
      <c r="F56" s="10"/>
      <c r="G56" s="13"/>
      <c r="H56" s="22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ht="21.95" customHeight="1" x14ac:dyDescent="0.2">
      <c r="A57" s="27" t="s">
        <v>46</v>
      </c>
      <c r="B57" s="25" t="s">
        <v>1</v>
      </c>
      <c r="C57" s="25" t="s">
        <v>2</v>
      </c>
      <c r="D57" s="25" t="s">
        <v>6</v>
      </c>
      <c r="E57" s="123" t="s">
        <v>65</v>
      </c>
      <c r="F57" s="123"/>
      <c r="G57" s="123" t="s">
        <v>66</v>
      </c>
      <c r="H57" s="123"/>
    </row>
    <row r="58" spans="1:116" ht="6.95" customHeight="1" x14ac:dyDescent="0.2">
      <c r="A58" s="44"/>
      <c r="B58" s="43"/>
      <c r="C58" s="43"/>
      <c r="D58" s="43"/>
      <c r="E58" s="44"/>
      <c r="F58" s="43"/>
      <c r="G58" s="44"/>
      <c r="H58" s="45"/>
    </row>
    <row r="59" spans="1:116" ht="18" customHeight="1" x14ac:dyDescent="0.2">
      <c r="A59" s="46" t="s">
        <v>16</v>
      </c>
      <c r="B59" s="122">
        <f>IF(B$41=0,0,B$41)</f>
        <v>2451</v>
      </c>
      <c r="C59" s="122">
        <f>IF(C$41=0,0,C$41)</f>
        <v>2401</v>
      </c>
      <c r="D59" s="122">
        <f>IF(D$41=0,0,D$41)</f>
        <v>2451</v>
      </c>
      <c r="E59" s="75">
        <f t="shared" ref="E59:E66" si="5">C59-$B59</f>
        <v>-50</v>
      </c>
      <c r="F59" s="45" t="str">
        <f t="shared" ref="F59:F66" si="6">IF(E59="","",IF(E59&gt;0,"▲",IF(E59&lt;0,"▼","◄")))</f>
        <v>▼</v>
      </c>
      <c r="G59" s="75">
        <f t="shared" ref="G59:G65" si="7">D59-$B59</f>
        <v>0</v>
      </c>
      <c r="H59" s="45" t="str">
        <f t="shared" ref="H59:H66" si="8">IF(G59="","",IF(G59&gt;0,"▲",IF(G59&lt;0,"▼","◄")))</f>
        <v>◄</v>
      </c>
    </row>
    <row r="60" spans="1:116" ht="18" customHeight="1" x14ac:dyDescent="0.2">
      <c r="A60" s="55" t="s">
        <v>17</v>
      </c>
      <c r="B60" s="56">
        <f>IF(SUM(SUM(B$24:B$26),B$28)=0,0,1-(B$59/SUM(SUM(B$24:B$26),B$28)))</f>
        <v>0.7273940607273941</v>
      </c>
      <c r="C60" s="56">
        <f>IF(SUM(SUM(C$24:C$26),C$28)=0,0,1-(C$59/SUM(SUM(C$24:C$26),C$28)))</f>
        <v>0.75577255619977624</v>
      </c>
      <c r="D60" s="56">
        <f>IF(SUM(SUM(D$24:D$26),D$28)=0,0,1-(D$59/SUM(SUM(D$24:D$26),D$28)))</f>
        <v>0.73881074168797956</v>
      </c>
      <c r="E60" s="57">
        <f t="shared" si="5"/>
        <v>2.8378495472382137E-2</v>
      </c>
      <c r="F60" s="45" t="str">
        <f t="shared" si="6"/>
        <v>▲</v>
      </c>
      <c r="G60" s="57">
        <f>D60-$B60</f>
        <v>1.1416680960585457E-2</v>
      </c>
      <c r="H60" s="45" t="str">
        <f t="shared" si="8"/>
        <v>▲</v>
      </c>
    </row>
    <row r="61" spans="1:116" ht="18" customHeight="1" x14ac:dyDescent="0.2">
      <c r="A61" s="46" t="s">
        <v>47</v>
      </c>
      <c r="B61" s="122">
        <f>IF(B$44=0,0,B$44)</f>
        <v>1051</v>
      </c>
      <c r="C61" s="122">
        <f>IF(C$44=0,0,C$44)</f>
        <v>1101</v>
      </c>
      <c r="D61" s="122">
        <f>IF(D$44=0,0,D$44)</f>
        <v>1051</v>
      </c>
      <c r="E61" s="75">
        <f t="shared" si="5"/>
        <v>50</v>
      </c>
      <c r="F61" s="45" t="str">
        <f t="shared" si="6"/>
        <v>▲</v>
      </c>
      <c r="G61" s="75">
        <f t="shared" si="7"/>
        <v>0</v>
      </c>
      <c r="H61" s="45" t="str">
        <f t="shared" si="8"/>
        <v>◄</v>
      </c>
    </row>
    <row r="62" spans="1:116" ht="18" customHeight="1" x14ac:dyDescent="0.2">
      <c r="A62" s="46" t="s">
        <v>67</v>
      </c>
      <c r="B62" s="56">
        <f>IF(B$27=0,0,1-(B$61/B$27))</f>
        <v>0.74631909244508809</v>
      </c>
      <c r="C62" s="56">
        <f>IF(C$27=0,0,1-(C$61/C$27))</f>
        <v>0.73211678832116789</v>
      </c>
      <c r="D62" s="56">
        <f>IF(D$27=0,0,1-(D$61/D$27))</f>
        <v>0.79580338061006417</v>
      </c>
      <c r="E62" s="57">
        <f t="shared" si="5"/>
        <v>-1.4202304123920206E-2</v>
      </c>
      <c r="F62" s="45" t="str">
        <f t="shared" si="6"/>
        <v>▼</v>
      </c>
      <c r="G62" s="57">
        <f>D62-$B62</f>
        <v>4.9484288164976076E-2</v>
      </c>
      <c r="H62" s="45" t="str">
        <f t="shared" si="8"/>
        <v>▲</v>
      </c>
    </row>
    <row r="63" spans="1:116" ht="18" customHeight="1" x14ac:dyDescent="0.2">
      <c r="A63" s="46" t="s">
        <v>43</v>
      </c>
      <c r="B63" s="122">
        <f>IF(SUM(B$34:B$39)=0,0,SUM(B$34:B$39))</f>
        <v>6150</v>
      </c>
      <c r="C63" s="122">
        <f>IF(SUM(C$34:C$39)=0,0,SUM(C$34:C$39))</f>
        <v>6150</v>
      </c>
      <c r="D63" s="122">
        <f>IF(SUM(D$34:D$39)=0,0,SUM(D$34:D$39))</f>
        <v>6150</v>
      </c>
      <c r="E63" s="75">
        <f t="shared" si="5"/>
        <v>0</v>
      </c>
      <c r="F63" s="45" t="str">
        <f t="shared" si="6"/>
        <v>◄</v>
      </c>
      <c r="G63" s="75">
        <f t="shared" si="7"/>
        <v>0</v>
      </c>
      <c r="H63" s="45" t="str">
        <f t="shared" si="8"/>
        <v>◄</v>
      </c>
    </row>
    <row r="64" spans="1:116" ht="18" customHeight="1" x14ac:dyDescent="0.2">
      <c r="A64" s="46" t="s">
        <v>18</v>
      </c>
      <c r="B64" s="56">
        <f>IF(B$30=0,0,B$63/B$30)</f>
        <v>0.46825034262220194</v>
      </c>
      <c r="C64" s="56">
        <f>IF(C$30=0,0,C$63/C$30)</f>
        <v>0.44114482461803312</v>
      </c>
      <c r="D64" s="56">
        <f>IF(D$30=0,0,D$63/D$30)</f>
        <v>0.42323308788108183</v>
      </c>
      <c r="E64" s="57">
        <f t="shared" si="5"/>
        <v>-2.7105518004168827E-2</v>
      </c>
      <c r="F64" s="45" t="str">
        <f t="shared" si="6"/>
        <v>▼</v>
      </c>
      <c r="G64" s="57">
        <f>D64-$B64</f>
        <v>-4.5017254741120116E-2</v>
      </c>
      <c r="H64" s="45" t="str">
        <f t="shared" si="8"/>
        <v>▼</v>
      </c>
    </row>
    <row r="65" spans="1:8" ht="18" customHeight="1" x14ac:dyDescent="0.2">
      <c r="A65" s="46" t="s">
        <v>19</v>
      </c>
      <c r="B65" s="122">
        <f>IF(SUM(B$46:B$53)=0,0,SUM(B$46:B$53))</f>
        <v>30</v>
      </c>
      <c r="C65" s="122">
        <f>IF(SUM(C$46:C$53)=0,0,SUM(C$46:C$53))</f>
        <v>40</v>
      </c>
      <c r="D65" s="122">
        <f>IF(SUM(D$46:D$53)=0,0,SUM(D$46:D$53))</f>
        <v>0</v>
      </c>
      <c r="E65" s="75">
        <f t="shared" si="5"/>
        <v>10</v>
      </c>
      <c r="F65" s="45" t="str">
        <f t="shared" si="6"/>
        <v>▲</v>
      </c>
      <c r="G65" s="75">
        <f t="shared" si="7"/>
        <v>-30</v>
      </c>
      <c r="H65" s="45" t="str">
        <f t="shared" si="8"/>
        <v>▼</v>
      </c>
    </row>
    <row r="66" spans="1:8" ht="18" customHeight="1" x14ac:dyDescent="0.2">
      <c r="A66" s="46" t="s">
        <v>20</v>
      </c>
      <c r="B66" s="56">
        <f>IF(B$30=0,0,B$65/B$30)</f>
        <v>2.2841480127912287E-3</v>
      </c>
      <c r="C66" s="56">
        <f>IF(C$30=0,0,C$65/C$30)</f>
        <v>2.869234631662004E-3</v>
      </c>
      <c r="D66" s="56">
        <f>IF(D$30=0,0,D$65/D$30)</f>
        <v>0</v>
      </c>
      <c r="E66" s="57">
        <f t="shared" si="5"/>
        <v>5.8508661887077523E-4</v>
      </c>
      <c r="F66" s="45" t="str">
        <f t="shared" si="6"/>
        <v>▲</v>
      </c>
      <c r="G66" s="57">
        <f>D66-$B66</f>
        <v>-2.2841480127912287E-3</v>
      </c>
      <c r="H66" s="45" t="str">
        <f t="shared" si="8"/>
        <v>▼</v>
      </c>
    </row>
    <row r="67" spans="1:8" ht="6.95" customHeight="1" thickBot="1" x14ac:dyDescent="0.25">
      <c r="A67" s="44"/>
      <c r="B67" s="56"/>
      <c r="C67" s="56"/>
      <c r="D67" s="56"/>
      <c r="E67" s="57"/>
      <c r="F67" s="45"/>
      <c r="G67" s="57"/>
      <c r="H67" s="45"/>
    </row>
    <row r="68" spans="1:8" ht="18" customHeight="1" thickTop="1" x14ac:dyDescent="0.2">
      <c r="A68" s="34"/>
      <c r="B68" s="40"/>
      <c r="C68" s="40"/>
      <c r="D68" s="40"/>
      <c r="E68" s="41"/>
      <c r="F68" s="40"/>
      <c r="G68" s="41"/>
      <c r="H68" s="37"/>
    </row>
    <row r="69" spans="1:8" ht="21.95" customHeight="1" x14ac:dyDescent="0.2">
      <c r="A69" s="27" t="s">
        <v>44</v>
      </c>
      <c r="B69" s="25" t="s">
        <v>1</v>
      </c>
      <c r="C69" s="25" t="s">
        <v>2</v>
      </c>
      <c r="D69" s="25" t="s">
        <v>6</v>
      </c>
      <c r="E69" s="123" t="s">
        <v>65</v>
      </c>
      <c r="F69" s="123"/>
      <c r="G69" s="123" t="s">
        <v>66</v>
      </c>
      <c r="H69" s="123"/>
    </row>
    <row r="70" spans="1:8" ht="6.95" customHeight="1" x14ac:dyDescent="0.2">
      <c r="A70" s="44"/>
      <c r="B70" s="43"/>
      <c r="C70" s="43"/>
      <c r="D70" s="43"/>
      <c r="E70" s="44"/>
      <c r="F70" s="43"/>
      <c r="G70" s="44"/>
      <c r="H70" s="45"/>
    </row>
    <row r="71" spans="1:8" ht="18" customHeight="1" x14ac:dyDescent="0.2">
      <c r="A71" s="46" t="s">
        <v>68</v>
      </c>
      <c r="B71" s="58">
        <f>IF(OR(AND(B17=0,B18=0),B27=0),0,B27/SUM(B17:B18))</f>
        <v>5.4370078740157481</v>
      </c>
      <c r="C71" s="58">
        <f>IF(OR(AND(C17=0,C18=0),C27=0),0,C27/SUM(C17:C18))</f>
        <v>4.3263157894736839</v>
      </c>
      <c r="D71" s="58">
        <f>IF(OR(AND(D17=0,D18=0),D27=0),0,D27/SUM(D17:D18))</f>
        <v>5.8755707762557075</v>
      </c>
      <c r="E71" s="75">
        <f>$B71-C71</f>
        <v>1.1106920845420643</v>
      </c>
      <c r="F71" s="45" t="str">
        <f>IF(E71="","",IF(E71&gt;0,"▲",IF(E71&lt;0,"▼","◄")))</f>
        <v>▲</v>
      </c>
      <c r="G71" s="75">
        <f>$B71-D71</f>
        <v>-0.43856290223995931</v>
      </c>
      <c r="H71" s="45" t="str">
        <f>IF(G71="","",IF(G71&gt;0,"▲",IF(G71&lt;0,"▼","◄")))</f>
        <v>▼</v>
      </c>
    </row>
    <row r="72" spans="1:8" ht="18" customHeight="1" x14ac:dyDescent="0.2">
      <c r="A72" s="46" t="s">
        <v>5</v>
      </c>
      <c r="B72" s="58">
        <f>IF(OR(AND(B17=0,B18=0),AND(B25=0,B26=0)),0,SUM(B25:B26)/SUM(B17:B18))</f>
        <v>6.4763779527559056</v>
      </c>
      <c r="C72" s="58">
        <f>IF(OR(AND(C17=0,C18=0),AND(C25=0,C26=0)),0,SUM(C25:C26)/SUM(C17:C18))</f>
        <v>5.0831578947368419</v>
      </c>
      <c r="D72" s="58">
        <f>IF(OR(AND(D17=0,D18=0),AND(D25=0,D26=0)),0,SUM(D25:D26)/SUM(D17:D18))</f>
        <v>5.7705479452054798</v>
      </c>
      <c r="E72" s="75">
        <f>$B72-C72</f>
        <v>1.3932200580190637</v>
      </c>
      <c r="F72" s="45" t="str">
        <f>IF(E72="","",IF(E72&gt;0,"▲",IF(E72&lt;0,"▼","◄")))</f>
        <v>▲</v>
      </c>
      <c r="G72" s="75">
        <f>$B72-D72</f>
        <v>0.7058300075504258</v>
      </c>
      <c r="H72" s="45" t="str">
        <f>IF(G72="","",IF(G72&gt;0,"▲",IF(G72&lt;0,"▼","◄")))</f>
        <v>▲</v>
      </c>
    </row>
    <row r="73" spans="1:8" ht="18" customHeight="1" x14ac:dyDescent="0.2">
      <c r="A73" s="46" t="s">
        <v>3</v>
      </c>
      <c r="B73" s="58">
        <f>IF(OR(B16=0,B24=0),0,B24/B16)</f>
        <v>2.4300000000000002</v>
      </c>
      <c r="C73" s="58">
        <f>IF(OR(C16=0,C24=0),0,C24/C16)</f>
        <v>3.222962962962963</v>
      </c>
      <c r="D73" s="58">
        <f>IF(OR(D16=0,D24=0),0,D24/D16)</f>
        <v>2.685810810810811</v>
      </c>
      <c r="E73" s="75">
        <f>$B73-C73</f>
        <v>-0.79296296296296287</v>
      </c>
      <c r="F73" s="45" t="str">
        <f>IF(E73="","",IF(E73&gt;0,"▲",IF(E73&lt;0,"▼","◄")))</f>
        <v>▼</v>
      </c>
      <c r="G73" s="75">
        <f>$B73-D73</f>
        <v>-0.25581081081081081</v>
      </c>
      <c r="H73" s="45" t="str">
        <f>IF(G73="","",IF(G73&gt;0,"▲",IF(G73&lt;0,"▼","◄")))</f>
        <v>▼</v>
      </c>
    </row>
    <row r="74" spans="1:8" ht="6.95" customHeight="1" thickBot="1" x14ac:dyDescent="0.25">
      <c r="A74" s="44"/>
      <c r="B74" s="58"/>
      <c r="C74" s="58"/>
      <c r="D74" s="58"/>
      <c r="E74" s="50"/>
      <c r="F74" s="45"/>
      <c r="G74" s="50"/>
      <c r="H74" s="45"/>
    </row>
    <row r="75" spans="1:8" ht="18" customHeight="1" thickTop="1" x14ac:dyDescent="0.2">
      <c r="A75" s="38"/>
      <c r="B75" s="38"/>
      <c r="C75" s="38"/>
      <c r="D75" s="38"/>
      <c r="E75" s="34"/>
      <c r="F75" s="39"/>
      <c r="G75" s="34"/>
      <c r="H75" s="37"/>
    </row>
    <row r="76" spans="1:8" ht="21.95" customHeight="1" x14ac:dyDescent="0.2">
      <c r="A76" s="26" t="s">
        <v>45</v>
      </c>
      <c r="B76" s="25" t="s">
        <v>1</v>
      </c>
      <c r="C76" s="25" t="s">
        <v>2</v>
      </c>
      <c r="D76" s="25" t="s">
        <v>6</v>
      </c>
      <c r="E76" s="123" t="s">
        <v>65</v>
      </c>
      <c r="F76" s="123"/>
      <c r="G76" s="123" t="s">
        <v>66</v>
      </c>
      <c r="H76" s="123"/>
    </row>
    <row r="77" spans="1:8" ht="6.95" customHeight="1" x14ac:dyDescent="0.2">
      <c r="A77" s="7"/>
      <c r="B77" s="7"/>
      <c r="C77" s="7"/>
      <c r="D77" s="7"/>
      <c r="E77" s="44"/>
      <c r="F77" s="43"/>
      <c r="G77" s="44"/>
      <c r="H77" s="45"/>
    </row>
    <row r="78" spans="1:8" ht="18" customHeight="1" x14ac:dyDescent="0.2">
      <c r="A78" s="55" t="s">
        <v>23</v>
      </c>
      <c r="B78" s="59">
        <f>B$30-B$55</f>
        <v>3773</v>
      </c>
      <c r="C78" s="59">
        <f>C$30-C$55</f>
        <v>4320</v>
      </c>
      <c r="D78" s="59">
        <f>D$30-D$55</f>
        <v>5006</v>
      </c>
      <c r="E78" s="75">
        <f>$B78-C78</f>
        <v>-547</v>
      </c>
      <c r="F78" s="45" t="str">
        <f>IF(E78="","",IF(E78&gt;0,"▲",IF(E78&lt;0,"▼","◄")))</f>
        <v>▼</v>
      </c>
      <c r="G78" s="75">
        <f>$B78-D78</f>
        <v>-1233</v>
      </c>
      <c r="H78" s="45" t="str">
        <f>IF(G78="","",IF(G78&gt;0,"▲",IF(G78&lt;0,"▼","◄")))</f>
        <v>▼</v>
      </c>
    </row>
    <row r="79" spans="1:8" ht="18" customHeight="1" x14ac:dyDescent="0.2">
      <c r="A79" s="46" t="s">
        <v>24</v>
      </c>
      <c r="B79" s="56">
        <f>IF(B$30=0,0,B$78/B$30)</f>
        <v>0.28726968174204354</v>
      </c>
      <c r="C79" s="56">
        <f>IF(C$30=0,0,C$78/C$30)</f>
        <v>0.30987734021949642</v>
      </c>
      <c r="D79" s="56">
        <f>IF(D$30=0,0,D$78/D$30)</f>
        <v>0.34450485169637329</v>
      </c>
      <c r="E79" s="75">
        <f>$B79-C79</f>
        <v>-2.2607658477452885E-2</v>
      </c>
      <c r="F79" s="45" t="str">
        <f>IF(E79="","",IF(E79&gt;0,"▲",IF(E79&lt;0,"▼","◄")))</f>
        <v>▼</v>
      </c>
      <c r="G79" s="75">
        <f>$B79-D79</f>
        <v>-5.7235169954329757E-2</v>
      </c>
      <c r="H79" s="45" t="str">
        <f>IF(G79="","",IF(G79&gt;0,"▲",IF(G79&lt;0,"▼","◄")))</f>
        <v>▼</v>
      </c>
    </row>
    <row r="80" spans="1:8" ht="18" customHeight="1" x14ac:dyDescent="0.2">
      <c r="A80" s="46" t="s">
        <v>78</v>
      </c>
      <c r="B80" s="59">
        <f>IF(B$20=0,0,B$78/B$20)</f>
        <v>1.6679929266136162</v>
      </c>
      <c r="C80" s="59">
        <f>IF(C$20=0,0,C$78/C$20)</f>
        <v>1.8782608695652174</v>
      </c>
      <c r="D80" s="59">
        <f>IF(D$20=0,0,D$78/D$20)</f>
        <v>2.1247877758913414</v>
      </c>
      <c r="E80" s="75">
        <f>$B80-C80</f>
        <v>-0.21026794295160123</v>
      </c>
      <c r="F80" s="45" t="str">
        <f>IF(E80="","",IF(E80&gt;0,"▲",IF(E80&lt;0,"▼","◄")))</f>
        <v>▼</v>
      </c>
      <c r="G80" s="75">
        <f>$B80-D80</f>
        <v>-0.45679484927772518</v>
      </c>
      <c r="H80" s="45" t="str">
        <f>IF(G80="","",IF(G80&gt;0,"▲",IF(G80&lt;0,"▼","◄")))</f>
        <v>▼</v>
      </c>
    </row>
    <row r="81" spans="1:8" ht="6.95" customHeight="1" thickBot="1" x14ac:dyDescent="0.25">
      <c r="A81" s="44"/>
      <c r="B81" s="59"/>
      <c r="C81" s="59"/>
      <c r="D81" s="59"/>
      <c r="E81" s="50"/>
      <c r="F81" s="45"/>
      <c r="G81" s="50"/>
      <c r="H81" s="45"/>
    </row>
    <row r="82" spans="1:8" ht="18" customHeight="1" thickTop="1" x14ac:dyDescent="0.2">
      <c r="A82" s="34"/>
      <c r="B82" s="35"/>
      <c r="C82" s="35"/>
      <c r="D82" s="35"/>
      <c r="E82" s="36"/>
      <c r="F82" s="37"/>
      <c r="G82" s="36"/>
      <c r="H82" s="37"/>
    </row>
    <row r="83" spans="1:8" x14ac:dyDescent="0.2">
      <c r="A83" s="3"/>
      <c r="B83" s="3"/>
      <c r="C83" s="3"/>
      <c r="D83" s="3"/>
      <c r="E83" s="12"/>
      <c r="F83" s="14"/>
      <c r="G83" s="12"/>
    </row>
    <row r="84" spans="1:8" x14ac:dyDescent="0.2">
      <c r="A84" s="3"/>
      <c r="B84" s="3"/>
      <c r="C84" s="3"/>
      <c r="D84" s="3"/>
      <c r="E84" s="12"/>
      <c r="F84" s="14"/>
      <c r="G84" s="12"/>
    </row>
    <row r="85" spans="1:8" x14ac:dyDescent="0.2">
      <c r="A85" s="3"/>
      <c r="B85" s="3"/>
      <c r="C85" s="3"/>
      <c r="D85" s="3"/>
      <c r="E85" s="12"/>
      <c r="F85" s="14"/>
      <c r="G85" s="12"/>
    </row>
    <row r="86" spans="1:8" x14ac:dyDescent="0.2">
      <c r="A86" s="3"/>
      <c r="B86" s="3"/>
      <c r="C86" s="3"/>
      <c r="D86" s="3"/>
      <c r="E86" s="12"/>
      <c r="F86" s="14"/>
      <c r="G86" s="12"/>
    </row>
    <row r="87" spans="1:8" x14ac:dyDescent="0.2">
      <c r="A87" s="3"/>
      <c r="B87" s="3"/>
      <c r="C87" s="3"/>
      <c r="D87" s="3"/>
      <c r="E87" s="12"/>
      <c r="F87" s="14"/>
      <c r="G87" s="12"/>
    </row>
    <row r="88" spans="1:8" x14ac:dyDescent="0.2">
      <c r="A88" s="3"/>
      <c r="B88" s="3"/>
      <c r="C88" s="3"/>
      <c r="D88" s="3"/>
      <c r="E88" s="12"/>
      <c r="F88" s="14"/>
      <c r="G88" s="12"/>
    </row>
    <row r="89" spans="1:8" x14ac:dyDescent="0.2">
      <c r="A89" s="3"/>
      <c r="B89" s="3"/>
      <c r="C89" s="3"/>
      <c r="D89" s="3"/>
      <c r="E89" s="12"/>
      <c r="F89" s="14"/>
      <c r="G89" s="12"/>
    </row>
    <row r="90" spans="1:8" x14ac:dyDescent="0.2">
      <c r="A90" s="3"/>
      <c r="B90" s="3"/>
      <c r="C90" s="3"/>
      <c r="D90" s="3"/>
      <c r="E90" s="12"/>
      <c r="F90" s="14"/>
      <c r="G90" s="12"/>
    </row>
    <row r="91" spans="1:8" x14ac:dyDescent="0.2">
      <c r="A91" s="3"/>
      <c r="B91" s="3"/>
      <c r="C91" s="3"/>
      <c r="D91" s="3"/>
      <c r="E91" s="12"/>
      <c r="F91" s="14"/>
      <c r="G91" s="12"/>
    </row>
    <row r="92" spans="1:8" x14ac:dyDescent="0.2">
      <c r="A92" s="3"/>
      <c r="B92" s="3"/>
      <c r="C92" s="3"/>
      <c r="D92" s="3"/>
      <c r="E92" s="12"/>
      <c r="F92" s="14"/>
      <c r="G92" s="12"/>
    </row>
    <row r="93" spans="1:8" x14ac:dyDescent="0.2">
      <c r="A93" s="3"/>
      <c r="B93" s="3"/>
      <c r="C93" s="3"/>
      <c r="D93" s="3"/>
      <c r="E93" s="12"/>
      <c r="F93" s="14"/>
      <c r="G93" s="12"/>
    </row>
    <row r="94" spans="1:8" x14ac:dyDescent="0.2">
      <c r="A94" s="3"/>
      <c r="B94" s="3"/>
      <c r="C94" s="3"/>
      <c r="D94" s="3"/>
      <c r="E94" s="12"/>
      <c r="F94" s="14"/>
      <c r="G94" s="12"/>
    </row>
    <row r="95" spans="1:8" x14ac:dyDescent="0.2">
      <c r="A95" s="3"/>
      <c r="B95" s="3"/>
      <c r="C95" s="3"/>
      <c r="D95" s="3"/>
      <c r="E95" s="12"/>
      <c r="F95" s="14"/>
      <c r="G95" s="12"/>
    </row>
    <row r="96" spans="1:8" x14ac:dyDescent="0.2">
      <c r="A96" s="3"/>
      <c r="B96" s="3"/>
      <c r="C96" s="3"/>
      <c r="D96" s="3"/>
      <c r="E96" s="12"/>
      <c r="F96" s="14"/>
      <c r="G96" s="12"/>
    </row>
    <row r="97" spans="1:7" x14ac:dyDescent="0.2">
      <c r="A97" s="3"/>
      <c r="B97" s="3"/>
      <c r="C97" s="3"/>
      <c r="D97" s="3"/>
      <c r="E97" s="12"/>
      <c r="F97" s="14"/>
      <c r="G97" s="12"/>
    </row>
    <row r="98" spans="1:7" x14ac:dyDescent="0.2">
      <c r="A98" s="3"/>
      <c r="B98" s="3"/>
      <c r="C98" s="3"/>
      <c r="D98" s="3"/>
      <c r="E98" s="12"/>
      <c r="F98" s="14"/>
      <c r="G98" s="12"/>
    </row>
    <row r="99" spans="1:7" x14ac:dyDescent="0.2">
      <c r="A99" s="3"/>
      <c r="B99" s="3"/>
      <c r="C99" s="3"/>
      <c r="D99" s="3"/>
      <c r="E99" s="12"/>
      <c r="F99" s="14"/>
      <c r="G99" s="12"/>
    </row>
    <row r="100" spans="1:7" x14ac:dyDescent="0.2">
      <c r="A100" s="3"/>
      <c r="B100" s="3"/>
      <c r="C100" s="3"/>
      <c r="D100" s="3"/>
      <c r="E100" s="12"/>
      <c r="F100" s="14"/>
      <c r="G100" s="12"/>
    </row>
    <row r="101" spans="1:7" x14ac:dyDescent="0.2">
      <c r="A101" s="3"/>
      <c r="B101" s="3"/>
      <c r="C101" s="3"/>
      <c r="D101" s="3"/>
      <c r="E101" s="12"/>
      <c r="F101" s="14"/>
      <c r="G101" s="12"/>
    </row>
    <row r="102" spans="1:7" x14ac:dyDescent="0.2">
      <c r="A102" s="3"/>
      <c r="B102" s="3"/>
      <c r="C102" s="3"/>
      <c r="D102" s="3"/>
      <c r="E102" s="12"/>
      <c r="F102" s="14"/>
      <c r="G102" s="12"/>
    </row>
    <row r="103" spans="1:7" x14ac:dyDescent="0.2">
      <c r="A103" s="3"/>
      <c r="B103" s="3"/>
      <c r="C103" s="3"/>
      <c r="D103" s="3"/>
      <c r="E103" s="12"/>
      <c r="F103" s="14"/>
      <c r="G103" s="12"/>
    </row>
    <row r="104" spans="1:7" x14ac:dyDescent="0.2">
      <c r="A104" s="3"/>
      <c r="B104" s="3"/>
      <c r="C104" s="3"/>
      <c r="D104" s="3"/>
      <c r="E104" s="12"/>
      <c r="F104" s="14"/>
      <c r="G104" s="12"/>
    </row>
    <row r="105" spans="1:7" x14ac:dyDescent="0.2">
      <c r="A105" s="3"/>
      <c r="B105" s="3"/>
      <c r="C105" s="3"/>
      <c r="D105" s="3"/>
      <c r="E105" s="12"/>
      <c r="F105" s="14"/>
      <c r="G105" s="12"/>
    </row>
    <row r="138" spans="1:7" x14ac:dyDescent="0.2">
      <c r="A138" s="3"/>
      <c r="B138" s="3"/>
      <c r="C138" s="3"/>
      <c r="D138" s="3"/>
      <c r="E138" s="12"/>
      <c r="F138" s="14"/>
      <c r="G138" s="12"/>
    </row>
    <row r="139" spans="1:7" x14ac:dyDescent="0.2">
      <c r="A139" s="3"/>
      <c r="B139" s="3"/>
      <c r="C139" s="3"/>
      <c r="D139" s="3"/>
      <c r="E139" s="12"/>
      <c r="F139" s="14"/>
      <c r="G139" s="12"/>
    </row>
    <row r="140" spans="1:7" x14ac:dyDescent="0.2">
      <c r="A140" s="3"/>
      <c r="B140" s="3"/>
      <c r="C140" s="3"/>
      <c r="D140" s="3"/>
      <c r="E140" s="12"/>
      <c r="F140" s="14"/>
      <c r="G140" s="12"/>
    </row>
    <row r="141" spans="1:7" x14ac:dyDescent="0.2">
      <c r="A141" s="3"/>
      <c r="B141" s="3"/>
      <c r="C141" s="3"/>
      <c r="D141" s="3"/>
      <c r="E141" s="12"/>
      <c r="F141" s="14"/>
      <c r="G141" s="12"/>
    </row>
    <row r="142" spans="1:7" x14ac:dyDescent="0.2">
      <c r="A142" s="3"/>
      <c r="B142" s="3"/>
      <c r="C142" s="3"/>
      <c r="D142" s="3"/>
      <c r="E142" s="12"/>
      <c r="F142" s="14"/>
      <c r="G142" s="12"/>
    </row>
    <row r="143" spans="1:7" x14ac:dyDescent="0.2">
      <c r="A143" s="3"/>
      <c r="B143" s="3"/>
      <c r="C143" s="3"/>
      <c r="D143" s="3"/>
      <c r="E143" s="12"/>
      <c r="F143" s="14"/>
      <c r="G143" s="12"/>
    </row>
    <row r="144" spans="1:7" x14ac:dyDescent="0.2">
      <c r="A144" s="3"/>
      <c r="B144" s="3"/>
      <c r="C144" s="3"/>
      <c r="D144" s="3"/>
      <c r="E144" s="12"/>
      <c r="F144" s="14"/>
      <c r="G144" s="12"/>
    </row>
    <row r="145" spans="1:7" x14ac:dyDescent="0.2">
      <c r="A145" s="3"/>
      <c r="B145" s="3"/>
      <c r="C145" s="3"/>
      <c r="D145" s="3"/>
      <c r="E145" s="12"/>
      <c r="F145" s="14"/>
      <c r="G145" s="12"/>
    </row>
    <row r="146" spans="1:7" x14ac:dyDescent="0.2">
      <c r="A146" s="3"/>
      <c r="B146" s="3"/>
      <c r="C146" s="3"/>
      <c r="D146" s="3"/>
      <c r="E146" s="12"/>
      <c r="F146" s="14"/>
      <c r="G146" s="12"/>
    </row>
    <row r="147" spans="1:7" x14ac:dyDescent="0.2">
      <c r="A147" s="3"/>
      <c r="B147" s="3"/>
      <c r="C147" s="3"/>
      <c r="D147" s="3"/>
      <c r="E147" s="12"/>
      <c r="F147" s="14"/>
      <c r="G147" s="12"/>
    </row>
    <row r="148" spans="1:7" x14ac:dyDescent="0.2">
      <c r="A148" s="3"/>
      <c r="B148" s="3"/>
      <c r="C148" s="3"/>
      <c r="D148" s="3"/>
      <c r="E148" s="12"/>
      <c r="F148" s="14"/>
      <c r="G148" s="12"/>
    </row>
    <row r="149" spans="1:7" x14ac:dyDescent="0.2">
      <c r="A149" s="3"/>
      <c r="B149" s="3"/>
      <c r="C149" s="3"/>
      <c r="D149" s="3"/>
      <c r="E149" s="12"/>
      <c r="F149" s="14"/>
      <c r="G149" s="12"/>
    </row>
    <row r="150" spans="1:7" x14ac:dyDescent="0.2">
      <c r="A150" s="3"/>
      <c r="B150" s="3"/>
      <c r="C150" s="3"/>
      <c r="D150" s="3"/>
      <c r="E150" s="12"/>
      <c r="F150" s="14"/>
      <c r="G150" s="12"/>
    </row>
    <row r="151" spans="1:7" x14ac:dyDescent="0.2">
      <c r="A151" s="3"/>
      <c r="B151" s="3"/>
      <c r="C151" s="3"/>
      <c r="D151" s="3"/>
      <c r="E151" s="12"/>
      <c r="F151" s="14"/>
      <c r="G151" s="12"/>
    </row>
    <row r="152" spans="1:7" x14ac:dyDescent="0.2">
      <c r="A152" s="3"/>
      <c r="B152" s="3"/>
      <c r="C152" s="3"/>
      <c r="D152" s="3"/>
      <c r="E152" s="12"/>
      <c r="F152" s="14"/>
      <c r="G152" s="12"/>
    </row>
    <row r="153" spans="1:7" x14ac:dyDescent="0.2">
      <c r="A153" s="3"/>
      <c r="B153" s="3"/>
      <c r="C153" s="3"/>
      <c r="D153" s="3"/>
      <c r="E153" s="12"/>
      <c r="F153" s="14"/>
      <c r="G153" s="12"/>
    </row>
    <row r="154" spans="1:7" x14ac:dyDescent="0.2">
      <c r="A154" s="3"/>
      <c r="B154" s="3"/>
      <c r="C154" s="3"/>
      <c r="D154" s="3"/>
      <c r="E154" s="12"/>
      <c r="F154" s="14"/>
      <c r="G154" s="12"/>
    </row>
    <row r="155" spans="1:7" x14ac:dyDescent="0.2">
      <c r="A155" s="3"/>
      <c r="B155" s="3"/>
      <c r="C155" s="3"/>
      <c r="D155" s="3"/>
      <c r="E155" s="12"/>
      <c r="F155" s="14"/>
      <c r="G155" s="12"/>
    </row>
    <row r="156" spans="1:7" x14ac:dyDescent="0.2">
      <c r="A156" s="3"/>
      <c r="B156" s="3"/>
      <c r="C156" s="3"/>
      <c r="D156" s="3"/>
      <c r="E156" s="12"/>
      <c r="F156" s="14"/>
      <c r="G156" s="12"/>
    </row>
    <row r="157" spans="1:7" x14ac:dyDescent="0.2">
      <c r="A157" s="3"/>
      <c r="B157" s="3"/>
      <c r="C157" s="3"/>
      <c r="D157" s="3"/>
      <c r="E157" s="12"/>
      <c r="F157" s="14"/>
      <c r="G157" s="12"/>
    </row>
    <row r="158" spans="1:7" x14ac:dyDescent="0.2">
      <c r="A158" s="3"/>
      <c r="B158" s="3"/>
      <c r="C158" s="3"/>
      <c r="D158" s="3"/>
      <c r="E158" s="12"/>
      <c r="F158" s="14"/>
      <c r="G158" s="12"/>
    </row>
    <row r="159" spans="1:7" x14ac:dyDescent="0.2">
      <c r="A159" s="3"/>
      <c r="B159" s="3"/>
      <c r="C159" s="3"/>
      <c r="D159" s="3"/>
      <c r="E159" s="12"/>
      <c r="F159" s="14"/>
      <c r="G159" s="12"/>
    </row>
    <row r="160" spans="1:7" x14ac:dyDescent="0.2">
      <c r="A160" s="3"/>
      <c r="B160" s="3"/>
      <c r="C160" s="3"/>
      <c r="D160" s="3"/>
      <c r="E160" s="12"/>
      <c r="F160" s="14"/>
      <c r="G160" s="12"/>
    </row>
    <row r="161" spans="1:7" x14ac:dyDescent="0.2">
      <c r="A161" s="3"/>
      <c r="B161" s="3"/>
      <c r="C161" s="3"/>
      <c r="D161" s="3"/>
      <c r="E161" s="12"/>
      <c r="F161" s="14"/>
      <c r="G161" s="12"/>
    </row>
    <row r="162" spans="1:7" x14ac:dyDescent="0.2">
      <c r="A162" s="3"/>
      <c r="B162" s="3"/>
      <c r="C162" s="3"/>
      <c r="D162" s="3"/>
      <c r="E162" s="12"/>
      <c r="F162" s="14"/>
      <c r="G162" s="12"/>
    </row>
    <row r="163" spans="1:7" x14ac:dyDescent="0.2">
      <c r="A163" s="3"/>
      <c r="B163" s="3"/>
      <c r="C163" s="3"/>
      <c r="D163" s="3"/>
      <c r="E163" s="12"/>
      <c r="F163" s="14"/>
      <c r="G163" s="12"/>
    </row>
    <row r="164" spans="1:7" x14ac:dyDescent="0.2">
      <c r="A164" s="3"/>
      <c r="B164" s="3"/>
      <c r="C164" s="3"/>
      <c r="D164" s="3"/>
      <c r="E164" s="12"/>
      <c r="F164" s="14"/>
      <c r="G164" s="12"/>
    </row>
    <row r="165" spans="1:7" x14ac:dyDescent="0.2">
      <c r="A165" s="3"/>
      <c r="B165" s="3"/>
      <c r="C165" s="3"/>
      <c r="D165" s="3"/>
      <c r="E165" s="12"/>
      <c r="F165" s="14"/>
      <c r="G165" s="12"/>
    </row>
    <row r="166" spans="1:7" x14ac:dyDescent="0.2">
      <c r="A166" s="3"/>
      <c r="B166" s="3"/>
      <c r="C166" s="3"/>
      <c r="D166" s="3"/>
      <c r="E166" s="12"/>
      <c r="F166" s="14"/>
      <c r="G166" s="12"/>
    </row>
    <row r="167" spans="1:7" x14ac:dyDescent="0.2">
      <c r="A167" s="3"/>
      <c r="B167" s="3"/>
      <c r="C167" s="3"/>
      <c r="D167" s="3"/>
      <c r="E167" s="12"/>
      <c r="F167" s="14"/>
      <c r="G167" s="12"/>
    </row>
    <row r="168" spans="1:7" x14ac:dyDescent="0.2">
      <c r="A168" s="3"/>
      <c r="B168" s="3"/>
      <c r="C168" s="3"/>
      <c r="D168" s="3"/>
      <c r="E168" s="12"/>
      <c r="F168" s="14"/>
      <c r="G168" s="12"/>
    </row>
    <row r="169" spans="1:7" x14ac:dyDescent="0.2">
      <c r="A169" s="3"/>
      <c r="B169" s="3"/>
      <c r="C169" s="3"/>
      <c r="D169" s="3"/>
      <c r="E169" s="12"/>
      <c r="F169" s="14"/>
      <c r="G169" s="12"/>
    </row>
    <row r="170" spans="1:7" x14ac:dyDescent="0.2">
      <c r="A170" s="3"/>
      <c r="B170" s="3"/>
      <c r="C170" s="3"/>
      <c r="D170" s="3"/>
      <c r="E170" s="12"/>
      <c r="F170" s="14"/>
      <c r="G170" s="12"/>
    </row>
    <row r="171" spans="1:7" x14ac:dyDescent="0.2">
      <c r="A171" s="3"/>
      <c r="B171" s="3"/>
      <c r="C171" s="3"/>
      <c r="D171" s="3"/>
      <c r="E171" s="12"/>
      <c r="F171" s="14"/>
      <c r="G171" s="12"/>
    </row>
    <row r="172" spans="1:7" x14ac:dyDescent="0.2">
      <c r="A172" s="3"/>
      <c r="B172" s="3"/>
      <c r="C172" s="3"/>
      <c r="D172" s="3"/>
      <c r="E172" s="12"/>
      <c r="F172" s="14"/>
      <c r="G172" s="12"/>
    </row>
    <row r="173" spans="1:7" x14ac:dyDescent="0.2">
      <c r="A173" s="3"/>
      <c r="B173" s="3"/>
      <c r="C173" s="3"/>
      <c r="D173" s="3"/>
      <c r="E173" s="12"/>
      <c r="F173" s="14"/>
      <c r="G173" s="12"/>
    </row>
    <row r="174" spans="1:7" x14ac:dyDescent="0.2">
      <c r="A174" s="3"/>
      <c r="B174" s="3"/>
      <c r="C174" s="3"/>
      <c r="D174" s="3"/>
      <c r="E174" s="12"/>
      <c r="F174" s="14"/>
      <c r="G174" s="12"/>
    </row>
    <row r="175" spans="1:7" x14ac:dyDescent="0.2">
      <c r="A175" s="3"/>
      <c r="B175" s="3"/>
      <c r="C175" s="3"/>
      <c r="D175" s="3"/>
      <c r="E175" s="12"/>
      <c r="F175" s="14"/>
      <c r="G175" s="12"/>
    </row>
    <row r="176" spans="1:7" x14ac:dyDescent="0.2">
      <c r="A176" s="3"/>
      <c r="B176" s="3"/>
      <c r="C176" s="3"/>
      <c r="D176" s="3"/>
      <c r="E176" s="12"/>
      <c r="F176" s="14"/>
      <c r="G176" s="12"/>
    </row>
    <row r="177" spans="1:7" x14ac:dyDescent="0.2">
      <c r="A177" s="3"/>
      <c r="B177" s="3"/>
      <c r="C177" s="3"/>
      <c r="D177" s="3"/>
      <c r="E177" s="12"/>
      <c r="F177" s="14"/>
      <c r="G177" s="12"/>
    </row>
    <row r="178" spans="1:7" x14ac:dyDescent="0.2">
      <c r="A178" s="3"/>
      <c r="B178" s="3"/>
      <c r="C178" s="3"/>
      <c r="D178" s="3"/>
      <c r="E178" s="12"/>
      <c r="F178" s="14"/>
      <c r="G178" s="12"/>
    </row>
    <row r="179" spans="1:7" x14ac:dyDescent="0.2">
      <c r="A179" s="3"/>
      <c r="B179" s="3"/>
      <c r="C179" s="3"/>
      <c r="D179" s="3"/>
      <c r="E179" s="12"/>
      <c r="F179" s="14"/>
      <c r="G179" s="12"/>
    </row>
    <row r="180" spans="1:7" x14ac:dyDescent="0.2">
      <c r="A180" s="3"/>
      <c r="B180" s="3"/>
      <c r="C180" s="3"/>
      <c r="D180" s="3"/>
      <c r="E180" s="12"/>
      <c r="F180" s="14"/>
      <c r="G180" s="12"/>
    </row>
    <row r="181" spans="1:7" x14ac:dyDescent="0.2">
      <c r="A181" s="3"/>
      <c r="B181" s="3"/>
      <c r="C181" s="3"/>
      <c r="D181" s="3"/>
      <c r="E181" s="12"/>
      <c r="F181" s="14"/>
      <c r="G181" s="12"/>
    </row>
    <row r="182" spans="1:7" x14ac:dyDescent="0.2">
      <c r="A182" s="3"/>
      <c r="B182" s="3"/>
      <c r="C182" s="3"/>
      <c r="D182" s="3"/>
      <c r="E182" s="12"/>
      <c r="F182" s="14"/>
      <c r="G182" s="12"/>
    </row>
    <row r="183" spans="1:7" x14ac:dyDescent="0.2">
      <c r="A183" s="3"/>
      <c r="B183" s="3"/>
      <c r="C183" s="3"/>
      <c r="D183" s="3"/>
      <c r="E183" s="12"/>
      <c r="F183" s="14"/>
      <c r="G183" s="12"/>
    </row>
    <row r="184" spans="1:7" x14ac:dyDescent="0.2">
      <c r="A184" s="3"/>
      <c r="B184" s="3"/>
      <c r="C184" s="3"/>
      <c r="D184" s="3"/>
      <c r="E184" s="12"/>
      <c r="F184" s="14"/>
      <c r="G184" s="12"/>
    </row>
    <row r="185" spans="1:7" x14ac:dyDescent="0.2">
      <c r="A185" s="3"/>
      <c r="B185" s="3"/>
      <c r="C185" s="3"/>
      <c r="D185" s="3"/>
      <c r="E185" s="12"/>
      <c r="F185" s="14"/>
      <c r="G185" s="12"/>
    </row>
    <row r="186" spans="1:7" x14ac:dyDescent="0.2">
      <c r="A186" s="3"/>
      <c r="B186" s="3"/>
      <c r="C186" s="3"/>
      <c r="D186" s="3"/>
      <c r="E186" s="12"/>
      <c r="F186" s="14"/>
      <c r="G186" s="12"/>
    </row>
    <row r="187" spans="1:7" x14ac:dyDescent="0.2">
      <c r="A187" s="3"/>
      <c r="B187" s="3"/>
      <c r="C187" s="3"/>
      <c r="D187" s="3"/>
      <c r="E187" s="12"/>
      <c r="F187" s="14"/>
      <c r="G187" s="12"/>
    </row>
    <row r="188" spans="1:7" x14ac:dyDescent="0.2">
      <c r="A188" s="3"/>
      <c r="B188" s="3"/>
      <c r="C188" s="3"/>
      <c r="D188" s="3"/>
      <c r="E188" s="12"/>
      <c r="F188" s="14"/>
      <c r="G188" s="12"/>
    </row>
    <row r="189" spans="1:7" x14ac:dyDescent="0.2">
      <c r="A189" s="3"/>
      <c r="B189" s="3"/>
      <c r="C189" s="3"/>
      <c r="D189" s="3"/>
      <c r="E189" s="12"/>
      <c r="F189" s="14"/>
      <c r="G189" s="12"/>
    </row>
    <row r="190" spans="1:7" x14ac:dyDescent="0.2">
      <c r="A190" s="3"/>
      <c r="B190" s="3"/>
      <c r="C190" s="3"/>
      <c r="D190" s="3"/>
      <c r="E190" s="12"/>
      <c r="F190" s="14"/>
      <c r="G190" s="12"/>
    </row>
    <row r="191" spans="1:7" x14ac:dyDescent="0.2">
      <c r="A191" s="3"/>
      <c r="B191" s="3"/>
      <c r="C191" s="3"/>
      <c r="D191" s="3"/>
      <c r="E191" s="12"/>
      <c r="F191" s="14"/>
      <c r="G191" s="12"/>
    </row>
    <row r="192" spans="1:7" x14ac:dyDescent="0.2">
      <c r="A192" s="3"/>
      <c r="B192" s="3"/>
      <c r="C192" s="3"/>
      <c r="D192" s="3"/>
      <c r="E192" s="12"/>
      <c r="F192" s="14"/>
      <c r="G192" s="12"/>
    </row>
    <row r="193" spans="1:7" x14ac:dyDescent="0.2">
      <c r="A193" s="3"/>
      <c r="B193" s="3"/>
      <c r="C193" s="3"/>
      <c r="D193" s="3"/>
      <c r="E193" s="12"/>
      <c r="F193" s="14"/>
      <c r="G193" s="12"/>
    </row>
    <row r="194" spans="1:7" x14ac:dyDescent="0.2">
      <c r="A194" s="3"/>
      <c r="B194" s="3"/>
      <c r="C194" s="3"/>
      <c r="D194" s="3"/>
      <c r="E194" s="12"/>
      <c r="F194" s="14"/>
      <c r="G194" s="12"/>
    </row>
    <row r="195" spans="1:7" x14ac:dyDescent="0.2">
      <c r="A195" s="3"/>
      <c r="B195" s="3"/>
      <c r="C195" s="3"/>
      <c r="D195" s="3"/>
      <c r="E195" s="12"/>
      <c r="F195" s="14"/>
      <c r="G195" s="12"/>
    </row>
    <row r="196" spans="1:7" x14ac:dyDescent="0.2">
      <c r="A196" s="3"/>
      <c r="B196" s="3"/>
      <c r="C196" s="3"/>
      <c r="D196" s="3"/>
      <c r="E196" s="12"/>
      <c r="F196" s="14"/>
      <c r="G196" s="12"/>
    </row>
    <row r="197" spans="1:7" x14ac:dyDescent="0.2">
      <c r="A197" s="3"/>
      <c r="B197" s="3"/>
      <c r="C197" s="3"/>
      <c r="D197" s="3"/>
      <c r="E197" s="12"/>
      <c r="F197" s="14"/>
      <c r="G197" s="12"/>
    </row>
    <row r="198" spans="1:7" x14ac:dyDescent="0.2">
      <c r="A198" s="3"/>
      <c r="B198" s="3"/>
      <c r="C198" s="3"/>
      <c r="D198" s="3"/>
      <c r="E198" s="12"/>
      <c r="F198" s="14"/>
      <c r="G198" s="12"/>
    </row>
    <row r="199" spans="1:7" x14ac:dyDescent="0.2">
      <c r="A199" s="3"/>
      <c r="B199" s="3"/>
      <c r="C199" s="3"/>
      <c r="D199" s="3"/>
      <c r="E199" s="12"/>
      <c r="F199" s="14"/>
      <c r="G199" s="12"/>
    </row>
    <row r="200" spans="1:7" x14ac:dyDescent="0.2">
      <c r="A200" s="3"/>
      <c r="B200" s="3"/>
      <c r="C200" s="3"/>
      <c r="D200" s="3"/>
      <c r="E200" s="12"/>
      <c r="F200" s="14"/>
      <c r="G200" s="12"/>
    </row>
    <row r="201" spans="1:7" x14ac:dyDescent="0.2">
      <c r="A201" s="3"/>
      <c r="B201" s="3"/>
      <c r="C201" s="3"/>
      <c r="D201" s="3"/>
      <c r="E201" s="12"/>
      <c r="F201" s="14"/>
      <c r="G201" s="12"/>
    </row>
    <row r="202" spans="1:7" x14ac:dyDescent="0.2">
      <c r="A202" s="3"/>
      <c r="B202" s="3"/>
      <c r="C202" s="3"/>
      <c r="D202" s="3"/>
      <c r="E202" s="12"/>
      <c r="F202" s="14"/>
      <c r="G202" s="12"/>
    </row>
    <row r="203" spans="1:7" x14ac:dyDescent="0.2">
      <c r="A203" s="3"/>
      <c r="B203" s="3"/>
      <c r="C203" s="3"/>
      <c r="D203" s="3"/>
      <c r="E203" s="12"/>
      <c r="F203" s="14"/>
      <c r="G203" s="12"/>
    </row>
    <row r="204" spans="1:7" x14ac:dyDescent="0.2">
      <c r="A204" s="3"/>
      <c r="B204" s="3"/>
      <c r="C204" s="3"/>
      <c r="D204" s="3"/>
      <c r="E204" s="12"/>
      <c r="F204" s="14"/>
      <c r="G204" s="12"/>
    </row>
    <row r="205" spans="1:7" x14ac:dyDescent="0.2">
      <c r="A205" s="3"/>
      <c r="B205" s="3"/>
      <c r="C205" s="3"/>
      <c r="D205" s="3"/>
      <c r="E205" s="12"/>
      <c r="F205" s="14"/>
      <c r="G205" s="12"/>
    </row>
    <row r="206" spans="1:7" x14ac:dyDescent="0.2">
      <c r="A206" s="3"/>
      <c r="B206" s="3"/>
      <c r="C206" s="3"/>
      <c r="D206" s="3"/>
      <c r="E206" s="12"/>
      <c r="F206" s="14"/>
      <c r="G206" s="12"/>
    </row>
    <row r="207" spans="1:7" x14ac:dyDescent="0.2">
      <c r="A207" s="3"/>
      <c r="B207" s="3"/>
      <c r="C207" s="3"/>
      <c r="D207" s="3"/>
      <c r="E207" s="12"/>
      <c r="F207" s="14"/>
      <c r="G207" s="12"/>
    </row>
    <row r="208" spans="1:7" x14ac:dyDescent="0.2">
      <c r="A208" s="3"/>
      <c r="B208" s="3"/>
      <c r="C208" s="3"/>
      <c r="D208" s="3"/>
      <c r="E208" s="12"/>
      <c r="F208" s="14"/>
      <c r="G208" s="12"/>
    </row>
    <row r="209" spans="1:7" x14ac:dyDescent="0.2">
      <c r="A209" s="3"/>
      <c r="B209" s="3"/>
      <c r="C209" s="3"/>
      <c r="D209" s="3"/>
      <c r="E209" s="12"/>
      <c r="F209" s="14"/>
      <c r="G209" s="12"/>
    </row>
    <row r="210" spans="1:7" x14ac:dyDescent="0.2">
      <c r="A210" s="3"/>
      <c r="B210" s="3"/>
      <c r="C210" s="3"/>
      <c r="D210" s="3"/>
      <c r="E210" s="12"/>
      <c r="F210" s="14"/>
      <c r="G210" s="12"/>
    </row>
    <row r="211" spans="1:7" x14ac:dyDescent="0.2">
      <c r="A211" s="3"/>
      <c r="B211" s="3"/>
      <c r="C211" s="3"/>
      <c r="D211" s="3"/>
      <c r="E211" s="12"/>
      <c r="F211" s="14"/>
      <c r="G211" s="12"/>
    </row>
    <row r="212" spans="1:7" x14ac:dyDescent="0.2">
      <c r="A212" s="3"/>
      <c r="B212" s="3"/>
      <c r="C212" s="3"/>
      <c r="D212" s="3"/>
      <c r="E212" s="12"/>
      <c r="F212" s="14"/>
      <c r="G212" s="12"/>
    </row>
    <row r="213" spans="1:7" x14ac:dyDescent="0.2">
      <c r="A213" s="3"/>
      <c r="B213" s="3"/>
      <c r="C213" s="3"/>
      <c r="D213" s="3"/>
      <c r="E213" s="12"/>
      <c r="F213" s="14"/>
      <c r="G213" s="12"/>
    </row>
    <row r="214" spans="1:7" x14ac:dyDescent="0.2">
      <c r="A214" s="3"/>
      <c r="B214" s="3"/>
      <c r="C214" s="3"/>
      <c r="D214" s="3"/>
      <c r="E214" s="12"/>
      <c r="F214" s="14"/>
      <c r="G214" s="12"/>
    </row>
    <row r="215" spans="1:7" x14ac:dyDescent="0.2">
      <c r="A215" s="3"/>
      <c r="B215" s="3"/>
      <c r="C215" s="3"/>
      <c r="D215" s="3"/>
      <c r="E215" s="12"/>
      <c r="F215" s="14"/>
      <c r="G215" s="12"/>
    </row>
    <row r="216" spans="1:7" x14ac:dyDescent="0.2">
      <c r="A216" s="3"/>
      <c r="B216" s="3"/>
      <c r="C216" s="3"/>
      <c r="D216" s="3"/>
      <c r="E216" s="12"/>
      <c r="F216" s="14"/>
      <c r="G216" s="12"/>
    </row>
    <row r="217" spans="1:7" x14ac:dyDescent="0.2">
      <c r="A217" s="3"/>
      <c r="B217" s="3"/>
      <c r="C217" s="3"/>
      <c r="D217" s="3"/>
      <c r="E217" s="12"/>
      <c r="F217" s="14"/>
      <c r="G217" s="12"/>
    </row>
    <row r="218" spans="1:7" x14ac:dyDescent="0.2">
      <c r="A218" s="3"/>
      <c r="B218" s="3"/>
      <c r="C218" s="3"/>
      <c r="D218" s="3"/>
      <c r="E218" s="12"/>
      <c r="F218" s="14"/>
      <c r="G218" s="12"/>
    </row>
    <row r="219" spans="1:7" x14ac:dyDescent="0.2">
      <c r="A219" s="3"/>
      <c r="B219" s="3"/>
      <c r="C219" s="3"/>
      <c r="D219" s="3"/>
      <c r="E219" s="12"/>
      <c r="F219" s="14"/>
      <c r="G219" s="12"/>
    </row>
    <row r="220" spans="1:7" x14ac:dyDescent="0.2">
      <c r="A220" s="3"/>
      <c r="B220" s="3"/>
      <c r="C220" s="3"/>
      <c r="D220" s="3"/>
      <c r="E220" s="12"/>
      <c r="F220" s="14"/>
      <c r="G220" s="12"/>
    </row>
    <row r="221" spans="1:7" x14ac:dyDescent="0.2">
      <c r="A221" s="3"/>
      <c r="B221" s="3"/>
      <c r="C221" s="3"/>
      <c r="D221" s="3"/>
      <c r="E221" s="12"/>
      <c r="F221" s="14"/>
      <c r="G221" s="12"/>
    </row>
    <row r="222" spans="1:7" x14ac:dyDescent="0.2">
      <c r="A222" s="3"/>
      <c r="B222" s="3"/>
      <c r="C222" s="3"/>
      <c r="D222" s="3"/>
      <c r="E222" s="12"/>
      <c r="F222" s="14"/>
      <c r="G222" s="12"/>
    </row>
    <row r="223" spans="1:7" x14ac:dyDescent="0.2">
      <c r="A223" s="3"/>
      <c r="B223" s="3"/>
      <c r="C223" s="3"/>
      <c r="D223" s="3"/>
      <c r="E223" s="12"/>
      <c r="F223" s="14"/>
      <c r="G223" s="12"/>
    </row>
    <row r="224" spans="1:7" x14ac:dyDescent="0.2">
      <c r="A224" s="3"/>
      <c r="B224" s="3"/>
      <c r="C224" s="3"/>
      <c r="D224" s="3"/>
      <c r="E224" s="12"/>
      <c r="F224" s="14"/>
      <c r="G224" s="12"/>
    </row>
    <row r="225" spans="1:7" x14ac:dyDescent="0.2">
      <c r="A225" s="3"/>
      <c r="B225" s="3"/>
      <c r="C225" s="3"/>
      <c r="D225" s="3"/>
      <c r="E225" s="12"/>
      <c r="F225" s="14"/>
      <c r="G225" s="12"/>
    </row>
    <row r="226" spans="1:7" x14ac:dyDescent="0.2">
      <c r="A226" s="3"/>
      <c r="B226" s="3"/>
      <c r="C226" s="3"/>
      <c r="D226" s="3"/>
      <c r="E226" s="12"/>
      <c r="F226" s="14"/>
      <c r="G226" s="12"/>
    </row>
    <row r="227" spans="1:7" x14ac:dyDescent="0.2">
      <c r="A227" s="3"/>
      <c r="B227" s="3"/>
      <c r="C227" s="3"/>
      <c r="D227" s="3"/>
      <c r="E227" s="12"/>
      <c r="F227" s="14"/>
      <c r="G227" s="12"/>
    </row>
    <row r="228" spans="1:7" x14ac:dyDescent="0.2">
      <c r="A228" s="3"/>
      <c r="B228" s="3"/>
      <c r="C228" s="3"/>
      <c r="D228" s="3"/>
      <c r="E228" s="12"/>
      <c r="F228" s="14"/>
      <c r="G228" s="12"/>
    </row>
    <row r="229" spans="1:7" x14ac:dyDescent="0.2">
      <c r="A229" s="3"/>
      <c r="B229" s="3"/>
      <c r="C229" s="3"/>
      <c r="D229" s="3"/>
      <c r="E229" s="12"/>
      <c r="F229" s="14"/>
      <c r="G229" s="12"/>
    </row>
    <row r="230" spans="1:7" x14ac:dyDescent="0.2">
      <c r="A230" s="3"/>
      <c r="B230" s="3"/>
      <c r="C230" s="3"/>
      <c r="D230" s="3"/>
      <c r="E230" s="12"/>
      <c r="F230" s="14"/>
      <c r="G230" s="12"/>
    </row>
    <row r="231" spans="1:7" x14ac:dyDescent="0.2">
      <c r="A231" s="3"/>
      <c r="B231" s="3"/>
      <c r="C231" s="3"/>
      <c r="D231" s="3"/>
      <c r="E231" s="12"/>
      <c r="F231" s="14"/>
      <c r="G231" s="12"/>
    </row>
    <row r="232" spans="1:7" x14ac:dyDescent="0.2">
      <c r="A232" s="3"/>
      <c r="B232" s="3"/>
      <c r="C232" s="3"/>
      <c r="D232" s="3"/>
      <c r="E232" s="12"/>
      <c r="F232" s="14"/>
      <c r="G232" s="12"/>
    </row>
    <row r="233" spans="1:7" x14ac:dyDescent="0.2">
      <c r="A233" s="3"/>
      <c r="B233" s="3"/>
      <c r="C233" s="3"/>
      <c r="D233" s="3"/>
      <c r="E233" s="12"/>
      <c r="F233" s="14"/>
      <c r="G233" s="12"/>
    </row>
    <row r="234" spans="1:7" x14ac:dyDescent="0.2">
      <c r="A234" s="3"/>
      <c r="B234" s="3"/>
      <c r="C234" s="3"/>
      <c r="D234" s="3"/>
      <c r="E234" s="12"/>
      <c r="F234" s="14"/>
      <c r="G234" s="12"/>
    </row>
    <row r="235" spans="1:7" x14ac:dyDescent="0.2">
      <c r="A235" s="3"/>
      <c r="B235" s="3"/>
      <c r="C235" s="3"/>
      <c r="D235" s="3"/>
      <c r="E235" s="12"/>
      <c r="F235" s="14"/>
      <c r="G235" s="12"/>
    </row>
    <row r="236" spans="1:7" x14ac:dyDescent="0.2">
      <c r="A236" s="3"/>
      <c r="B236" s="3"/>
      <c r="C236" s="3"/>
      <c r="D236" s="3"/>
      <c r="E236" s="12"/>
      <c r="F236" s="14"/>
      <c r="G236" s="12"/>
    </row>
    <row r="237" spans="1:7" x14ac:dyDescent="0.2">
      <c r="A237" s="3"/>
      <c r="B237" s="3"/>
      <c r="C237" s="3"/>
      <c r="D237" s="3"/>
      <c r="E237" s="12"/>
      <c r="F237" s="14"/>
      <c r="G237" s="12"/>
    </row>
    <row r="238" spans="1:7" x14ac:dyDescent="0.2">
      <c r="A238" s="3"/>
      <c r="B238" s="3"/>
      <c r="C238" s="3"/>
      <c r="D238" s="3"/>
      <c r="E238" s="12"/>
      <c r="F238" s="14"/>
      <c r="G238" s="12"/>
    </row>
    <row r="239" spans="1:7" x14ac:dyDescent="0.2">
      <c r="A239" s="3"/>
      <c r="B239" s="3"/>
      <c r="C239" s="3"/>
      <c r="D239" s="3"/>
      <c r="E239" s="12"/>
      <c r="F239" s="14"/>
      <c r="G239" s="12"/>
    </row>
    <row r="240" spans="1:7" x14ac:dyDescent="0.2">
      <c r="A240" s="3"/>
      <c r="B240" s="3"/>
      <c r="C240" s="3"/>
      <c r="D240" s="3"/>
      <c r="E240" s="12"/>
      <c r="F240" s="14"/>
      <c r="G240" s="12"/>
    </row>
    <row r="241" spans="1:7" x14ac:dyDescent="0.2">
      <c r="A241" s="3"/>
      <c r="B241" s="3"/>
      <c r="C241" s="3"/>
      <c r="D241" s="3"/>
      <c r="E241" s="12"/>
      <c r="F241" s="14"/>
      <c r="G241" s="12"/>
    </row>
    <row r="242" spans="1:7" x14ac:dyDescent="0.2">
      <c r="A242" s="3"/>
      <c r="B242" s="3"/>
      <c r="C242" s="3"/>
      <c r="D242" s="3"/>
      <c r="E242" s="12"/>
      <c r="F242" s="14"/>
      <c r="G242" s="12"/>
    </row>
    <row r="243" spans="1:7" x14ac:dyDescent="0.2">
      <c r="A243" s="3"/>
      <c r="B243" s="3"/>
      <c r="C243" s="3"/>
      <c r="D243" s="3"/>
      <c r="E243" s="12"/>
      <c r="F243" s="14"/>
      <c r="G243" s="12"/>
    </row>
    <row r="244" spans="1:7" x14ac:dyDescent="0.2">
      <c r="A244" s="3"/>
      <c r="B244" s="3"/>
      <c r="C244" s="3"/>
      <c r="D244" s="3"/>
      <c r="E244" s="12"/>
      <c r="F244" s="14"/>
      <c r="G244" s="12"/>
    </row>
    <row r="245" spans="1:7" x14ac:dyDescent="0.2">
      <c r="A245" s="3"/>
      <c r="B245" s="3"/>
      <c r="C245" s="3"/>
      <c r="D245" s="3"/>
      <c r="E245" s="12"/>
      <c r="F245" s="14"/>
      <c r="G245" s="12"/>
    </row>
    <row r="246" spans="1:7" x14ac:dyDescent="0.2">
      <c r="A246" s="3"/>
      <c r="B246" s="3"/>
      <c r="C246" s="3"/>
      <c r="D246" s="3"/>
      <c r="E246" s="12"/>
      <c r="F246" s="14"/>
      <c r="G246" s="12"/>
    </row>
    <row r="247" spans="1:7" x14ac:dyDescent="0.2">
      <c r="A247" s="3"/>
      <c r="B247" s="3"/>
      <c r="C247" s="3"/>
      <c r="D247" s="3"/>
      <c r="E247" s="12"/>
      <c r="F247" s="14"/>
      <c r="G247" s="12"/>
    </row>
    <row r="248" spans="1:7" x14ac:dyDescent="0.2">
      <c r="A248" s="3"/>
      <c r="B248" s="3"/>
      <c r="C248" s="3"/>
      <c r="D248" s="3"/>
      <c r="E248" s="12"/>
      <c r="F248" s="14"/>
      <c r="G248" s="12"/>
    </row>
    <row r="249" spans="1:7" x14ac:dyDescent="0.2">
      <c r="A249" s="3"/>
      <c r="B249" s="3"/>
      <c r="C249" s="3"/>
      <c r="D249" s="3"/>
      <c r="E249" s="12"/>
      <c r="F249" s="14"/>
      <c r="G249" s="12"/>
    </row>
    <row r="250" spans="1:7" x14ac:dyDescent="0.2">
      <c r="A250" s="3"/>
      <c r="B250" s="3"/>
      <c r="C250" s="3"/>
      <c r="D250" s="3"/>
      <c r="E250" s="12"/>
      <c r="F250" s="14"/>
      <c r="G250" s="12"/>
    </row>
    <row r="251" spans="1:7" x14ac:dyDescent="0.2">
      <c r="A251" s="3"/>
      <c r="B251" s="3"/>
      <c r="C251" s="3"/>
      <c r="D251" s="3"/>
      <c r="E251" s="12"/>
      <c r="F251" s="14"/>
      <c r="G251" s="12"/>
    </row>
    <row r="252" spans="1:7" x14ac:dyDescent="0.2">
      <c r="A252" s="3"/>
      <c r="B252" s="3"/>
      <c r="C252" s="3"/>
      <c r="D252" s="3"/>
      <c r="E252" s="12"/>
      <c r="F252" s="14"/>
      <c r="G252" s="12"/>
    </row>
    <row r="253" spans="1:7" x14ac:dyDescent="0.2">
      <c r="A253" s="3"/>
      <c r="B253" s="3"/>
      <c r="C253" s="3"/>
      <c r="D253" s="3"/>
      <c r="E253" s="12"/>
      <c r="F253" s="14"/>
      <c r="G253" s="12"/>
    </row>
    <row r="254" spans="1:7" x14ac:dyDescent="0.2">
      <c r="A254" s="3"/>
      <c r="B254" s="3"/>
      <c r="C254" s="3"/>
      <c r="D254" s="3"/>
      <c r="E254" s="12"/>
      <c r="F254" s="14"/>
      <c r="G254" s="12"/>
    </row>
    <row r="255" spans="1:7" x14ac:dyDescent="0.2">
      <c r="A255" s="3"/>
      <c r="B255" s="3"/>
      <c r="C255" s="3"/>
      <c r="D255" s="3"/>
      <c r="E255" s="12"/>
      <c r="F255" s="14"/>
      <c r="G255" s="12"/>
    </row>
    <row r="256" spans="1:7" x14ac:dyDescent="0.2">
      <c r="A256" s="3"/>
      <c r="B256" s="3"/>
      <c r="C256" s="3"/>
      <c r="D256" s="3"/>
      <c r="E256" s="12"/>
      <c r="F256" s="14"/>
      <c r="G256" s="12"/>
    </row>
    <row r="257" spans="1:7" x14ac:dyDescent="0.2">
      <c r="A257" s="3"/>
      <c r="B257" s="3"/>
      <c r="C257" s="3"/>
      <c r="D257" s="3"/>
      <c r="E257" s="12"/>
      <c r="F257" s="14"/>
      <c r="G257" s="12"/>
    </row>
    <row r="258" spans="1:7" x14ac:dyDescent="0.2">
      <c r="A258" s="3"/>
      <c r="B258" s="3"/>
      <c r="C258" s="3"/>
      <c r="D258" s="3"/>
      <c r="E258" s="12"/>
      <c r="F258" s="14"/>
      <c r="G258" s="12"/>
    </row>
    <row r="259" spans="1:7" x14ac:dyDescent="0.2">
      <c r="A259" s="3"/>
      <c r="B259" s="3"/>
      <c r="C259" s="3"/>
      <c r="D259" s="3"/>
      <c r="E259" s="12"/>
      <c r="F259" s="14"/>
      <c r="G259" s="12"/>
    </row>
    <row r="260" spans="1:7" x14ac:dyDescent="0.2">
      <c r="A260" s="3"/>
      <c r="B260" s="3"/>
      <c r="C260" s="3"/>
      <c r="D260" s="3"/>
      <c r="E260" s="12"/>
      <c r="F260" s="14"/>
      <c r="G260" s="12"/>
    </row>
  </sheetData>
  <sheetProtection algorithmName="SHA-512" hashValue="faPYb0nwuRPG7FQfxHxI874pxMhUhuTOqczj92XumlUqbH5Ww7FHTdB9YCzz8V7IOKulgkRJadCbAK0mCpf9nQ==" saltValue="xVzGlbfVwuMkROdUe6mOCQ==" spinCount="100000" sheet="1" objects="1" scenarios="1" selectLockedCells="1"/>
  <protectedRanges>
    <protectedRange sqref="B16:D19 B46:D54 B34:D40 B61:D61 B59:D59 B24:D29 B63:D63 B65:D65" name="Cells"/>
  </protectedRanges>
  <mergeCells count="19">
    <mergeCell ref="E76:F76"/>
    <mergeCell ref="G76:H76"/>
    <mergeCell ref="E57:F57"/>
    <mergeCell ref="G57:H57"/>
    <mergeCell ref="E69:F69"/>
    <mergeCell ref="G69:H69"/>
    <mergeCell ref="E22:F22"/>
    <mergeCell ref="G22:H22"/>
    <mergeCell ref="E32:F32"/>
    <mergeCell ref="G32:H32"/>
    <mergeCell ref="C8:D8"/>
    <mergeCell ref="C9:D9"/>
    <mergeCell ref="C10:D10"/>
    <mergeCell ref="E14:F14"/>
    <mergeCell ref="C6:D6"/>
    <mergeCell ref="C5:D5"/>
    <mergeCell ref="F3:H3"/>
    <mergeCell ref="C7:D7"/>
    <mergeCell ref="G14:H14"/>
  </mergeCells>
  <phoneticPr fontId="0" type="noConversion"/>
  <conditionalFormatting sqref="F34:F53 F55 F59:F67 F71:F74 F78:F82 F16:F18 F20 F24:F28 F30 H16:H18 H20 H24:H28 H30 H34:H53 H55 H59:H67 H71:H74 H78:H82">
    <cfRule type="expression" dxfId="11" priority="1" stopIfTrue="1">
      <formula>IF(E16&gt;0,TRUE,FALSE)</formula>
    </cfRule>
    <cfRule type="expression" dxfId="10" priority="2" stopIfTrue="1">
      <formula>IF(E16&lt;0,TRUE,FALSE)</formula>
    </cfRule>
    <cfRule type="expression" dxfId="9" priority="3" stopIfTrue="1">
      <formula>IF(E16=0,TRUE,FALSE)</formula>
    </cfRule>
  </conditionalFormatting>
  <conditionalFormatting sqref="E16:E18 E20 G16:G18 G20 E24:E28 E30 G24:G28 G30 E34:E53 E55 G34:G53 G55 E59:E66 E71:E73 G71:G73 G78:G80 E78:E80 G59:G66">
    <cfRule type="expression" dxfId="8" priority="4" stopIfTrue="1">
      <formula>IF(E16&gt;0,TRUE,FALSE)</formula>
    </cfRule>
    <cfRule type="expression" dxfId="7" priority="5" stopIfTrue="1">
      <formula>IF(E16&lt;0,TRUE,FALSE)</formula>
    </cfRule>
    <cfRule type="expression" dxfId="6" priority="6" stopIfTrue="1">
      <formula>IF(E16=0,TRUE,FALSE)</formula>
    </cfRule>
  </conditionalFormatting>
  <pageMargins left="0.19685039370078741" right="0.19685039370078741" top="0.19685039370078741" bottom="0.19685039370078741" header="0.51181102362204722" footer="0.51181102362204722"/>
  <pageSetup orientation="portrait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DL257"/>
  <sheetViews>
    <sheetView showGridLines="0" workbookViewId="0"/>
  </sheetViews>
  <sheetFormatPr defaultColWidth="11.140625" defaultRowHeight="15" x14ac:dyDescent="0.2"/>
  <cols>
    <col min="1" max="1" width="36.28515625" style="2" customWidth="1"/>
    <col min="2" max="4" width="11.7109375" style="2" customWidth="1"/>
    <col min="5" max="5" width="11.7109375" style="21" customWidth="1"/>
    <col min="6" max="6" width="3.7109375" style="22" customWidth="1"/>
    <col min="7" max="7" width="11.7109375" style="21" customWidth="1"/>
    <col min="8" max="8" width="3.7109375" style="22" customWidth="1"/>
    <col min="9" max="37" width="11.140625" style="2"/>
    <col min="38" max="16384" width="11.140625" style="3"/>
  </cols>
  <sheetData>
    <row r="1" spans="1:13" ht="35.1" customHeight="1" x14ac:dyDescent="0.2">
      <c r="A1" s="78" t="s">
        <v>77</v>
      </c>
      <c r="B1" s="1"/>
      <c r="C1" s="1"/>
      <c r="D1" s="1"/>
      <c r="E1" s="18"/>
      <c r="F1" s="23"/>
      <c r="G1" s="18"/>
    </row>
    <row r="2" spans="1:13" s="4" customFormat="1" ht="18" customHeight="1" x14ac:dyDescent="0.2">
      <c r="D2" s="5"/>
      <c r="E2" s="19"/>
      <c r="F2" s="24"/>
      <c r="G2" s="20"/>
      <c r="H2" s="24"/>
    </row>
    <row r="3" spans="1:13" ht="21.95" customHeight="1" x14ac:dyDescent="0.2">
      <c r="A3" s="60" t="s">
        <v>0</v>
      </c>
      <c r="B3" s="60"/>
      <c r="C3" s="60"/>
      <c r="D3" s="60"/>
      <c r="E3" s="77" t="s">
        <v>113</v>
      </c>
      <c r="F3" s="124">
        <f>IF(ISBLANK('Week 5'!F3),"",'Week 5'!F3)</f>
        <v>41637</v>
      </c>
      <c r="G3" s="124"/>
      <c r="H3" s="124"/>
    </row>
    <row r="4" spans="1:13" ht="6.95" customHeight="1" x14ac:dyDescent="0.2">
      <c r="A4" s="65"/>
      <c r="B4" s="65"/>
      <c r="C4" s="65"/>
      <c r="D4" s="65"/>
      <c r="E4" s="66"/>
      <c r="F4" s="67"/>
      <c r="G4" s="66"/>
      <c r="H4" s="67"/>
    </row>
    <row r="5" spans="1:13" ht="18" customHeight="1" x14ac:dyDescent="0.2">
      <c r="A5" s="68" t="s">
        <v>7</v>
      </c>
      <c r="B5" s="69"/>
      <c r="C5" s="126">
        <f>B30</f>
        <v>65670</v>
      </c>
      <c r="D5" s="126"/>
      <c r="E5" s="74"/>
      <c r="F5" s="45"/>
      <c r="G5" s="53"/>
      <c r="H5" s="45"/>
      <c r="I5" s="12"/>
    </row>
    <row r="6" spans="1:13" ht="18" customHeight="1" x14ac:dyDescent="0.2">
      <c r="A6" s="68" t="s">
        <v>8</v>
      </c>
      <c r="B6" s="69"/>
      <c r="C6" s="126">
        <f>B55</f>
        <v>46805</v>
      </c>
      <c r="D6" s="126"/>
      <c r="E6" s="74"/>
      <c r="F6" s="45"/>
      <c r="G6" s="53"/>
      <c r="H6" s="45"/>
      <c r="I6" s="12"/>
    </row>
    <row r="7" spans="1:13" ht="18" customHeight="1" x14ac:dyDescent="0.2">
      <c r="A7" s="68" t="s">
        <v>76</v>
      </c>
      <c r="B7" s="69"/>
      <c r="C7" s="126">
        <f>B78</f>
        <v>18865</v>
      </c>
      <c r="D7" s="126"/>
      <c r="E7" s="74"/>
      <c r="F7" s="45"/>
      <c r="G7" s="53"/>
      <c r="H7" s="45"/>
      <c r="I7" s="12"/>
    </row>
    <row r="8" spans="1:13" ht="18" customHeight="1" x14ac:dyDescent="0.2">
      <c r="A8" s="68" t="s">
        <v>24</v>
      </c>
      <c r="B8" s="69"/>
      <c r="C8" s="127">
        <f>B79</f>
        <v>0.28726968174204354</v>
      </c>
      <c r="D8" s="127"/>
      <c r="E8" s="74"/>
      <c r="F8" s="45"/>
      <c r="G8" s="53"/>
      <c r="H8" s="45"/>
      <c r="I8" s="12"/>
    </row>
    <row r="9" spans="1:13" ht="18" customHeight="1" x14ac:dyDescent="0.2">
      <c r="A9" s="68" t="s">
        <v>74</v>
      </c>
      <c r="B9" s="69"/>
      <c r="C9" s="128">
        <f>B60</f>
        <v>0.7273940607273941</v>
      </c>
      <c r="D9" s="128"/>
      <c r="E9" s="74"/>
      <c r="F9" s="45"/>
      <c r="G9" s="53"/>
      <c r="H9" s="45"/>
      <c r="I9" s="12"/>
    </row>
    <row r="10" spans="1:13" ht="18" customHeight="1" x14ac:dyDescent="0.2">
      <c r="A10" s="70" t="s">
        <v>75</v>
      </c>
      <c r="B10" s="71"/>
      <c r="C10" s="128">
        <f>B62</f>
        <v>0.74631909244508809</v>
      </c>
      <c r="D10" s="128"/>
      <c r="E10" s="74"/>
      <c r="F10" s="45"/>
      <c r="G10" s="53"/>
      <c r="H10" s="45"/>
      <c r="I10" s="13"/>
    </row>
    <row r="11" spans="1:13" ht="6.95" customHeight="1" thickBot="1" x14ac:dyDescent="0.25">
      <c r="A11" s="72"/>
      <c r="B11" s="45"/>
      <c r="C11" s="73"/>
      <c r="D11" s="73"/>
      <c r="E11" s="53"/>
      <c r="F11" s="45"/>
      <c r="G11" s="53"/>
      <c r="H11" s="45"/>
      <c r="I11" s="13"/>
    </row>
    <row r="12" spans="1:13" ht="18" customHeight="1" thickTop="1" x14ac:dyDescent="0.2">
      <c r="A12" s="61"/>
      <c r="B12" s="61"/>
      <c r="C12" s="62"/>
      <c r="D12" s="61"/>
      <c r="E12" s="63"/>
      <c r="F12" s="64"/>
      <c r="G12" s="63"/>
      <c r="H12" s="64"/>
    </row>
    <row r="13" spans="1:13" ht="6.95" customHeight="1" x14ac:dyDescent="0.2">
      <c r="A13" s="13"/>
      <c r="B13" s="10"/>
      <c r="C13" s="10"/>
      <c r="D13" s="10"/>
      <c r="E13" s="13"/>
      <c r="F13" s="10"/>
      <c r="G13" s="13"/>
      <c r="J13" s="3"/>
      <c r="K13" s="3"/>
      <c r="L13" s="3"/>
      <c r="M13" s="3"/>
    </row>
    <row r="14" spans="1:13" ht="21.95" customHeight="1" x14ac:dyDescent="0.2">
      <c r="A14" s="26" t="s">
        <v>42</v>
      </c>
      <c r="B14" s="25" t="s">
        <v>1</v>
      </c>
      <c r="C14" s="25" t="s">
        <v>2</v>
      </c>
      <c r="D14" s="25" t="s">
        <v>6</v>
      </c>
      <c r="E14" s="123" t="s">
        <v>65</v>
      </c>
      <c r="F14" s="123"/>
      <c r="G14" s="123" t="s">
        <v>66</v>
      </c>
      <c r="H14" s="123"/>
      <c r="J14" s="3"/>
      <c r="K14" s="3"/>
      <c r="L14" s="3"/>
      <c r="M14" s="3"/>
    </row>
    <row r="15" spans="1:13" ht="6.95" customHeight="1" x14ac:dyDescent="0.2">
      <c r="A15" s="7"/>
      <c r="B15" s="43"/>
      <c r="C15" s="43"/>
      <c r="D15" s="43"/>
      <c r="E15" s="44"/>
      <c r="F15" s="43"/>
      <c r="G15" s="44"/>
      <c r="H15" s="45"/>
      <c r="J15" s="3"/>
      <c r="K15" s="3"/>
      <c r="L15" s="3"/>
      <c r="M15" s="3"/>
    </row>
    <row r="16" spans="1:13" ht="18" customHeight="1" x14ac:dyDescent="0.2">
      <c r="A16" s="46" t="s">
        <v>3</v>
      </c>
      <c r="B16" s="119">
        <f>SUM('Week 1'!B16,'Week 2'!B16,'Week 3'!B16,'Week 4'!B16,'Week 5'!B16)</f>
        <v>7500</v>
      </c>
      <c r="C16" s="119">
        <f>SUM('Week 1'!C16,'Week 2'!C16,'Week 3'!C16,'Week 4'!C16,'Week 5'!C16)</f>
        <v>6750</v>
      </c>
      <c r="D16" s="119">
        <f>SUM('Week 1'!D16,'Week 2'!D16,'Week 3'!D16,'Week 4'!D16,'Week 5'!D16)</f>
        <v>7400</v>
      </c>
      <c r="E16" s="75">
        <f>$B16-C16</f>
        <v>750</v>
      </c>
      <c r="F16" s="45" t="str">
        <f t="shared" ref="F16:H20" si="0">IF(E16="","",IF(E16&gt;0,"▲",IF(E16&lt;0,"▼","◄")))</f>
        <v>▲</v>
      </c>
      <c r="G16" s="75">
        <f>$B16-D16</f>
        <v>100</v>
      </c>
      <c r="H16" s="45" t="str">
        <f t="shared" si="0"/>
        <v>▲</v>
      </c>
      <c r="J16" s="3"/>
      <c r="K16" s="3"/>
      <c r="L16" s="3"/>
      <c r="M16" s="3"/>
    </row>
    <row r="17" spans="1:13" ht="18" customHeight="1" x14ac:dyDescent="0.2">
      <c r="A17" s="46" t="s">
        <v>4</v>
      </c>
      <c r="B17" s="119">
        <f>SUM('Week 1'!B17,'Week 2'!B17,'Week 3'!B17,'Week 4'!B17,'Week 5'!B17)</f>
        <v>560</v>
      </c>
      <c r="C17" s="119">
        <f>SUM('Week 1'!C17,'Week 2'!C17,'Week 3'!C17,'Week 4'!C17,'Week 5'!C17)</f>
        <v>750</v>
      </c>
      <c r="D17" s="119">
        <f>SUM('Week 1'!D17,'Week 2'!D17,'Week 3'!D17,'Week 4'!D17,'Week 5'!D17)</f>
        <v>730</v>
      </c>
      <c r="E17" s="75">
        <f>$B17-C17</f>
        <v>-190</v>
      </c>
      <c r="F17" s="45" t="str">
        <f t="shared" si="0"/>
        <v>▼</v>
      </c>
      <c r="G17" s="75">
        <f>$B17-D17</f>
        <v>-170</v>
      </c>
      <c r="H17" s="45" t="str">
        <f t="shared" si="0"/>
        <v>▼</v>
      </c>
      <c r="J17" s="3"/>
      <c r="K17" s="3"/>
      <c r="L17" s="3"/>
      <c r="M17" s="3"/>
    </row>
    <row r="18" spans="1:13" ht="18" customHeight="1" x14ac:dyDescent="0.2">
      <c r="A18" s="46" t="s">
        <v>5</v>
      </c>
      <c r="B18" s="119">
        <f>SUM('Week 1'!B18,'Week 2'!B18,'Week 3'!B18,'Week 4'!B18,'Week 5'!B18)</f>
        <v>3250</v>
      </c>
      <c r="C18" s="119">
        <f>SUM('Week 1'!C18,'Week 2'!C18,'Week 3'!C18,'Week 4'!C18,'Week 5'!C18)</f>
        <v>4000</v>
      </c>
      <c r="D18" s="119">
        <f>SUM('Week 1'!D18,'Week 2'!D18,'Week 3'!D18,'Week 4'!D18,'Week 5'!D18)</f>
        <v>3650</v>
      </c>
      <c r="E18" s="75">
        <f>$B18-C18</f>
        <v>-750</v>
      </c>
      <c r="F18" s="45" t="str">
        <f t="shared" si="0"/>
        <v>▼</v>
      </c>
      <c r="G18" s="75">
        <f>$B18-D18</f>
        <v>-400</v>
      </c>
      <c r="H18" s="45" t="str">
        <f t="shared" si="0"/>
        <v>▼</v>
      </c>
      <c r="J18" s="110"/>
      <c r="K18" s="3"/>
      <c r="L18" s="3"/>
      <c r="M18" s="3"/>
    </row>
    <row r="19" spans="1:13" ht="6.95" customHeight="1" thickBot="1" x14ac:dyDescent="0.25">
      <c r="A19" s="7"/>
      <c r="B19" s="119"/>
      <c r="C19" s="119"/>
      <c r="D19" s="119"/>
      <c r="E19" s="47"/>
      <c r="F19" s="48"/>
      <c r="G19" s="47"/>
      <c r="H19" s="45"/>
      <c r="J19" s="3"/>
      <c r="K19" s="3"/>
      <c r="L19" s="3"/>
      <c r="M19" s="3"/>
    </row>
    <row r="20" spans="1:13" ht="21.95" customHeight="1" thickTop="1" x14ac:dyDescent="0.2">
      <c r="A20" s="30" t="s">
        <v>64</v>
      </c>
      <c r="B20" s="28">
        <f>SUM(B16:B18)</f>
        <v>11310</v>
      </c>
      <c r="C20" s="28">
        <f>SUM(C16:C18)</f>
        <v>11500</v>
      </c>
      <c r="D20" s="28">
        <f>SUM(D16:D18)</f>
        <v>11780</v>
      </c>
      <c r="E20" s="76">
        <f>$B20-C20</f>
        <v>-190</v>
      </c>
      <c r="F20" s="29" t="str">
        <f>IF(E20="","",IF(E20&gt;0,"▲",IF(E20&lt;0,"▼","◄")))</f>
        <v>▼</v>
      </c>
      <c r="G20" s="76">
        <f>$B20-D20</f>
        <v>-470</v>
      </c>
      <c r="H20" s="29" t="str">
        <f t="shared" si="0"/>
        <v>▼</v>
      </c>
      <c r="J20" s="3"/>
      <c r="K20" s="3"/>
      <c r="L20" s="3"/>
      <c r="M20" s="3"/>
    </row>
    <row r="21" spans="1:13" ht="18" customHeight="1" x14ac:dyDescent="0.2">
      <c r="A21" s="13"/>
      <c r="B21" s="10"/>
      <c r="C21" s="10"/>
      <c r="D21" s="10"/>
      <c r="E21" s="13"/>
      <c r="F21" s="10"/>
      <c r="G21" s="13"/>
      <c r="J21" s="3"/>
      <c r="K21" s="110"/>
      <c r="L21" s="3"/>
      <c r="M21" s="3"/>
    </row>
    <row r="22" spans="1:13" ht="21.95" customHeight="1" x14ac:dyDescent="0.2">
      <c r="A22" s="27" t="s">
        <v>9</v>
      </c>
      <c r="B22" s="25" t="s">
        <v>1</v>
      </c>
      <c r="C22" s="25" t="s">
        <v>2</v>
      </c>
      <c r="D22" s="25" t="s">
        <v>6</v>
      </c>
      <c r="E22" s="123" t="s">
        <v>65</v>
      </c>
      <c r="F22" s="123"/>
      <c r="G22" s="123" t="s">
        <v>66</v>
      </c>
      <c r="H22" s="123"/>
      <c r="J22" s="6"/>
    </row>
    <row r="23" spans="1:13" ht="6.95" customHeight="1" x14ac:dyDescent="0.2">
      <c r="A23" s="44"/>
      <c r="B23" s="8"/>
      <c r="C23" s="8"/>
      <c r="D23" s="8"/>
      <c r="E23" s="11"/>
      <c r="F23" s="49"/>
      <c r="G23" s="11"/>
      <c r="H23" s="45"/>
      <c r="J23" s="6"/>
    </row>
    <row r="24" spans="1:13" ht="18" customHeight="1" x14ac:dyDescent="0.2">
      <c r="A24" s="46" t="s">
        <v>10</v>
      </c>
      <c r="B24" s="58">
        <f>SUM('Week 1'!B24,'Week 2'!B24,'Week 3'!B24,'Week 4'!B24,'Week 5'!B24)</f>
        <v>18225</v>
      </c>
      <c r="C24" s="58">
        <f>SUM('Week 1'!C24,'Week 2'!C24,'Week 3'!C24,'Week 4'!C24,'Week 5'!C24)</f>
        <v>21755</v>
      </c>
      <c r="D24" s="58">
        <f>SUM('Week 1'!D24,'Week 2'!D24,'Week 3'!D24,'Week 4'!D24,'Week 5'!D24)</f>
        <v>19875</v>
      </c>
      <c r="E24" s="75">
        <f>$B24-C24</f>
        <v>-3530</v>
      </c>
      <c r="F24" s="45" t="str">
        <f>IF(E24="","",IF(E24&gt;0,"▲",IF(E24&lt;0,"▼","◄")))</f>
        <v>▼</v>
      </c>
      <c r="G24" s="75">
        <f>$B24-D24</f>
        <v>-1650</v>
      </c>
      <c r="H24" s="45" t="str">
        <f>IF(G24="","",IF(G24&gt;0,"▲",IF(G24&lt;0,"▼","◄")))</f>
        <v>▼</v>
      </c>
      <c r="J24" s="6"/>
    </row>
    <row r="25" spans="1:13" ht="18" customHeight="1" x14ac:dyDescent="0.2">
      <c r="A25" s="46" t="s">
        <v>11</v>
      </c>
      <c r="B25" s="58">
        <f>SUM('Week 1'!B25,'Week 2'!B25,'Week 3'!B25,'Week 4'!B25,'Week 5'!B25)</f>
        <v>12470</v>
      </c>
      <c r="C25" s="58">
        <f>SUM('Week 1'!C25,'Week 2'!C25,'Week 3'!C25,'Week 4'!C25,'Week 5'!C25)</f>
        <v>10740</v>
      </c>
      <c r="D25" s="58">
        <f>SUM('Week 1'!D25,'Week 2'!D25,'Week 3'!D25,'Week 4'!D25,'Week 5'!D25)</f>
        <v>12705</v>
      </c>
      <c r="E25" s="75">
        <f>$B25-C25</f>
        <v>1730</v>
      </c>
      <c r="F25" s="45" t="str">
        <f>IF(E25="","",IF(E25&gt;0,"▲",IF(E25&lt;0,"▼","◄")))</f>
        <v>▲</v>
      </c>
      <c r="G25" s="75">
        <f>$B25-D25</f>
        <v>-235</v>
      </c>
      <c r="H25" s="45" t="str">
        <f>IF(G25="","",IF(G25&gt;0,"▲",IF(G25&lt;0,"▼","◄")))</f>
        <v>▼</v>
      </c>
      <c r="J25" s="6"/>
    </row>
    <row r="26" spans="1:13" ht="18" customHeight="1" x14ac:dyDescent="0.2">
      <c r="A26" s="46" t="s">
        <v>12</v>
      </c>
      <c r="B26" s="58">
        <f>SUM('Week 1'!B26,'Week 2'!B26,'Week 3'!B26,'Week 4'!B26,'Week 5'!B26)</f>
        <v>12205</v>
      </c>
      <c r="C26" s="58">
        <f>SUM('Week 1'!C26,'Week 2'!C26,'Week 3'!C26,'Week 4'!C26,'Week 5'!C26)</f>
        <v>13405</v>
      </c>
      <c r="D26" s="58">
        <f>SUM('Week 1'!D26,'Week 2'!D26,'Week 3'!D26,'Week 4'!D26,'Week 5'!D26)</f>
        <v>12570</v>
      </c>
      <c r="E26" s="75">
        <f>$B26-C26</f>
        <v>-1200</v>
      </c>
      <c r="F26" s="45" t="str">
        <f>IF(E26="","",IF(E26&gt;0,"▲",IF(E26&lt;0,"▼","◄")))</f>
        <v>▼</v>
      </c>
      <c r="G26" s="75">
        <f>$B26-D26</f>
        <v>-365</v>
      </c>
      <c r="H26" s="45" t="str">
        <f>IF(G26="","",IF(G26&gt;0,"▲",IF(G26&lt;0,"▼","◄")))</f>
        <v>▼</v>
      </c>
    </row>
    <row r="27" spans="1:13" ht="18" customHeight="1" x14ac:dyDescent="0.2">
      <c r="A27" s="46" t="s">
        <v>13</v>
      </c>
      <c r="B27" s="58">
        <f>SUM('Week 1'!B27,'Week 2'!B27,'Week 3'!B27,'Week 4'!B27,'Week 5'!B27)</f>
        <v>20715</v>
      </c>
      <c r="C27" s="58">
        <f>SUM('Week 1'!C27,'Week 2'!C27,'Week 3'!C27,'Week 4'!C27,'Week 5'!C27)</f>
        <v>20550</v>
      </c>
      <c r="D27" s="58">
        <f>SUM('Week 1'!D27,'Week 2'!D27,'Week 3'!D27,'Week 4'!D27,'Week 5'!D27)</f>
        <v>25735</v>
      </c>
      <c r="E27" s="75">
        <f>$B27-C27</f>
        <v>165</v>
      </c>
      <c r="F27" s="45" t="str">
        <f>IF(E27="","",IF(E27&gt;0,"▲",IF(E27&lt;0,"▼","◄")))</f>
        <v>▲</v>
      </c>
      <c r="G27" s="75">
        <f>$B27-D27</f>
        <v>-5020</v>
      </c>
      <c r="H27" s="45" t="str">
        <f>IF(G27="","",IF(G27&gt;0,"▲",IF(G27&lt;0,"▼","◄")))</f>
        <v>▼</v>
      </c>
    </row>
    <row r="28" spans="1:13" ht="18" customHeight="1" x14ac:dyDescent="0.2">
      <c r="A28" s="46" t="s">
        <v>14</v>
      </c>
      <c r="B28" s="58">
        <f>SUM('Week 1'!B28,'Week 2'!B28,'Week 3'!B28,'Week 4'!B28,'Week 5'!B28)</f>
        <v>2055</v>
      </c>
      <c r="C28" s="58">
        <f>SUM('Week 1'!C28,'Week 2'!C28,'Week 3'!C28,'Week 4'!C28,'Week 5'!C28)</f>
        <v>3255</v>
      </c>
      <c r="D28" s="58">
        <f>SUM('Week 1'!D28,'Week 2'!D28,'Week 3'!D28,'Week 4'!D28,'Week 5'!D28)</f>
        <v>1770</v>
      </c>
      <c r="E28" s="75">
        <f>$B28-C28</f>
        <v>-1200</v>
      </c>
      <c r="F28" s="45" t="str">
        <f>IF(E28="","",IF(E28&gt;0,"▲",IF(E28&lt;0,"▼","◄")))</f>
        <v>▼</v>
      </c>
      <c r="G28" s="75">
        <f>$B28-D28</f>
        <v>285</v>
      </c>
      <c r="H28" s="45" t="str">
        <f>IF(G28="","",IF(G28&gt;0,"▲",IF(G28&lt;0,"▼","◄")))</f>
        <v>▲</v>
      </c>
    </row>
    <row r="29" spans="1:13" ht="6.95" customHeight="1" thickBot="1" x14ac:dyDescent="0.25">
      <c r="A29" s="44"/>
      <c r="B29" s="58"/>
      <c r="C29" s="58"/>
      <c r="D29" s="58"/>
      <c r="E29" s="50"/>
      <c r="F29" s="51"/>
      <c r="G29" s="50"/>
      <c r="H29" s="45"/>
    </row>
    <row r="30" spans="1:13" ht="21.95" customHeight="1" thickTop="1" x14ac:dyDescent="0.2">
      <c r="A30" s="31" t="s">
        <v>62</v>
      </c>
      <c r="B30" s="32">
        <f>SUM(B$24:B$28)</f>
        <v>65670</v>
      </c>
      <c r="C30" s="32">
        <f>SUM(C$24:C$28)</f>
        <v>69705</v>
      </c>
      <c r="D30" s="32">
        <f>SUM(D$24:D$28)</f>
        <v>72655</v>
      </c>
      <c r="E30" s="76">
        <f>$B30-C30</f>
        <v>-4035</v>
      </c>
      <c r="F30" s="29" t="str">
        <f>IF(E30="","",IF(E30&gt;0,"▲",IF(E30&lt;0,"▼","◄")))</f>
        <v>▼</v>
      </c>
      <c r="G30" s="76">
        <f>$B30-D30</f>
        <v>-6985</v>
      </c>
      <c r="H30" s="29" t="str">
        <f>IF(G30="","",IF(G30&gt;0,"▲",IF(G30&lt;0,"▼","◄")))</f>
        <v>▼</v>
      </c>
    </row>
    <row r="31" spans="1:13" ht="18" customHeight="1" x14ac:dyDescent="0.2"/>
    <row r="32" spans="1:13" ht="21.95" customHeight="1" x14ac:dyDescent="0.2">
      <c r="A32" s="27" t="s">
        <v>15</v>
      </c>
      <c r="B32" s="25" t="s">
        <v>1</v>
      </c>
      <c r="C32" s="25" t="s">
        <v>2</v>
      </c>
      <c r="D32" s="25" t="s">
        <v>6</v>
      </c>
      <c r="E32" s="123" t="s">
        <v>65</v>
      </c>
      <c r="F32" s="123"/>
      <c r="G32" s="123" t="s">
        <v>66</v>
      </c>
      <c r="H32" s="123"/>
    </row>
    <row r="33" spans="1:8" ht="6.95" customHeight="1" x14ac:dyDescent="0.2">
      <c r="A33" s="44"/>
      <c r="B33" s="43"/>
      <c r="C33" s="52"/>
      <c r="D33" s="52"/>
      <c r="E33" s="53"/>
      <c r="F33" s="45"/>
      <c r="G33" s="53"/>
      <c r="H33" s="45"/>
    </row>
    <row r="34" spans="1:8" ht="18" customHeight="1" x14ac:dyDescent="0.2">
      <c r="A34" s="46" t="s">
        <v>79</v>
      </c>
      <c r="B34" s="58">
        <f>SUM('Week 1'!B34,'Week 2'!B34,'Week 3'!B34,'Week 4'!B34,'Week 5'!B34)</f>
        <v>4000</v>
      </c>
      <c r="C34" s="58">
        <f>SUM('Week 1'!C34,'Week 2'!C34,'Week 3'!C34,'Week 4'!C34,'Week 5'!C34)</f>
        <v>4000</v>
      </c>
      <c r="D34" s="58">
        <f>SUM('Week 1'!D34,'Week 2'!D34,'Week 3'!D34,'Week 4'!D34,'Week 5'!D34)</f>
        <v>4000</v>
      </c>
      <c r="E34" s="75">
        <f>C34-$B34</f>
        <v>0</v>
      </c>
      <c r="F34" s="45" t="str">
        <f>IF(E34="","",IF(E34&gt;0,"▲",IF(E34&lt;0,"▼","◄")))</f>
        <v>◄</v>
      </c>
      <c r="G34" s="75">
        <f>D34-$B34</f>
        <v>0</v>
      </c>
      <c r="H34" s="45" t="str">
        <f t="shared" ref="H34:H53" si="1">IF(G34="","",IF(G34&gt;0,"▲",IF(G34&lt;0,"▼","◄")))</f>
        <v>◄</v>
      </c>
    </row>
    <row r="35" spans="1:8" ht="18" customHeight="1" x14ac:dyDescent="0.2">
      <c r="A35" s="54" t="s">
        <v>69</v>
      </c>
      <c r="B35" s="58">
        <f>SUM('Week 1'!B35,'Week 2'!B35,'Week 3'!B35,'Week 4'!B35,'Week 5'!B35)</f>
        <v>7250</v>
      </c>
      <c r="C35" s="58">
        <f>SUM('Week 1'!C35,'Week 2'!C35,'Week 3'!C35,'Week 4'!C35,'Week 5'!C35)</f>
        <v>7250</v>
      </c>
      <c r="D35" s="58">
        <f>SUM('Week 1'!D35,'Week 2'!D35,'Week 3'!D35,'Week 4'!D35,'Week 5'!D35)</f>
        <v>7250</v>
      </c>
      <c r="E35" s="75">
        <f t="shared" ref="E35:E55" si="2">C35-$B35</f>
        <v>0</v>
      </c>
      <c r="F35" s="45" t="str">
        <f t="shared" ref="F35:F53" si="3">IF(E35="","",IF(E35&gt;0,"▲",IF(E35&lt;0,"▼","◄")))</f>
        <v>◄</v>
      </c>
      <c r="G35" s="75">
        <f t="shared" ref="G35:G55" si="4">D35-$B35</f>
        <v>0</v>
      </c>
      <c r="H35" s="45" t="str">
        <f t="shared" si="1"/>
        <v>◄</v>
      </c>
    </row>
    <row r="36" spans="1:8" ht="18" customHeight="1" x14ac:dyDescent="0.2">
      <c r="A36" s="54" t="s">
        <v>70</v>
      </c>
      <c r="B36" s="58">
        <f>SUM('Week 1'!B36,'Week 2'!B36,'Week 3'!B36,'Week 4'!B36,'Week 5'!B36)</f>
        <v>4750</v>
      </c>
      <c r="C36" s="58">
        <f>SUM('Week 1'!C36,'Week 2'!C36,'Week 3'!C36,'Week 4'!C36,'Week 5'!C36)</f>
        <v>4750</v>
      </c>
      <c r="D36" s="58">
        <f>SUM('Week 1'!D36,'Week 2'!D36,'Week 3'!D36,'Week 4'!D36,'Week 5'!D36)</f>
        <v>4750</v>
      </c>
      <c r="E36" s="75">
        <f t="shared" si="2"/>
        <v>0</v>
      </c>
      <c r="F36" s="45" t="str">
        <f t="shared" si="3"/>
        <v>◄</v>
      </c>
      <c r="G36" s="75">
        <f t="shared" si="4"/>
        <v>0</v>
      </c>
      <c r="H36" s="45" t="str">
        <f t="shared" si="1"/>
        <v>◄</v>
      </c>
    </row>
    <row r="37" spans="1:8" ht="18" customHeight="1" x14ac:dyDescent="0.2">
      <c r="A37" s="54" t="s">
        <v>71</v>
      </c>
      <c r="B37" s="58">
        <f>SUM('Week 1'!B37,'Week 2'!B37,'Week 3'!B37,'Week 4'!B37,'Week 5'!B37)</f>
        <v>6000</v>
      </c>
      <c r="C37" s="58">
        <f>SUM('Week 1'!C37,'Week 2'!C37,'Week 3'!C37,'Week 4'!C37,'Week 5'!C37)</f>
        <v>6000</v>
      </c>
      <c r="D37" s="58">
        <f>SUM('Week 1'!D37,'Week 2'!D37,'Week 3'!D37,'Week 4'!D37,'Week 5'!D37)</f>
        <v>6000</v>
      </c>
      <c r="E37" s="75">
        <f t="shared" si="2"/>
        <v>0</v>
      </c>
      <c r="F37" s="45" t="str">
        <f t="shared" si="3"/>
        <v>◄</v>
      </c>
      <c r="G37" s="75">
        <f t="shared" si="4"/>
        <v>0</v>
      </c>
      <c r="H37" s="45" t="str">
        <f t="shared" si="1"/>
        <v>◄</v>
      </c>
    </row>
    <row r="38" spans="1:8" ht="18" customHeight="1" x14ac:dyDescent="0.2">
      <c r="A38" s="54" t="s">
        <v>72</v>
      </c>
      <c r="B38" s="58">
        <f>SUM('Week 1'!B38,'Week 2'!B38,'Week 3'!B38,'Week 4'!B38,'Week 5'!B38)</f>
        <v>8750</v>
      </c>
      <c r="C38" s="58">
        <f>SUM('Week 1'!C38,'Week 2'!C38,'Week 3'!C38,'Week 4'!C38,'Week 5'!C38)</f>
        <v>8750</v>
      </c>
      <c r="D38" s="58">
        <f>SUM('Week 1'!D38,'Week 2'!D38,'Week 3'!D38,'Week 4'!D38,'Week 5'!D38)</f>
        <v>8750</v>
      </c>
      <c r="E38" s="75">
        <f t="shared" si="2"/>
        <v>0</v>
      </c>
      <c r="F38" s="45" t="str">
        <f t="shared" si="3"/>
        <v>◄</v>
      </c>
      <c r="G38" s="75">
        <f t="shared" si="4"/>
        <v>0</v>
      </c>
      <c r="H38" s="45" t="str">
        <f t="shared" si="1"/>
        <v>◄</v>
      </c>
    </row>
    <row r="39" spans="1:8" ht="18" customHeight="1" x14ac:dyDescent="0.2">
      <c r="A39" s="54" t="s">
        <v>73</v>
      </c>
      <c r="B39" s="58">
        <f>SUM('Week 1'!B39,'Week 2'!B39,'Week 3'!B39,'Week 4'!B39,'Week 5'!B39)</f>
        <v>0</v>
      </c>
      <c r="C39" s="58">
        <f>SUM('Week 1'!C39,'Week 2'!C39,'Week 3'!C39,'Week 4'!C39,'Week 5'!C39)</f>
        <v>0</v>
      </c>
      <c r="D39" s="58">
        <f>SUM('Week 1'!D39,'Week 2'!D39,'Week 3'!D39,'Week 4'!D39,'Week 5'!D39)</f>
        <v>0</v>
      </c>
      <c r="E39" s="75">
        <f t="shared" si="2"/>
        <v>0</v>
      </c>
      <c r="F39" s="45" t="str">
        <f t="shared" si="3"/>
        <v>◄</v>
      </c>
      <c r="G39" s="75">
        <f t="shared" si="4"/>
        <v>0</v>
      </c>
      <c r="H39" s="45" t="str">
        <f t="shared" si="1"/>
        <v>◄</v>
      </c>
    </row>
    <row r="40" spans="1:8" ht="18" customHeight="1" x14ac:dyDescent="0.2">
      <c r="A40" s="54" t="s">
        <v>58</v>
      </c>
      <c r="B40" s="58">
        <f>SUM('Week 1'!B40,'Week 2'!B40,'Week 3'!B40,'Week 4'!B40,'Week 5'!B40)</f>
        <v>15000</v>
      </c>
      <c r="C40" s="58">
        <f>SUM('Week 1'!C40,'Week 2'!C40,'Week 3'!C40,'Week 4'!C40,'Week 5'!C40)</f>
        <v>13255</v>
      </c>
      <c r="D40" s="58">
        <f>SUM('Week 1'!D40,'Week 2'!D40,'Week 3'!D40,'Week 4'!D40,'Week 5'!D40)</f>
        <v>15000</v>
      </c>
      <c r="E40" s="75">
        <f t="shared" si="2"/>
        <v>-1745</v>
      </c>
      <c r="F40" s="45" t="str">
        <f t="shared" si="3"/>
        <v>▼</v>
      </c>
      <c r="G40" s="75">
        <f t="shared" si="4"/>
        <v>0</v>
      </c>
      <c r="H40" s="45" t="str">
        <f t="shared" si="1"/>
        <v>◄</v>
      </c>
    </row>
    <row r="41" spans="1:8" ht="18" customHeight="1" x14ac:dyDescent="0.2">
      <c r="A41" s="46" t="s">
        <v>48</v>
      </c>
      <c r="B41" s="58">
        <f>SUM('Week 1'!B41,'Week 2'!B41,'Week 3'!B41,'Week 4'!B41,'Week 5'!B41)</f>
        <v>12255</v>
      </c>
      <c r="C41" s="58">
        <f>SUM('Week 1'!C41,'Week 2'!C41,'Week 3'!C41,'Week 4'!C41,'Week 5'!C41)</f>
        <v>12005</v>
      </c>
      <c r="D41" s="58">
        <f>SUM('Week 1'!D41,'Week 2'!D41,'Week 3'!D41,'Week 4'!D41,'Week 5'!D41)</f>
        <v>12255</v>
      </c>
      <c r="E41" s="75">
        <f t="shared" si="2"/>
        <v>-250</v>
      </c>
      <c r="F41" s="45" t="str">
        <f t="shared" si="3"/>
        <v>▼</v>
      </c>
      <c r="G41" s="75">
        <f t="shared" si="4"/>
        <v>0</v>
      </c>
      <c r="H41" s="45" t="str">
        <f t="shared" si="1"/>
        <v>◄</v>
      </c>
    </row>
    <row r="42" spans="1:8" ht="18" customHeight="1" x14ac:dyDescent="0.2">
      <c r="A42" s="46" t="s">
        <v>59</v>
      </c>
      <c r="B42" s="58">
        <f>SUM('Week 1'!B42,'Week 2'!B42,'Week 3'!B42,'Week 4'!B42,'Week 5'!B42)</f>
        <v>16200</v>
      </c>
      <c r="C42" s="58">
        <f>SUM('Week 1'!C42,'Week 2'!C42,'Week 3'!C42,'Week 4'!C42,'Week 5'!C42)</f>
        <v>14110</v>
      </c>
      <c r="D42" s="58">
        <f>SUM('Week 1'!D42,'Week 2'!D42,'Week 3'!D42,'Week 4'!D42,'Week 5'!D42)</f>
        <v>15700</v>
      </c>
      <c r="E42" s="75">
        <f t="shared" si="2"/>
        <v>-2090</v>
      </c>
      <c r="F42" s="45" t="str">
        <f t="shared" si="3"/>
        <v>▼</v>
      </c>
      <c r="G42" s="75">
        <f t="shared" si="4"/>
        <v>-500</v>
      </c>
      <c r="H42" s="45" t="str">
        <f t="shared" si="1"/>
        <v>▼</v>
      </c>
    </row>
    <row r="43" spans="1:8" ht="18" customHeight="1" x14ac:dyDescent="0.2">
      <c r="A43" s="46" t="s">
        <v>60</v>
      </c>
      <c r="B43" s="58">
        <f>SUM('Week 1'!B43,'Week 2'!B43,'Week 3'!B43,'Week 4'!B43,'Week 5'!B43)</f>
        <v>8720</v>
      </c>
      <c r="C43" s="58">
        <f>SUM('Week 1'!C43,'Week 2'!C43,'Week 3'!C43,'Week 4'!C43,'Week 5'!C43)</f>
        <v>9225</v>
      </c>
      <c r="D43" s="58">
        <f>SUM('Week 1'!D43,'Week 2'!D43,'Week 3'!D43,'Week 4'!D43,'Week 5'!D43)</f>
        <v>9570</v>
      </c>
      <c r="E43" s="75">
        <f t="shared" si="2"/>
        <v>505</v>
      </c>
      <c r="F43" s="45" t="str">
        <f t="shared" si="3"/>
        <v>▲</v>
      </c>
      <c r="G43" s="75">
        <f t="shared" si="4"/>
        <v>850</v>
      </c>
      <c r="H43" s="45" t="str">
        <f t="shared" si="1"/>
        <v>▲</v>
      </c>
    </row>
    <row r="44" spans="1:8" ht="18" customHeight="1" x14ac:dyDescent="0.2">
      <c r="A44" s="46" t="s">
        <v>49</v>
      </c>
      <c r="B44" s="58">
        <f>SUM('Week 1'!B44,'Week 2'!B44,'Week 3'!B44,'Week 4'!B44,'Week 5'!B44)</f>
        <v>5255</v>
      </c>
      <c r="C44" s="58">
        <f>SUM('Week 1'!C44,'Week 2'!C44,'Week 3'!C44,'Week 4'!C44,'Week 5'!C44)</f>
        <v>5505</v>
      </c>
      <c r="D44" s="58">
        <f>SUM('Week 1'!D44,'Week 2'!D44,'Week 3'!D44,'Week 4'!D44,'Week 5'!D44)</f>
        <v>5255</v>
      </c>
      <c r="E44" s="75">
        <f t="shared" si="2"/>
        <v>250</v>
      </c>
      <c r="F44" s="45" t="str">
        <f t="shared" si="3"/>
        <v>▲</v>
      </c>
      <c r="G44" s="75">
        <f t="shared" si="4"/>
        <v>0</v>
      </c>
      <c r="H44" s="45" t="str">
        <f t="shared" si="1"/>
        <v>◄</v>
      </c>
    </row>
    <row r="45" spans="1:8" ht="18" customHeight="1" x14ac:dyDescent="0.2">
      <c r="A45" s="46" t="s">
        <v>61</v>
      </c>
      <c r="B45" s="58">
        <f>SUM('Week 1'!B45,'Week 2'!B45,'Week 3'!B45,'Week 4'!B45,'Week 5'!B45)</f>
        <v>9125</v>
      </c>
      <c r="C45" s="58">
        <f>SUM('Week 1'!C45,'Week 2'!C45,'Week 3'!C45,'Week 4'!C45,'Week 5'!C45)</f>
        <v>8725</v>
      </c>
      <c r="D45" s="58">
        <f>SUM('Week 1'!D45,'Week 2'!D45,'Week 3'!D45,'Week 4'!D45,'Week 5'!D45)</f>
        <v>9505</v>
      </c>
      <c r="E45" s="75">
        <f t="shared" si="2"/>
        <v>-400</v>
      </c>
      <c r="F45" s="45" t="str">
        <f t="shared" si="3"/>
        <v>▼</v>
      </c>
      <c r="G45" s="75">
        <f t="shared" si="4"/>
        <v>380</v>
      </c>
      <c r="H45" s="45" t="str">
        <f t="shared" si="1"/>
        <v>▲</v>
      </c>
    </row>
    <row r="46" spans="1:8" ht="18" customHeight="1" x14ac:dyDescent="0.2">
      <c r="A46" s="46" t="s">
        <v>50</v>
      </c>
      <c r="B46" s="58">
        <f>SUM('Week 1'!B46,'Week 2'!B46,'Week 3'!B46,'Week 4'!B46,'Week 5'!B46)</f>
        <v>0</v>
      </c>
      <c r="C46" s="58">
        <f>SUM('Week 1'!C46,'Week 2'!C46,'Week 3'!C46,'Week 4'!C46,'Week 5'!C46)</f>
        <v>0</v>
      </c>
      <c r="D46" s="58">
        <f>SUM('Week 1'!D46,'Week 2'!D46,'Week 3'!D46,'Week 4'!D46,'Week 5'!D46)</f>
        <v>0</v>
      </c>
      <c r="E46" s="75">
        <f t="shared" si="2"/>
        <v>0</v>
      </c>
      <c r="F46" s="45" t="str">
        <f t="shared" si="3"/>
        <v>◄</v>
      </c>
      <c r="G46" s="75">
        <f t="shared" si="4"/>
        <v>0</v>
      </c>
      <c r="H46" s="45" t="str">
        <f t="shared" si="1"/>
        <v>◄</v>
      </c>
    </row>
    <row r="47" spans="1:8" ht="18" customHeight="1" x14ac:dyDescent="0.2">
      <c r="A47" s="46" t="s">
        <v>57</v>
      </c>
      <c r="B47" s="58">
        <f>SUM('Week 1'!B47,'Week 2'!B47,'Week 3'!B47,'Week 4'!B47,'Week 5'!B47)</f>
        <v>0</v>
      </c>
      <c r="C47" s="58">
        <f>SUM('Week 1'!C47,'Week 2'!C47,'Week 3'!C47,'Week 4'!C47,'Week 5'!C47)</f>
        <v>0</v>
      </c>
      <c r="D47" s="58">
        <f>SUM('Week 1'!D47,'Week 2'!D47,'Week 3'!D47,'Week 4'!D47,'Week 5'!D47)</f>
        <v>0</v>
      </c>
      <c r="E47" s="75">
        <f t="shared" si="2"/>
        <v>0</v>
      </c>
      <c r="F47" s="45" t="str">
        <f t="shared" si="3"/>
        <v>◄</v>
      </c>
      <c r="G47" s="75">
        <f t="shared" si="4"/>
        <v>0</v>
      </c>
      <c r="H47" s="45" t="str">
        <f t="shared" si="1"/>
        <v>◄</v>
      </c>
    </row>
    <row r="48" spans="1:8" ht="18" customHeight="1" x14ac:dyDescent="0.2">
      <c r="A48" s="46" t="s">
        <v>51</v>
      </c>
      <c r="B48" s="58">
        <f>SUM('Week 1'!B48,'Week 2'!B48,'Week 3'!B48,'Week 4'!B48,'Week 5'!B48)</f>
        <v>0</v>
      </c>
      <c r="C48" s="58">
        <f>SUM('Week 1'!C48,'Week 2'!C48,'Week 3'!C48,'Week 4'!C48,'Week 5'!C48)</f>
        <v>0</v>
      </c>
      <c r="D48" s="58">
        <f>SUM('Week 1'!D48,'Week 2'!D48,'Week 3'!D48,'Week 4'!D48,'Week 5'!D48)</f>
        <v>0</v>
      </c>
      <c r="E48" s="75">
        <f t="shared" si="2"/>
        <v>0</v>
      </c>
      <c r="F48" s="45" t="str">
        <f t="shared" si="3"/>
        <v>◄</v>
      </c>
      <c r="G48" s="75">
        <f t="shared" si="4"/>
        <v>0</v>
      </c>
      <c r="H48" s="45" t="str">
        <f t="shared" si="1"/>
        <v>◄</v>
      </c>
    </row>
    <row r="49" spans="1:116" ht="18" customHeight="1" x14ac:dyDescent="0.2">
      <c r="A49" s="46" t="s">
        <v>52</v>
      </c>
      <c r="B49" s="58">
        <f>SUM('Week 1'!B49,'Week 2'!B49,'Week 3'!B49,'Week 4'!B49,'Week 5'!B49)</f>
        <v>0</v>
      </c>
      <c r="C49" s="58">
        <f>SUM('Week 1'!C49,'Week 2'!C49,'Week 3'!C49,'Week 4'!C49,'Week 5'!C49)</f>
        <v>0</v>
      </c>
      <c r="D49" s="58">
        <f>SUM('Week 1'!D49,'Week 2'!D49,'Week 3'!D49,'Week 4'!D49,'Week 5'!D49)</f>
        <v>0</v>
      </c>
      <c r="E49" s="75">
        <f t="shared" si="2"/>
        <v>0</v>
      </c>
      <c r="F49" s="45" t="str">
        <f t="shared" si="3"/>
        <v>◄</v>
      </c>
      <c r="G49" s="75">
        <f t="shared" si="4"/>
        <v>0</v>
      </c>
      <c r="H49" s="45" t="str">
        <f t="shared" si="1"/>
        <v>◄</v>
      </c>
    </row>
    <row r="50" spans="1:116" ht="18" customHeight="1" x14ac:dyDescent="0.2">
      <c r="A50" s="46" t="s">
        <v>53</v>
      </c>
      <c r="B50" s="58">
        <f>SUM('Week 1'!B50,'Week 2'!B50,'Week 3'!B50,'Week 4'!B50,'Week 5'!B50)</f>
        <v>150</v>
      </c>
      <c r="C50" s="58">
        <f>SUM('Week 1'!C50,'Week 2'!C50,'Week 3'!C50,'Week 4'!C50,'Week 5'!C50)</f>
        <v>200</v>
      </c>
      <c r="D50" s="58">
        <f>SUM('Week 1'!D50,'Week 2'!D50,'Week 3'!D50,'Week 4'!D50,'Week 5'!D50)</f>
        <v>0</v>
      </c>
      <c r="E50" s="75">
        <f t="shared" si="2"/>
        <v>50</v>
      </c>
      <c r="F50" s="45" t="str">
        <f t="shared" si="3"/>
        <v>▲</v>
      </c>
      <c r="G50" s="75">
        <f t="shared" si="4"/>
        <v>-150</v>
      </c>
      <c r="H50" s="45" t="str">
        <f t="shared" si="1"/>
        <v>▼</v>
      </c>
    </row>
    <row r="51" spans="1:116" ht="18" customHeight="1" x14ac:dyDescent="0.2">
      <c r="A51" s="46" t="s">
        <v>56</v>
      </c>
      <c r="B51" s="58">
        <f>SUM('Week 1'!B51,'Week 2'!B51,'Week 3'!B51,'Week 4'!B51,'Week 5'!B51)</f>
        <v>0</v>
      </c>
      <c r="C51" s="58">
        <f>SUM('Week 1'!C51,'Week 2'!C51,'Week 3'!C51,'Week 4'!C51,'Week 5'!C51)</f>
        <v>0</v>
      </c>
      <c r="D51" s="58">
        <f>SUM('Week 1'!D51,'Week 2'!D51,'Week 3'!D51,'Week 4'!D51,'Week 5'!D51)</f>
        <v>0</v>
      </c>
      <c r="E51" s="75">
        <f t="shared" si="2"/>
        <v>0</v>
      </c>
      <c r="F51" s="45" t="str">
        <f t="shared" si="3"/>
        <v>◄</v>
      </c>
      <c r="G51" s="75">
        <f t="shared" si="4"/>
        <v>0</v>
      </c>
      <c r="H51" s="45" t="str">
        <f t="shared" si="1"/>
        <v>◄</v>
      </c>
    </row>
    <row r="52" spans="1:116" ht="18" customHeight="1" x14ac:dyDescent="0.2">
      <c r="A52" s="46" t="s">
        <v>55</v>
      </c>
      <c r="B52" s="58">
        <f>SUM('Week 1'!B52,'Week 2'!B52,'Week 3'!B52,'Week 4'!B52,'Week 5'!B52)</f>
        <v>0</v>
      </c>
      <c r="C52" s="58">
        <f>SUM('Week 1'!C52,'Week 2'!C52,'Week 3'!C52,'Week 4'!C52,'Week 5'!C52)</f>
        <v>0</v>
      </c>
      <c r="D52" s="58">
        <f>SUM('Week 1'!D52,'Week 2'!D52,'Week 3'!D52,'Week 4'!D52,'Week 5'!D52)</f>
        <v>0</v>
      </c>
      <c r="E52" s="75">
        <f t="shared" si="2"/>
        <v>0</v>
      </c>
      <c r="F52" s="45" t="str">
        <f t="shared" si="3"/>
        <v>◄</v>
      </c>
      <c r="G52" s="75">
        <f t="shared" si="4"/>
        <v>0</v>
      </c>
      <c r="H52" s="45" t="str">
        <f t="shared" si="1"/>
        <v>◄</v>
      </c>
    </row>
    <row r="53" spans="1:116" s="2" customFormat="1" ht="18" customHeight="1" x14ac:dyDescent="0.2">
      <c r="A53" s="46" t="s">
        <v>54</v>
      </c>
      <c r="B53" s="58">
        <f>SUM('Week 1'!B53,'Week 2'!B53,'Week 3'!B53,'Week 4'!B53,'Week 5'!B53)</f>
        <v>0</v>
      </c>
      <c r="C53" s="58">
        <f>SUM('Week 1'!C53,'Week 2'!C53,'Week 3'!C53,'Week 4'!C53,'Week 5'!C53)</f>
        <v>0</v>
      </c>
      <c r="D53" s="58">
        <f>SUM('Week 1'!D53,'Week 2'!D53,'Week 3'!D53,'Week 4'!D53,'Week 5'!D53)</f>
        <v>0</v>
      </c>
      <c r="E53" s="75">
        <f t="shared" si="2"/>
        <v>0</v>
      </c>
      <c r="F53" s="45" t="str">
        <f t="shared" si="3"/>
        <v>◄</v>
      </c>
      <c r="G53" s="75">
        <f t="shared" si="4"/>
        <v>0</v>
      </c>
      <c r="H53" s="45" t="str">
        <f t="shared" si="1"/>
        <v>◄</v>
      </c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s="2" customFormat="1" ht="6.95" customHeight="1" thickBot="1" x14ac:dyDescent="0.25">
      <c r="A54" s="44"/>
      <c r="B54" s="121"/>
      <c r="C54" s="121"/>
      <c r="D54" s="121"/>
      <c r="E54" s="50"/>
      <c r="F54" s="51"/>
      <c r="G54" s="50"/>
      <c r="H54" s="45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s="2" customFormat="1" ht="21.95" customHeight="1" thickTop="1" x14ac:dyDescent="0.2">
      <c r="A55" s="33" t="s">
        <v>63</v>
      </c>
      <c r="B55" s="32">
        <f>SUM(B34:B41)+SUM(B43:B44)+SUM(B46:B53)-B42-B45</f>
        <v>46805</v>
      </c>
      <c r="C55" s="32">
        <f>SUM(C34:C41)+SUM(C43:C44)+SUM(C46:C53)-C42-C45</f>
        <v>48105</v>
      </c>
      <c r="D55" s="32">
        <f>SUM(D34:D41)+SUM(D43:D44)+SUM(D46:D53)-D42-D45</f>
        <v>47625</v>
      </c>
      <c r="E55" s="76">
        <f t="shared" si="2"/>
        <v>1300</v>
      </c>
      <c r="F55" s="29" t="str">
        <f>IF(E55="","",IF(E55&gt;0,"▲",IF(E55&lt;0,"▼","◄")))</f>
        <v>▲</v>
      </c>
      <c r="G55" s="76">
        <f t="shared" si="4"/>
        <v>820</v>
      </c>
      <c r="H55" s="29" t="str">
        <f>IF(G55="","",IF(G55&gt;0,"▲",IF(G55&lt;0,"▼","◄")))</f>
        <v>▲</v>
      </c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s="2" customFormat="1" ht="18" customHeight="1" x14ac:dyDescent="0.2">
      <c r="A56" s="10"/>
      <c r="B56" s="10"/>
      <c r="C56" s="10"/>
      <c r="D56" s="10"/>
      <c r="E56" s="13"/>
      <c r="F56" s="10"/>
      <c r="G56" s="13"/>
      <c r="H56" s="22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ht="21.95" customHeight="1" x14ac:dyDescent="0.2">
      <c r="A57" s="27" t="s">
        <v>46</v>
      </c>
      <c r="B57" s="25" t="s">
        <v>1</v>
      </c>
      <c r="C57" s="25" t="s">
        <v>2</v>
      </c>
      <c r="D57" s="25" t="s">
        <v>6</v>
      </c>
      <c r="E57" s="123" t="s">
        <v>65</v>
      </c>
      <c r="F57" s="123"/>
      <c r="G57" s="123" t="s">
        <v>66</v>
      </c>
      <c r="H57" s="123"/>
    </row>
    <row r="58" spans="1:116" ht="6.95" customHeight="1" x14ac:dyDescent="0.2">
      <c r="A58" s="44"/>
      <c r="B58" s="43"/>
      <c r="C58" s="43"/>
      <c r="D58" s="43"/>
      <c r="E58" s="44"/>
      <c r="F58" s="43"/>
      <c r="G58" s="44"/>
      <c r="H58" s="45"/>
    </row>
    <row r="59" spans="1:116" ht="18" customHeight="1" x14ac:dyDescent="0.2">
      <c r="A59" s="46" t="s">
        <v>16</v>
      </c>
      <c r="B59" s="122">
        <f>IF(B$41=0,0,B$41)</f>
        <v>12255</v>
      </c>
      <c r="C59" s="122">
        <f>IF(C$41=0,0,C$41)</f>
        <v>12005</v>
      </c>
      <c r="D59" s="122">
        <f>IF(D$41=0,0,D$41)</f>
        <v>12255</v>
      </c>
      <c r="E59" s="75">
        <f t="shared" ref="E59:E66" si="5">C59-$B59</f>
        <v>-250</v>
      </c>
      <c r="F59" s="45" t="str">
        <f t="shared" ref="F59:F66" si="6">IF(E59="","",IF(E59&gt;0,"▲",IF(E59&lt;0,"▼","◄")))</f>
        <v>▼</v>
      </c>
      <c r="G59" s="75">
        <f t="shared" ref="G59:G65" si="7">D59-$B59</f>
        <v>0</v>
      </c>
      <c r="H59" s="45" t="str">
        <f t="shared" ref="H59:H66" si="8">IF(G59="","",IF(G59&gt;0,"▲",IF(G59&lt;0,"▼","◄")))</f>
        <v>◄</v>
      </c>
    </row>
    <row r="60" spans="1:116" ht="18" customHeight="1" x14ac:dyDescent="0.2">
      <c r="A60" s="55" t="s">
        <v>17</v>
      </c>
      <c r="B60" s="56">
        <f>IF(SUM(SUM(B$24:B$26),B$28)=0,0,1-(B$59/SUM(SUM(B$24:B$26),B$28)))</f>
        <v>0.7273940607273941</v>
      </c>
      <c r="C60" s="56">
        <f>IF(SUM(SUM(C$24:C$26),C$28)=0,0,1-(C$59/SUM(SUM(C$24:C$26),C$28)))</f>
        <v>0.75577255619977624</v>
      </c>
      <c r="D60" s="56">
        <f>IF(SUM(SUM(D$24:D$26),D$28)=0,0,1-(D$59/SUM(SUM(D$24:D$26),D$28)))</f>
        <v>0.73881074168797956</v>
      </c>
      <c r="E60" s="57">
        <f t="shared" si="5"/>
        <v>2.8378495472382137E-2</v>
      </c>
      <c r="F60" s="45" t="str">
        <f t="shared" si="6"/>
        <v>▲</v>
      </c>
      <c r="G60" s="57">
        <f>D60-$B60</f>
        <v>1.1416680960585457E-2</v>
      </c>
      <c r="H60" s="45" t="str">
        <f t="shared" si="8"/>
        <v>▲</v>
      </c>
    </row>
    <row r="61" spans="1:116" ht="18" customHeight="1" x14ac:dyDescent="0.2">
      <c r="A61" s="46" t="s">
        <v>47</v>
      </c>
      <c r="B61" s="122">
        <f>IF(B$44=0,0,B$44)</f>
        <v>5255</v>
      </c>
      <c r="C61" s="122">
        <f>IF(C$44=0,0,C$44)</f>
        <v>5505</v>
      </c>
      <c r="D61" s="122">
        <f>IF(D$44=0,0,D$44)</f>
        <v>5255</v>
      </c>
      <c r="E61" s="75">
        <f t="shared" si="5"/>
        <v>250</v>
      </c>
      <c r="F61" s="45" t="str">
        <f t="shared" si="6"/>
        <v>▲</v>
      </c>
      <c r="G61" s="75">
        <f t="shared" si="7"/>
        <v>0</v>
      </c>
      <c r="H61" s="45" t="str">
        <f t="shared" si="8"/>
        <v>◄</v>
      </c>
    </row>
    <row r="62" spans="1:116" ht="18" customHeight="1" x14ac:dyDescent="0.2">
      <c r="A62" s="46" t="s">
        <v>67</v>
      </c>
      <c r="B62" s="56">
        <f>IF(B$27=0,0,1-(B$61/B$27))</f>
        <v>0.74631909244508809</v>
      </c>
      <c r="C62" s="56">
        <f>IF(C$27=0,0,1-(C$61/C$27))</f>
        <v>0.73211678832116789</v>
      </c>
      <c r="D62" s="56">
        <f>IF(D$27=0,0,1-(D$61/D$27))</f>
        <v>0.79580338061006417</v>
      </c>
      <c r="E62" s="57">
        <f t="shared" si="5"/>
        <v>-1.4202304123920206E-2</v>
      </c>
      <c r="F62" s="45" t="str">
        <f t="shared" si="6"/>
        <v>▼</v>
      </c>
      <c r="G62" s="57">
        <f>D62-$B62</f>
        <v>4.9484288164976076E-2</v>
      </c>
      <c r="H62" s="45" t="str">
        <f t="shared" si="8"/>
        <v>▲</v>
      </c>
    </row>
    <row r="63" spans="1:116" ht="18" customHeight="1" x14ac:dyDescent="0.2">
      <c r="A63" s="46" t="s">
        <v>43</v>
      </c>
      <c r="B63" s="122">
        <f>IF(SUM(B$34:B$39)=0,0,SUM(B$34:B$39))</f>
        <v>30750</v>
      </c>
      <c r="C63" s="122">
        <f>IF(SUM(C$34:C$39)=0,0,SUM(C$34:C$39))</f>
        <v>30750</v>
      </c>
      <c r="D63" s="122">
        <f>IF(SUM(D$34:D$39)=0,0,SUM(D$34:D$39))</f>
        <v>30750</v>
      </c>
      <c r="E63" s="75">
        <f t="shared" si="5"/>
        <v>0</v>
      </c>
      <c r="F63" s="45" t="str">
        <f t="shared" si="6"/>
        <v>◄</v>
      </c>
      <c r="G63" s="75">
        <f t="shared" si="7"/>
        <v>0</v>
      </c>
      <c r="H63" s="45" t="str">
        <f t="shared" si="8"/>
        <v>◄</v>
      </c>
    </row>
    <row r="64" spans="1:116" ht="18" customHeight="1" x14ac:dyDescent="0.2">
      <c r="A64" s="46" t="s">
        <v>18</v>
      </c>
      <c r="B64" s="56">
        <f>IF(B$30=0,0,B$63/B$30)</f>
        <v>0.46825034262220194</v>
      </c>
      <c r="C64" s="56">
        <f>IF(C$30=0,0,C$63/C$30)</f>
        <v>0.44114482461803312</v>
      </c>
      <c r="D64" s="56">
        <f>IF(D$30=0,0,D$63/D$30)</f>
        <v>0.42323308788108183</v>
      </c>
      <c r="E64" s="57">
        <f t="shared" si="5"/>
        <v>-2.7105518004168827E-2</v>
      </c>
      <c r="F64" s="45" t="str">
        <f t="shared" si="6"/>
        <v>▼</v>
      </c>
      <c r="G64" s="57">
        <f>D64-$B64</f>
        <v>-4.5017254741120116E-2</v>
      </c>
      <c r="H64" s="45" t="str">
        <f t="shared" si="8"/>
        <v>▼</v>
      </c>
    </row>
    <row r="65" spans="1:8" ht="18" customHeight="1" x14ac:dyDescent="0.2">
      <c r="A65" s="46" t="s">
        <v>19</v>
      </c>
      <c r="B65" s="122">
        <f>IF(SUM(B$46:B$53)=0,0,SUM(B$46:B$53))</f>
        <v>150</v>
      </c>
      <c r="C65" s="122">
        <f>IF(SUM(C$46:C$53)=0,0,SUM(C$46:C$53))</f>
        <v>200</v>
      </c>
      <c r="D65" s="122">
        <f>IF(SUM(D$46:D$53)=0,0,SUM(D$46:D$53))</f>
        <v>0</v>
      </c>
      <c r="E65" s="75">
        <f t="shared" si="5"/>
        <v>50</v>
      </c>
      <c r="F65" s="45" t="str">
        <f t="shared" si="6"/>
        <v>▲</v>
      </c>
      <c r="G65" s="75">
        <f t="shared" si="7"/>
        <v>-150</v>
      </c>
      <c r="H65" s="45" t="str">
        <f t="shared" si="8"/>
        <v>▼</v>
      </c>
    </row>
    <row r="66" spans="1:8" ht="18" customHeight="1" x14ac:dyDescent="0.2">
      <c r="A66" s="46" t="s">
        <v>20</v>
      </c>
      <c r="B66" s="56">
        <f>IF(B$30=0,0,B$65/B$30)</f>
        <v>2.2841480127912287E-3</v>
      </c>
      <c r="C66" s="56">
        <f>IF(C$30=0,0,C$65/C$30)</f>
        <v>2.869234631662004E-3</v>
      </c>
      <c r="D66" s="56">
        <f>IF(D$30=0,0,D$65/D$30)</f>
        <v>0</v>
      </c>
      <c r="E66" s="57">
        <f t="shared" si="5"/>
        <v>5.8508661887077523E-4</v>
      </c>
      <c r="F66" s="45" t="str">
        <f t="shared" si="6"/>
        <v>▲</v>
      </c>
      <c r="G66" s="57">
        <f>D66-$B66</f>
        <v>-2.2841480127912287E-3</v>
      </c>
      <c r="H66" s="45" t="str">
        <f t="shared" si="8"/>
        <v>▼</v>
      </c>
    </row>
    <row r="67" spans="1:8" ht="6.95" customHeight="1" thickBot="1" x14ac:dyDescent="0.25">
      <c r="A67" s="44"/>
      <c r="B67" s="56"/>
      <c r="C67" s="56"/>
      <c r="D67" s="56"/>
      <c r="E67" s="57"/>
      <c r="F67" s="45"/>
      <c r="G67" s="57"/>
      <c r="H67" s="45"/>
    </row>
    <row r="68" spans="1:8" ht="18" customHeight="1" thickTop="1" x14ac:dyDescent="0.2">
      <c r="A68" s="34"/>
      <c r="B68" s="40"/>
      <c r="C68" s="40"/>
      <c r="D68" s="40"/>
      <c r="E68" s="41"/>
      <c r="F68" s="40"/>
      <c r="G68" s="41"/>
      <c r="H68" s="37"/>
    </row>
    <row r="69" spans="1:8" ht="21.95" customHeight="1" x14ac:dyDescent="0.2">
      <c r="A69" s="27" t="s">
        <v>44</v>
      </c>
      <c r="B69" s="25" t="s">
        <v>1</v>
      </c>
      <c r="C69" s="25" t="s">
        <v>2</v>
      </c>
      <c r="D69" s="25" t="s">
        <v>6</v>
      </c>
      <c r="E69" s="123" t="s">
        <v>65</v>
      </c>
      <c r="F69" s="123"/>
      <c r="G69" s="123" t="s">
        <v>66</v>
      </c>
      <c r="H69" s="123"/>
    </row>
    <row r="70" spans="1:8" ht="6.95" customHeight="1" x14ac:dyDescent="0.2">
      <c r="A70" s="44"/>
      <c r="B70" s="43"/>
      <c r="C70" s="43"/>
      <c r="D70" s="43"/>
      <c r="E70" s="44"/>
      <c r="F70" s="43"/>
      <c r="G70" s="44"/>
      <c r="H70" s="45"/>
    </row>
    <row r="71" spans="1:8" ht="18" customHeight="1" x14ac:dyDescent="0.2">
      <c r="A71" s="46" t="s">
        <v>68</v>
      </c>
      <c r="B71" s="58">
        <f>IF(OR(AND(B17=0,B18=0),B27=0),0,B27/SUM(B17:B18))</f>
        <v>5.4370078740157481</v>
      </c>
      <c r="C71" s="58">
        <f>IF(OR(AND(C17=0,C18=0),C27=0),0,C27/SUM(C17:C18))</f>
        <v>4.3263157894736839</v>
      </c>
      <c r="D71" s="58">
        <f>IF(OR(AND(D17=0,D18=0),D27=0),0,D27/SUM(D17:D18))</f>
        <v>5.8755707762557075</v>
      </c>
      <c r="E71" s="75">
        <f>$B71-C71</f>
        <v>1.1106920845420643</v>
      </c>
      <c r="F71" s="45" t="str">
        <f>IF(E71="","",IF(E71&gt;0,"▲",IF(E71&lt;0,"▼","◄")))</f>
        <v>▲</v>
      </c>
      <c r="G71" s="75">
        <f>$B71-D71</f>
        <v>-0.43856290223995931</v>
      </c>
      <c r="H71" s="45" t="str">
        <f>IF(G71="","",IF(G71&gt;0,"▲",IF(G71&lt;0,"▼","◄")))</f>
        <v>▼</v>
      </c>
    </row>
    <row r="72" spans="1:8" ht="18" customHeight="1" x14ac:dyDescent="0.2">
      <c r="A72" s="46" t="s">
        <v>5</v>
      </c>
      <c r="B72" s="58">
        <f>IF(OR(AND(B17=0,B18=0),AND(B25=0,B26=0)),0,SUM(B25:B26)/SUM(B17:B18))</f>
        <v>6.4763779527559056</v>
      </c>
      <c r="C72" s="58">
        <f>IF(OR(AND(C17=0,C18=0),AND(C25=0,C26=0)),0,SUM(C25:C26)/SUM(C17:C18))</f>
        <v>5.0831578947368419</v>
      </c>
      <c r="D72" s="58">
        <f>IF(OR(AND(D17=0,D18=0),AND(D25=0,D26=0)),0,SUM(D25:D26)/SUM(D17:D18))</f>
        <v>5.7705479452054798</v>
      </c>
      <c r="E72" s="75">
        <f>$B72-C72</f>
        <v>1.3932200580190637</v>
      </c>
      <c r="F72" s="45" t="str">
        <f>IF(E72="","",IF(E72&gt;0,"▲",IF(E72&lt;0,"▼","◄")))</f>
        <v>▲</v>
      </c>
      <c r="G72" s="75">
        <f>$B72-D72</f>
        <v>0.7058300075504258</v>
      </c>
      <c r="H72" s="45" t="str">
        <f>IF(G72="","",IF(G72&gt;0,"▲",IF(G72&lt;0,"▼","◄")))</f>
        <v>▲</v>
      </c>
    </row>
    <row r="73" spans="1:8" ht="18" customHeight="1" x14ac:dyDescent="0.2">
      <c r="A73" s="46" t="s">
        <v>3</v>
      </c>
      <c r="B73" s="58">
        <f>IF(OR(B16=0,B24=0),0,B24/B16)</f>
        <v>2.4300000000000002</v>
      </c>
      <c r="C73" s="58">
        <f>IF(OR(C16=0,C24=0),0,C24/C16)</f>
        <v>3.222962962962963</v>
      </c>
      <c r="D73" s="58">
        <f>IF(OR(D16=0,D24=0),0,D24/D16)</f>
        <v>2.685810810810811</v>
      </c>
      <c r="E73" s="75">
        <f>$B73-C73</f>
        <v>-0.79296296296296287</v>
      </c>
      <c r="F73" s="45" t="str">
        <f>IF(E73="","",IF(E73&gt;0,"▲",IF(E73&lt;0,"▼","◄")))</f>
        <v>▼</v>
      </c>
      <c r="G73" s="75">
        <f>$B73-D73</f>
        <v>-0.25581081081081081</v>
      </c>
      <c r="H73" s="45" t="str">
        <f>IF(G73="","",IF(G73&gt;0,"▲",IF(G73&lt;0,"▼","◄")))</f>
        <v>▼</v>
      </c>
    </row>
    <row r="74" spans="1:8" ht="6.95" customHeight="1" thickBot="1" x14ac:dyDescent="0.25">
      <c r="A74" s="44"/>
      <c r="B74" s="58"/>
      <c r="C74" s="58"/>
      <c r="D74" s="58"/>
      <c r="E74" s="50"/>
      <c r="F74" s="45"/>
      <c r="G74" s="50"/>
      <c r="H74" s="45"/>
    </row>
    <row r="75" spans="1:8" ht="18" customHeight="1" thickTop="1" x14ac:dyDescent="0.2">
      <c r="A75" s="38"/>
      <c r="B75" s="38"/>
      <c r="C75" s="38"/>
      <c r="D75" s="38"/>
      <c r="E75" s="34"/>
      <c r="F75" s="39"/>
      <c r="G75" s="34"/>
      <c r="H75" s="37"/>
    </row>
    <row r="76" spans="1:8" ht="21.95" customHeight="1" x14ac:dyDescent="0.2">
      <c r="A76" s="26" t="s">
        <v>45</v>
      </c>
      <c r="B76" s="25" t="s">
        <v>1</v>
      </c>
      <c r="C76" s="25" t="s">
        <v>2</v>
      </c>
      <c r="D76" s="25" t="s">
        <v>6</v>
      </c>
      <c r="E76" s="123" t="s">
        <v>65</v>
      </c>
      <c r="F76" s="123"/>
      <c r="G76" s="123" t="s">
        <v>66</v>
      </c>
      <c r="H76" s="123"/>
    </row>
    <row r="77" spans="1:8" ht="6.95" customHeight="1" x14ac:dyDescent="0.2">
      <c r="A77" s="7"/>
      <c r="B77" s="7"/>
      <c r="C77" s="7"/>
      <c r="D77" s="7"/>
      <c r="E77" s="44"/>
      <c r="F77" s="43"/>
      <c r="G77" s="44"/>
      <c r="H77" s="45"/>
    </row>
    <row r="78" spans="1:8" ht="18" customHeight="1" x14ac:dyDescent="0.2">
      <c r="A78" s="55" t="s">
        <v>23</v>
      </c>
      <c r="B78" s="59">
        <f>B$30-B$55</f>
        <v>18865</v>
      </c>
      <c r="C78" s="59">
        <f>C$30-C$55</f>
        <v>21600</v>
      </c>
      <c r="D78" s="59">
        <f>D$30-D$55</f>
        <v>25030</v>
      </c>
      <c r="E78" s="75">
        <f>$B78-C78</f>
        <v>-2735</v>
      </c>
      <c r="F78" s="45" t="str">
        <f>IF(E78="","",IF(E78&gt;0,"▲",IF(E78&lt;0,"▼","◄")))</f>
        <v>▼</v>
      </c>
      <c r="G78" s="75">
        <f>$B78-D78</f>
        <v>-6165</v>
      </c>
      <c r="H78" s="45" t="str">
        <f>IF(G78="","",IF(G78&gt;0,"▲",IF(G78&lt;0,"▼","◄")))</f>
        <v>▼</v>
      </c>
    </row>
    <row r="79" spans="1:8" ht="18" customHeight="1" x14ac:dyDescent="0.2">
      <c r="A79" s="46" t="s">
        <v>24</v>
      </c>
      <c r="B79" s="56">
        <f>IF(B$30=0,0,B$78/B$30)</f>
        <v>0.28726968174204354</v>
      </c>
      <c r="C79" s="56">
        <f>IF(C$30=0,0,C$78/C$30)</f>
        <v>0.30987734021949642</v>
      </c>
      <c r="D79" s="56">
        <f>IF(D$30=0,0,D$78/D$30)</f>
        <v>0.34450485169637329</v>
      </c>
      <c r="E79" s="75">
        <f>$B79-C79</f>
        <v>-2.2607658477452885E-2</v>
      </c>
      <c r="F79" s="45" t="str">
        <f>IF(E79="","",IF(E79&gt;0,"▲",IF(E79&lt;0,"▼","◄")))</f>
        <v>▼</v>
      </c>
      <c r="G79" s="75">
        <f>$B79-D79</f>
        <v>-5.7235169954329757E-2</v>
      </c>
      <c r="H79" s="45" t="str">
        <f>IF(G79="","",IF(G79&gt;0,"▲",IF(G79&lt;0,"▼","◄")))</f>
        <v>▼</v>
      </c>
    </row>
    <row r="80" spans="1:8" ht="18" customHeight="1" x14ac:dyDescent="0.2">
      <c r="A80" s="46" t="s">
        <v>78</v>
      </c>
      <c r="B80" s="59">
        <f>IF(B$20=0,0,B$78/B$20)</f>
        <v>1.6679929266136162</v>
      </c>
      <c r="C80" s="59">
        <f>IF(C$20=0,0,C$78/C$20)</f>
        <v>1.8782608695652174</v>
      </c>
      <c r="D80" s="59">
        <f>IF(D$20=0,0,D$78/D$20)</f>
        <v>2.1247877758913414</v>
      </c>
      <c r="E80" s="75">
        <f>$B80-C80</f>
        <v>-0.21026794295160123</v>
      </c>
      <c r="F80" s="45" t="str">
        <f>IF(E80="","",IF(E80&gt;0,"▲",IF(E80&lt;0,"▼","◄")))</f>
        <v>▼</v>
      </c>
      <c r="G80" s="75">
        <f>$B80-D80</f>
        <v>-0.45679484927772518</v>
      </c>
      <c r="H80" s="45" t="str">
        <f>IF(G80="","",IF(G80&gt;0,"▲",IF(G80&lt;0,"▼","◄")))</f>
        <v>▼</v>
      </c>
    </row>
    <row r="81" spans="1:8" ht="6.95" customHeight="1" thickBot="1" x14ac:dyDescent="0.25">
      <c r="A81" s="44"/>
      <c r="B81" s="59"/>
      <c r="C81" s="59"/>
      <c r="D81" s="59"/>
      <c r="E81" s="50"/>
      <c r="F81" s="45"/>
      <c r="G81" s="50"/>
      <c r="H81" s="45"/>
    </row>
    <row r="82" spans="1:8" ht="18" customHeight="1" thickTop="1" x14ac:dyDescent="0.2">
      <c r="A82" s="34"/>
      <c r="B82" s="35"/>
      <c r="C82" s="35"/>
      <c r="D82" s="35"/>
      <c r="E82" s="36"/>
      <c r="F82" s="37"/>
      <c r="G82" s="36"/>
      <c r="H82" s="37"/>
    </row>
    <row r="83" spans="1:8" ht="21.95" customHeight="1" x14ac:dyDescent="0.2">
      <c r="A83" s="79" t="s">
        <v>80</v>
      </c>
      <c r="B83" s="83" t="s">
        <v>21</v>
      </c>
      <c r="C83" s="82" t="s">
        <v>22</v>
      </c>
      <c r="D83" s="79"/>
      <c r="E83" s="80"/>
      <c r="F83" s="81"/>
      <c r="G83" s="80"/>
      <c r="H83" s="81"/>
    </row>
    <row r="84" spans="1:8" ht="6.95" customHeight="1" x14ac:dyDescent="0.2">
      <c r="A84" s="94"/>
      <c r="B84" s="95"/>
      <c r="C84" s="96"/>
      <c r="D84" s="94"/>
      <c r="E84" s="97"/>
      <c r="F84" s="98"/>
      <c r="G84" s="97"/>
      <c r="H84" s="98"/>
    </row>
    <row r="85" spans="1:8" ht="18" customHeight="1" x14ac:dyDescent="0.2">
      <c r="A85" s="42" t="s">
        <v>81</v>
      </c>
      <c r="B85" s="84"/>
      <c r="C85" s="85"/>
      <c r="D85" s="86"/>
      <c r="E85" s="87"/>
      <c r="F85" s="88"/>
      <c r="G85" s="87"/>
      <c r="H85" s="89"/>
    </row>
    <row r="86" spans="1:8" ht="18" customHeight="1" x14ac:dyDescent="0.2">
      <c r="A86" s="42" t="s">
        <v>82</v>
      </c>
      <c r="B86" s="84"/>
      <c r="C86" s="85"/>
      <c r="D86" s="86"/>
      <c r="E86" s="87"/>
      <c r="F86" s="88"/>
      <c r="G86" s="87"/>
      <c r="H86" s="89"/>
    </row>
    <row r="87" spans="1:8" ht="18" customHeight="1" x14ac:dyDescent="0.2">
      <c r="A87" s="42" t="s">
        <v>83</v>
      </c>
      <c r="B87" s="84"/>
      <c r="C87" s="85"/>
      <c r="D87" s="86"/>
      <c r="E87" s="87"/>
      <c r="F87" s="88"/>
      <c r="G87" s="87"/>
      <c r="H87" s="89"/>
    </row>
    <row r="88" spans="1:8" ht="18" customHeight="1" x14ac:dyDescent="0.2">
      <c r="A88" s="42" t="s">
        <v>84</v>
      </c>
      <c r="B88" s="84"/>
      <c r="C88" s="85"/>
      <c r="D88" s="86"/>
      <c r="E88" s="87"/>
      <c r="F88" s="88"/>
      <c r="G88" s="87"/>
      <c r="H88" s="89"/>
    </row>
    <row r="89" spans="1:8" ht="18" customHeight="1" x14ac:dyDescent="0.2">
      <c r="A89" s="42" t="s">
        <v>85</v>
      </c>
      <c r="B89" s="84"/>
      <c r="C89" s="85"/>
      <c r="D89" s="86"/>
      <c r="E89" s="87"/>
      <c r="F89" s="88"/>
      <c r="G89" s="87"/>
      <c r="H89" s="89"/>
    </row>
    <row r="90" spans="1:8" ht="18" customHeight="1" x14ac:dyDescent="0.2">
      <c r="A90" s="42"/>
      <c r="B90" s="84"/>
      <c r="C90" s="85"/>
      <c r="D90" s="86"/>
      <c r="E90" s="87"/>
      <c r="F90" s="88"/>
      <c r="G90" s="87"/>
      <c r="H90" s="89"/>
    </row>
    <row r="91" spans="1:8" ht="18" customHeight="1" x14ac:dyDescent="0.2">
      <c r="A91" s="42"/>
      <c r="B91" s="84"/>
      <c r="C91" s="85"/>
      <c r="D91" s="86"/>
      <c r="E91" s="87"/>
      <c r="F91" s="88"/>
      <c r="G91" s="87"/>
      <c r="H91" s="89"/>
    </row>
    <row r="92" spans="1:8" ht="18" customHeight="1" x14ac:dyDescent="0.2">
      <c r="A92" s="42"/>
      <c r="B92" s="84"/>
      <c r="C92" s="85"/>
      <c r="D92" s="86"/>
      <c r="E92" s="87"/>
      <c r="F92" s="88"/>
      <c r="G92" s="87"/>
      <c r="H92" s="89"/>
    </row>
    <row r="93" spans="1:8" ht="18" customHeight="1" x14ac:dyDescent="0.2">
      <c r="A93" s="42"/>
      <c r="B93" s="84"/>
      <c r="C93" s="85"/>
      <c r="D93" s="86"/>
      <c r="E93" s="87"/>
      <c r="F93" s="88"/>
      <c r="G93" s="87"/>
      <c r="H93" s="89"/>
    </row>
    <row r="94" spans="1:8" ht="18" customHeight="1" x14ac:dyDescent="0.2">
      <c r="A94" s="42"/>
      <c r="B94" s="84"/>
      <c r="C94" s="85"/>
      <c r="D94" s="86"/>
      <c r="E94" s="87"/>
      <c r="F94" s="88"/>
      <c r="G94" s="87"/>
      <c r="H94" s="89"/>
    </row>
    <row r="95" spans="1:8" ht="18" customHeight="1" x14ac:dyDescent="0.2">
      <c r="A95" s="42"/>
      <c r="B95" s="84"/>
      <c r="C95" s="85"/>
      <c r="D95" s="86"/>
      <c r="E95" s="87"/>
      <c r="F95" s="88"/>
      <c r="G95" s="87"/>
      <c r="H95" s="89"/>
    </row>
    <row r="96" spans="1:8" ht="18" customHeight="1" x14ac:dyDescent="0.2">
      <c r="A96" s="42"/>
      <c r="B96" s="84"/>
      <c r="C96" s="85"/>
      <c r="D96" s="86"/>
      <c r="E96" s="87"/>
      <c r="F96" s="88"/>
      <c r="G96" s="87"/>
      <c r="H96" s="89"/>
    </row>
    <row r="97" spans="1:8" ht="18" customHeight="1" x14ac:dyDescent="0.2">
      <c r="A97" s="42"/>
      <c r="B97" s="84"/>
      <c r="C97" s="85"/>
      <c r="D97" s="86"/>
      <c r="E97" s="87"/>
      <c r="F97" s="88"/>
      <c r="G97" s="87"/>
      <c r="H97" s="89"/>
    </row>
    <row r="98" spans="1:8" ht="18" customHeight="1" x14ac:dyDescent="0.2">
      <c r="A98" s="42"/>
      <c r="B98" s="84"/>
      <c r="C98" s="85"/>
      <c r="D98" s="86"/>
      <c r="E98" s="87"/>
      <c r="F98" s="88"/>
      <c r="G98" s="87"/>
      <c r="H98" s="89"/>
    </row>
    <row r="99" spans="1:8" ht="6.95" customHeight="1" thickBot="1" x14ac:dyDescent="0.25">
      <c r="A99" s="42"/>
      <c r="B99" s="99"/>
      <c r="C99" s="99"/>
      <c r="D99" s="99"/>
      <c r="E99" s="100"/>
      <c r="F99" s="101"/>
      <c r="G99" s="100"/>
      <c r="H99" s="102"/>
    </row>
    <row r="100" spans="1:8" ht="18" customHeight="1" thickTop="1" x14ac:dyDescent="0.2">
      <c r="A100" s="90"/>
      <c r="B100" s="90"/>
      <c r="C100" s="90"/>
      <c r="D100" s="90"/>
      <c r="E100" s="91"/>
      <c r="F100" s="92"/>
      <c r="G100" s="91"/>
      <c r="H100" s="93"/>
    </row>
    <row r="101" spans="1:8" x14ac:dyDescent="0.2">
      <c r="A101" s="3"/>
      <c r="B101" s="3"/>
      <c r="C101" s="3"/>
      <c r="D101" s="3"/>
      <c r="E101" s="12"/>
      <c r="F101" s="14"/>
      <c r="G101" s="12"/>
    </row>
    <row r="102" spans="1:8" x14ac:dyDescent="0.2">
      <c r="A102" s="3"/>
      <c r="B102" s="3"/>
      <c r="C102" s="3"/>
      <c r="D102" s="3"/>
      <c r="E102" s="12"/>
      <c r="F102" s="14"/>
      <c r="G102" s="12"/>
    </row>
    <row r="135" spans="1:7" x14ac:dyDescent="0.2">
      <c r="A135" s="3"/>
      <c r="B135" s="3"/>
      <c r="C135" s="3"/>
      <c r="D135" s="3"/>
      <c r="E135" s="12"/>
      <c r="F135" s="14"/>
      <c r="G135" s="12"/>
    </row>
    <row r="136" spans="1:7" x14ac:dyDescent="0.2">
      <c r="A136" s="3"/>
      <c r="B136" s="3"/>
      <c r="C136" s="3"/>
      <c r="D136" s="3"/>
      <c r="E136" s="12"/>
      <c r="F136" s="14"/>
      <c r="G136" s="12"/>
    </row>
    <row r="137" spans="1:7" x14ac:dyDescent="0.2">
      <c r="A137" s="3"/>
      <c r="B137" s="3"/>
      <c r="C137" s="3"/>
      <c r="D137" s="3"/>
      <c r="E137" s="12"/>
      <c r="F137" s="14"/>
      <c r="G137" s="12"/>
    </row>
    <row r="138" spans="1:7" x14ac:dyDescent="0.2">
      <c r="A138" s="3"/>
      <c r="B138" s="3"/>
      <c r="C138" s="3"/>
      <c r="D138" s="3"/>
      <c r="E138" s="12"/>
      <c r="F138" s="14"/>
      <c r="G138" s="12"/>
    </row>
    <row r="139" spans="1:7" x14ac:dyDescent="0.2">
      <c r="A139" s="3"/>
      <c r="B139" s="3"/>
      <c r="C139" s="3"/>
      <c r="D139" s="3"/>
      <c r="E139" s="12"/>
      <c r="F139" s="14"/>
      <c r="G139" s="12"/>
    </row>
    <row r="140" spans="1:7" x14ac:dyDescent="0.2">
      <c r="A140" s="3"/>
      <c r="B140" s="3"/>
      <c r="C140" s="3"/>
      <c r="D140" s="3"/>
      <c r="E140" s="12"/>
      <c r="F140" s="14"/>
      <c r="G140" s="12"/>
    </row>
    <row r="141" spans="1:7" x14ac:dyDescent="0.2">
      <c r="A141" s="3"/>
      <c r="B141" s="3"/>
      <c r="C141" s="3"/>
      <c r="D141" s="3"/>
      <c r="E141" s="12"/>
      <c r="F141" s="14"/>
      <c r="G141" s="12"/>
    </row>
    <row r="142" spans="1:7" x14ac:dyDescent="0.2">
      <c r="A142" s="3"/>
      <c r="B142" s="3"/>
      <c r="C142" s="3"/>
      <c r="D142" s="3"/>
      <c r="E142" s="12"/>
      <c r="F142" s="14"/>
      <c r="G142" s="12"/>
    </row>
    <row r="143" spans="1:7" x14ac:dyDescent="0.2">
      <c r="A143" s="3"/>
      <c r="B143" s="3"/>
      <c r="C143" s="3"/>
      <c r="D143" s="3"/>
      <c r="E143" s="12"/>
      <c r="F143" s="14"/>
      <c r="G143" s="12"/>
    </row>
    <row r="144" spans="1:7" x14ac:dyDescent="0.2">
      <c r="A144" s="3"/>
      <c r="B144" s="3"/>
      <c r="C144" s="3"/>
      <c r="D144" s="3"/>
      <c r="E144" s="12"/>
      <c r="F144" s="14"/>
      <c r="G144" s="12"/>
    </row>
    <row r="145" spans="1:7" x14ac:dyDescent="0.2">
      <c r="A145" s="3"/>
      <c r="B145" s="3"/>
      <c r="C145" s="3"/>
      <c r="D145" s="3"/>
      <c r="E145" s="12"/>
      <c r="F145" s="14"/>
      <c r="G145" s="12"/>
    </row>
    <row r="146" spans="1:7" x14ac:dyDescent="0.2">
      <c r="A146" s="3"/>
      <c r="B146" s="3"/>
      <c r="C146" s="3"/>
      <c r="D146" s="3"/>
      <c r="E146" s="12"/>
      <c r="F146" s="14"/>
      <c r="G146" s="12"/>
    </row>
    <row r="147" spans="1:7" x14ac:dyDescent="0.2">
      <c r="A147" s="3"/>
      <c r="B147" s="3"/>
      <c r="C147" s="3"/>
      <c r="D147" s="3"/>
      <c r="E147" s="12"/>
      <c r="F147" s="14"/>
      <c r="G147" s="12"/>
    </row>
    <row r="148" spans="1:7" x14ac:dyDescent="0.2">
      <c r="A148" s="3"/>
      <c r="B148" s="3"/>
      <c r="C148" s="3"/>
      <c r="D148" s="3"/>
      <c r="E148" s="12"/>
      <c r="F148" s="14"/>
      <c r="G148" s="12"/>
    </row>
    <row r="149" spans="1:7" x14ac:dyDescent="0.2">
      <c r="A149" s="3"/>
      <c r="B149" s="3"/>
      <c r="C149" s="3"/>
      <c r="D149" s="3"/>
      <c r="E149" s="12"/>
      <c r="F149" s="14"/>
      <c r="G149" s="12"/>
    </row>
    <row r="150" spans="1:7" x14ac:dyDescent="0.2">
      <c r="A150" s="3"/>
      <c r="B150" s="3"/>
      <c r="C150" s="3"/>
      <c r="D150" s="3"/>
      <c r="E150" s="12"/>
      <c r="F150" s="14"/>
      <c r="G150" s="12"/>
    </row>
    <row r="151" spans="1:7" x14ac:dyDescent="0.2">
      <c r="A151" s="3"/>
      <c r="B151" s="3"/>
      <c r="C151" s="3"/>
      <c r="D151" s="3"/>
      <c r="E151" s="12"/>
      <c r="F151" s="14"/>
      <c r="G151" s="12"/>
    </row>
    <row r="152" spans="1:7" x14ac:dyDescent="0.2">
      <c r="A152" s="3"/>
      <c r="B152" s="3"/>
      <c r="C152" s="3"/>
      <c r="D152" s="3"/>
      <c r="E152" s="12"/>
      <c r="F152" s="14"/>
      <c r="G152" s="12"/>
    </row>
    <row r="153" spans="1:7" x14ac:dyDescent="0.2">
      <c r="A153" s="3"/>
      <c r="B153" s="3"/>
      <c r="C153" s="3"/>
      <c r="D153" s="3"/>
      <c r="E153" s="12"/>
      <c r="F153" s="14"/>
      <c r="G153" s="12"/>
    </row>
    <row r="154" spans="1:7" x14ac:dyDescent="0.2">
      <c r="A154" s="3"/>
      <c r="B154" s="3"/>
      <c r="C154" s="3"/>
      <c r="D154" s="3"/>
      <c r="E154" s="12"/>
      <c r="F154" s="14"/>
      <c r="G154" s="12"/>
    </row>
    <row r="155" spans="1:7" x14ac:dyDescent="0.2">
      <c r="A155" s="3"/>
      <c r="B155" s="3"/>
      <c r="C155" s="3"/>
      <c r="D155" s="3"/>
      <c r="E155" s="12"/>
      <c r="F155" s="14"/>
      <c r="G155" s="12"/>
    </row>
    <row r="156" spans="1:7" x14ac:dyDescent="0.2">
      <c r="A156" s="3"/>
      <c r="B156" s="3"/>
      <c r="C156" s="3"/>
      <c r="D156" s="3"/>
      <c r="E156" s="12"/>
      <c r="F156" s="14"/>
      <c r="G156" s="12"/>
    </row>
    <row r="157" spans="1:7" x14ac:dyDescent="0.2">
      <c r="A157" s="3"/>
      <c r="B157" s="3"/>
      <c r="C157" s="3"/>
      <c r="D157" s="3"/>
      <c r="E157" s="12"/>
      <c r="F157" s="14"/>
      <c r="G157" s="12"/>
    </row>
    <row r="158" spans="1:7" x14ac:dyDescent="0.2">
      <c r="A158" s="3"/>
      <c r="B158" s="3"/>
      <c r="C158" s="3"/>
      <c r="D158" s="3"/>
      <c r="E158" s="12"/>
      <c r="F158" s="14"/>
      <c r="G158" s="12"/>
    </row>
    <row r="159" spans="1:7" x14ac:dyDescent="0.2">
      <c r="A159" s="3"/>
      <c r="B159" s="3"/>
      <c r="C159" s="3"/>
      <c r="D159" s="3"/>
      <c r="E159" s="12"/>
      <c r="F159" s="14"/>
      <c r="G159" s="12"/>
    </row>
    <row r="160" spans="1:7" x14ac:dyDescent="0.2">
      <c r="A160" s="3"/>
      <c r="B160" s="3"/>
      <c r="C160" s="3"/>
      <c r="D160" s="3"/>
      <c r="E160" s="12"/>
      <c r="F160" s="14"/>
      <c r="G160" s="12"/>
    </row>
    <row r="161" spans="1:7" x14ac:dyDescent="0.2">
      <c r="A161" s="3"/>
      <c r="B161" s="3"/>
      <c r="C161" s="3"/>
      <c r="D161" s="3"/>
      <c r="E161" s="12"/>
      <c r="F161" s="14"/>
      <c r="G161" s="12"/>
    </row>
    <row r="162" spans="1:7" x14ac:dyDescent="0.2">
      <c r="A162" s="3"/>
      <c r="B162" s="3"/>
      <c r="C162" s="3"/>
      <c r="D162" s="3"/>
      <c r="E162" s="12"/>
      <c r="F162" s="14"/>
      <c r="G162" s="12"/>
    </row>
    <row r="163" spans="1:7" x14ac:dyDescent="0.2">
      <c r="A163" s="3"/>
      <c r="B163" s="3"/>
      <c r="C163" s="3"/>
      <c r="D163" s="3"/>
      <c r="E163" s="12"/>
      <c r="F163" s="14"/>
      <c r="G163" s="12"/>
    </row>
    <row r="164" spans="1:7" x14ac:dyDescent="0.2">
      <c r="A164" s="3"/>
      <c r="B164" s="3"/>
      <c r="C164" s="3"/>
      <c r="D164" s="3"/>
      <c r="E164" s="12"/>
      <c r="F164" s="14"/>
      <c r="G164" s="12"/>
    </row>
    <row r="165" spans="1:7" x14ac:dyDescent="0.2">
      <c r="A165" s="3"/>
      <c r="B165" s="3"/>
      <c r="C165" s="3"/>
      <c r="D165" s="3"/>
      <c r="E165" s="12"/>
      <c r="F165" s="14"/>
      <c r="G165" s="12"/>
    </row>
    <row r="166" spans="1:7" x14ac:dyDescent="0.2">
      <c r="A166" s="3"/>
      <c r="B166" s="3"/>
      <c r="C166" s="3"/>
      <c r="D166" s="3"/>
      <c r="E166" s="12"/>
      <c r="F166" s="14"/>
      <c r="G166" s="12"/>
    </row>
    <row r="167" spans="1:7" x14ac:dyDescent="0.2">
      <c r="A167" s="3"/>
      <c r="B167" s="3"/>
      <c r="C167" s="3"/>
      <c r="D167" s="3"/>
      <c r="E167" s="12"/>
      <c r="F167" s="14"/>
      <c r="G167" s="12"/>
    </row>
    <row r="168" spans="1:7" x14ac:dyDescent="0.2">
      <c r="A168" s="3"/>
      <c r="B168" s="3"/>
      <c r="C168" s="3"/>
      <c r="D168" s="3"/>
      <c r="E168" s="12"/>
      <c r="F168" s="14"/>
      <c r="G168" s="12"/>
    </row>
    <row r="169" spans="1:7" x14ac:dyDescent="0.2">
      <c r="A169" s="3"/>
      <c r="B169" s="3"/>
      <c r="C169" s="3"/>
      <c r="D169" s="3"/>
      <c r="E169" s="12"/>
      <c r="F169" s="14"/>
      <c r="G169" s="12"/>
    </row>
    <row r="170" spans="1:7" x14ac:dyDescent="0.2">
      <c r="A170" s="3"/>
      <c r="B170" s="3"/>
      <c r="C170" s="3"/>
      <c r="D170" s="3"/>
      <c r="E170" s="12"/>
      <c r="F170" s="14"/>
      <c r="G170" s="12"/>
    </row>
    <row r="171" spans="1:7" x14ac:dyDescent="0.2">
      <c r="A171" s="3"/>
      <c r="B171" s="3"/>
      <c r="C171" s="3"/>
      <c r="D171" s="3"/>
      <c r="E171" s="12"/>
      <c r="F171" s="14"/>
      <c r="G171" s="12"/>
    </row>
    <row r="172" spans="1:7" x14ac:dyDescent="0.2">
      <c r="A172" s="3"/>
      <c r="B172" s="3"/>
      <c r="C172" s="3"/>
      <c r="D172" s="3"/>
      <c r="E172" s="12"/>
      <c r="F172" s="14"/>
      <c r="G172" s="12"/>
    </row>
    <row r="173" spans="1:7" x14ac:dyDescent="0.2">
      <c r="A173" s="3"/>
      <c r="B173" s="3"/>
      <c r="C173" s="3"/>
      <c r="D173" s="3"/>
      <c r="E173" s="12"/>
      <c r="F173" s="14"/>
      <c r="G173" s="12"/>
    </row>
    <row r="174" spans="1:7" x14ac:dyDescent="0.2">
      <c r="A174" s="3"/>
      <c r="B174" s="3"/>
      <c r="C174" s="3"/>
      <c r="D174" s="3"/>
      <c r="E174" s="12"/>
      <c r="F174" s="14"/>
      <c r="G174" s="12"/>
    </row>
    <row r="175" spans="1:7" x14ac:dyDescent="0.2">
      <c r="A175" s="3"/>
      <c r="B175" s="3"/>
      <c r="C175" s="3"/>
      <c r="D175" s="3"/>
      <c r="E175" s="12"/>
      <c r="F175" s="14"/>
      <c r="G175" s="12"/>
    </row>
    <row r="176" spans="1:7" x14ac:dyDescent="0.2">
      <c r="A176" s="3"/>
      <c r="B176" s="3"/>
      <c r="C176" s="3"/>
      <c r="D176" s="3"/>
      <c r="E176" s="12"/>
      <c r="F176" s="14"/>
      <c r="G176" s="12"/>
    </row>
    <row r="177" spans="1:7" x14ac:dyDescent="0.2">
      <c r="A177" s="3"/>
      <c r="B177" s="3"/>
      <c r="C177" s="3"/>
      <c r="D177" s="3"/>
      <c r="E177" s="12"/>
      <c r="F177" s="14"/>
      <c r="G177" s="12"/>
    </row>
    <row r="178" spans="1:7" x14ac:dyDescent="0.2">
      <c r="A178" s="3"/>
      <c r="B178" s="3"/>
      <c r="C178" s="3"/>
      <c r="D178" s="3"/>
      <c r="E178" s="12"/>
      <c r="F178" s="14"/>
      <c r="G178" s="12"/>
    </row>
    <row r="179" spans="1:7" x14ac:dyDescent="0.2">
      <c r="A179" s="3"/>
      <c r="B179" s="3"/>
      <c r="C179" s="3"/>
      <c r="D179" s="3"/>
      <c r="E179" s="12"/>
      <c r="F179" s="14"/>
      <c r="G179" s="12"/>
    </row>
    <row r="180" spans="1:7" x14ac:dyDescent="0.2">
      <c r="A180" s="3"/>
      <c r="B180" s="3"/>
      <c r="C180" s="3"/>
      <c r="D180" s="3"/>
      <c r="E180" s="12"/>
      <c r="F180" s="14"/>
      <c r="G180" s="12"/>
    </row>
    <row r="181" spans="1:7" x14ac:dyDescent="0.2">
      <c r="A181" s="3"/>
      <c r="B181" s="3"/>
      <c r="C181" s="3"/>
      <c r="D181" s="3"/>
      <c r="E181" s="12"/>
      <c r="F181" s="14"/>
      <c r="G181" s="12"/>
    </row>
    <row r="182" spans="1:7" x14ac:dyDescent="0.2">
      <c r="A182" s="3"/>
      <c r="B182" s="3"/>
      <c r="C182" s="3"/>
      <c r="D182" s="3"/>
      <c r="E182" s="12"/>
      <c r="F182" s="14"/>
      <c r="G182" s="12"/>
    </row>
    <row r="183" spans="1:7" x14ac:dyDescent="0.2">
      <c r="A183" s="3"/>
      <c r="B183" s="3"/>
      <c r="C183" s="3"/>
      <c r="D183" s="3"/>
      <c r="E183" s="12"/>
      <c r="F183" s="14"/>
      <c r="G183" s="12"/>
    </row>
    <row r="184" spans="1:7" x14ac:dyDescent="0.2">
      <c r="A184" s="3"/>
      <c r="B184" s="3"/>
      <c r="C184" s="3"/>
      <c r="D184" s="3"/>
      <c r="E184" s="12"/>
      <c r="F184" s="14"/>
      <c r="G184" s="12"/>
    </row>
    <row r="185" spans="1:7" x14ac:dyDescent="0.2">
      <c r="A185" s="3"/>
      <c r="B185" s="3"/>
      <c r="C185" s="3"/>
      <c r="D185" s="3"/>
      <c r="E185" s="12"/>
      <c r="F185" s="14"/>
      <c r="G185" s="12"/>
    </row>
    <row r="186" spans="1:7" x14ac:dyDescent="0.2">
      <c r="A186" s="3"/>
      <c r="B186" s="3"/>
      <c r="C186" s="3"/>
      <c r="D186" s="3"/>
      <c r="E186" s="12"/>
      <c r="F186" s="14"/>
      <c r="G186" s="12"/>
    </row>
    <row r="187" spans="1:7" x14ac:dyDescent="0.2">
      <c r="A187" s="3"/>
      <c r="B187" s="3"/>
      <c r="C187" s="3"/>
      <c r="D187" s="3"/>
      <c r="E187" s="12"/>
      <c r="F187" s="14"/>
      <c r="G187" s="12"/>
    </row>
    <row r="188" spans="1:7" x14ac:dyDescent="0.2">
      <c r="A188" s="3"/>
      <c r="B188" s="3"/>
      <c r="C188" s="3"/>
      <c r="D188" s="3"/>
      <c r="E188" s="12"/>
      <c r="F188" s="14"/>
      <c r="G188" s="12"/>
    </row>
    <row r="189" spans="1:7" x14ac:dyDescent="0.2">
      <c r="A189" s="3"/>
      <c r="B189" s="3"/>
      <c r="C189" s="3"/>
      <c r="D189" s="3"/>
      <c r="E189" s="12"/>
      <c r="F189" s="14"/>
      <c r="G189" s="12"/>
    </row>
    <row r="190" spans="1:7" x14ac:dyDescent="0.2">
      <c r="A190" s="3"/>
      <c r="B190" s="3"/>
      <c r="C190" s="3"/>
      <c r="D190" s="3"/>
      <c r="E190" s="12"/>
      <c r="F190" s="14"/>
      <c r="G190" s="12"/>
    </row>
    <row r="191" spans="1:7" x14ac:dyDescent="0.2">
      <c r="A191" s="3"/>
      <c r="B191" s="3"/>
      <c r="C191" s="3"/>
      <c r="D191" s="3"/>
      <c r="E191" s="12"/>
      <c r="F191" s="14"/>
      <c r="G191" s="12"/>
    </row>
    <row r="192" spans="1:7" x14ac:dyDescent="0.2">
      <c r="A192" s="3"/>
      <c r="B192" s="3"/>
      <c r="C192" s="3"/>
      <c r="D192" s="3"/>
      <c r="E192" s="12"/>
      <c r="F192" s="14"/>
      <c r="G192" s="12"/>
    </row>
    <row r="193" spans="1:7" x14ac:dyDescent="0.2">
      <c r="A193" s="3"/>
      <c r="B193" s="3"/>
      <c r="C193" s="3"/>
      <c r="D193" s="3"/>
      <c r="E193" s="12"/>
      <c r="F193" s="14"/>
      <c r="G193" s="12"/>
    </row>
    <row r="194" spans="1:7" x14ac:dyDescent="0.2">
      <c r="A194" s="3"/>
      <c r="B194" s="3"/>
      <c r="C194" s="3"/>
      <c r="D194" s="3"/>
      <c r="E194" s="12"/>
      <c r="F194" s="14"/>
      <c r="G194" s="12"/>
    </row>
    <row r="195" spans="1:7" x14ac:dyDescent="0.2">
      <c r="A195" s="3"/>
      <c r="B195" s="3"/>
      <c r="C195" s="3"/>
      <c r="D195" s="3"/>
      <c r="E195" s="12"/>
      <c r="F195" s="14"/>
      <c r="G195" s="12"/>
    </row>
    <row r="196" spans="1:7" x14ac:dyDescent="0.2">
      <c r="A196" s="3"/>
      <c r="B196" s="3"/>
      <c r="C196" s="3"/>
      <c r="D196" s="3"/>
      <c r="E196" s="12"/>
      <c r="F196" s="14"/>
      <c r="G196" s="12"/>
    </row>
    <row r="197" spans="1:7" x14ac:dyDescent="0.2">
      <c r="A197" s="3"/>
      <c r="B197" s="3"/>
      <c r="C197" s="3"/>
      <c r="D197" s="3"/>
      <c r="E197" s="12"/>
      <c r="F197" s="14"/>
      <c r="G197" s="12"/>
    </row>
    <row r="198" spans="1:7" x14ac:dyDescent="0.2">
      <c r="A198" s="3"/>
      <c r="B198" s="3"/>
      <c r="C198" s="3"/>
      <c r="D198" s="3"/>
      <c r="E198" s="12"/>
      <c r="F198" s="14"/>
      <c r="G198" s="12"/>
    </row>
    <row r="199" spans="1:7" x14ac:dyDescent="0.2">
      <c r="A199" s="3"/>
      <c r="B199" s="3"/>
      <c r="C199" s="3"/>
      <c r="D199" s="3"/>
      <c r="E199" s="12"/>
      <c r="F199" s="14"/>
      <c r="G199" s="12"/>
    </row>
    <row r="200" spans="1:7" x14ac:dyDescent="0.2">
      <c r="A200" s="3"/>
      <c r="B200" s="3"/>
      <c r="C200" s="3"/>
      <c r="D200" s="3"/>
      <c r="E200" s="12"/>
      <c r="F200" s="14"/>
      <c r="G200" s="12"/>
    </row>
    <row r="201" spans="1:7" x14ac:dyDescent="0.2">
      <c r="A201" s="3"/>
      <c r="B201" s="3"/>
      <c r="C201" s="3"/>
      <c r="D201" s="3"/>
      <c r="E201" s="12"/>
      <c r="F201" s="14"/>
      <c r="G201" s="12"/>
    </row>
    <row r="202" spans="1:7" x14ac:dyDescent="0.2">
      <c r="A202" s="3"/>
      <c r="B202" s="3"/>
      <c r="C202" s="3"/>
      <c r="D202" s="3"/>
      <c r="E202" s="12"/>
      <c r="F202" s="14"/>
      <c r="G202" s="12"/>
    </row>
    <row r="203" spans="1:7" x14ac:dyDescent="0.2">
      <c r="A203" s="3"/>
      <c r="B203" s="3"/>
      <c r="C203" s="3"/>
      <c r="D203" s="3"/>
      <c r="E203" s="12"/>
      <c r="F203" s="14"/>
      <c r="G203" s="12"/>
    </row>
    <row r="204" spans="1:7" x14ac:dyDescent="0.2">
      <c r="A204" s="3"/>
      <c r="B204" s="3"/>
      <c r="C204" s="3"/>
      <c r="D204" s="3"/>
      <c r="E204" s="12"/>
      <c r="F204" s="14"/>
      <c r="G204" s="12"/>
    </row>
    <row r="205" spans="1:7" x14ac:dyDescent="0.2">
      <c r="A205" s="3"/>
      <c r="B205" s="3"/>
      <c r="C205" s="3"/>
      <c r="D205" s="3"/>
      <c r="E205" s="12"/>
      <c r="F205" s="14"/>
      <c r="G205" s="12"/>
    </row>
    <row r="206" spans="1:7" x14ac:dyDescent="0.2">
      <c r="A206" s="3"/>
      <c r="B206" s="3"/>
      <c r="C206" s="3"/>
      <c r="D206" s="3"/>
      <c r="E206" s="12"/>
      <c r="F206" s="14"/>
      <c r="G206" s="12"/>
    </row>
    <row r="207" spans="1:7" x14ac:dyDescent="0.2">
      <c r="A207" s="3"/>
      <c r="B207" s="3"/>
      <c r="C207" s="3"/>
      <c r="D207" s="3"/>
      <c r="E207" s="12"/>
      <c r="F207" s="14"/>
      <c r="G207" s="12"/>
    </row>
    <row r="208" spans="1:7" x14ac:dyDescent="0.2">
      <c r="A208" s="3"/>
      <c r="B208" s="3"/>
      <c r="C208" s="3"/>
      <c r="D208" s="3"/>
      <c r="E208" s="12"/>
      <c r="F208" s="14"/>
      <c r="G208" s="12"/>
    </row>
    <row r="209" spans="1:7" x14ac:dyDescent="0.2">
      <c r="A209" s="3"/>
      <c r="B209" s="3"/>
      <c r="C209" s="3"/>
      <c r="D209" s="3"/>
      <c r="E209" s="12"/>
      <c r="F209" s="14"/>
      <c r="G209" s="12"/>
    </row>
    <row r="210" spans="1:7" x14ac:dyDescent="0.2">
      <c r="A210" s="3"/>
      <c r="B210" s="3"/>
      <c r="C210" s="3"/>
      <c r="D210" s="3"/>
      <c r="E210" s="12"/>
      <c r="F210" s="14"/>
      <c r="G210" s="12"/>
    </row>
    <row r="211" spans="1:7" x14ac:dyDescent="0.2">
      <c r="A211" s="3"/>
      <c r="B211" s="3"/>
      <c r="C211" s="3"/>
      <c r="D211" s="3"/>
      <c r="E211" s="12"/>
      <c r="F211" s="14"/>
      <c r="G211" s="12"/>
    </row>
    <row r="212" spans="1:7" x14ac:dyDescent="0.2">
      <c r="A212" s="3"/>
      <c r="B212" s="3"/>
      <c r="C212" s="3"/>
      <c r="D212" s="3"/>
      <c r="E212" s="12"/>
      <c r="F212" s="14"/>
      <c r="G212" s="12"/>
    </row>
    <row r="213" spans="1:7" x14ac:dyDescent="0.2">
      <c r="A213" s="3"/>
      <c r="B213" s="3"/>
      <c r="C213" s="3"/>
      <c r="D213" s="3"/>
      <c r="E213" s="12"/>
      <c r="F213" s="14"/>
      <c r="G213" s="12"/>
    </row>
    <row r="214" spans="1:7" x14ac:dyDescent="0.2">
      <c r="A214" s="3"/>
      <c r="B214" s="3"/>
      <c r="C214" s="3"/>
      <c r="D214" s="3"/>
      <c r="E214" s="12"/>
      <c r="F214" s="14"/>
      <c r="G214" s="12"/>
    </row>
    <row r="215" spans="1:7" x14ac:dyDescent="0.2">
      <c r="A215" s="3"/>
      <c r="B215" s="3"/>
      <c r="C215" s="3"/>
      <c r="D215" s="3"/>
      <c r="E215" s="12"/>
      <c r="F215" s="14"/>
      <c r="G215" s="12"/>
    </row>
    <row r="216" spans="1:7" x14ac:dyDescent="0.2">
      <c r="A216" s="3"/>
      <c r="B216" s="3"/>
      <c r="C216" s="3"/>
      <c r="D216" s="3"/>
      <c r="E216" s="12"/>
      <c r="F216" s="14"/>
      <c r="G216" s="12"/>
    </row>
    <row r="217" spans="1:7" x14ac:dyDescent="0.2">
      <c r="A217" s="3"/>
      <c r="B217" s="3"/>
      <c r="C217" s="3"/>
      <c r="D217" s="3"/>
      <c r="E217" s="12"/>
      <c r="F217" s="14"/>
      <c r="G217" s="12"/>
    </row>
    <row r="218" spans="1:7" x14ac:dyDescent="0.2">
      <c r="A218" s="3"/>
      <c r="B218" s="3"/>
      <c r="C218" s="3"/>
      <c r="D218" s="3"/>
      <c r="E218" s="12"/>
      <c r="F218" s="14"/>
      <c r="G218" s="12"/>
    </row>
    <row r="219" spans="1:7" x14ac:dyDescent="0.2">
      <c r="A219" s="3"/>
      <c r="B219" s="3"/>
      <c r="C219" s="3"/>
      <c r="D219" s="3"/>
      <c r="E219" s="12"/>
      <c r="F219" s="14"/>
      <c r="G219" s="12"/>
    </row>
    <row r="220" spans="1:7" x14ac:dyDescent="0.2">
      <c r="A220" s="3"/>
      <c r="B220" s="3"/>
      <c r="C220" s="3"/>
      <c r="D220" s="3"/>
      <c r="E220" s="12"/>
      <c r="F220" s="14"/>
      <c r="G220" s="12"/>
    </row>
    <row r="221" spans="1:7" x14ac:dyDescent="0.2">
      <c r="A221" s="3"/>
      <c r="B221" s="3"/>
      <c r="C221" s="3"/>
      <c r="D221" s="3"/>
      <c r="E221" s="12"/>
      <c r="F221" s="14"/>
      <c r="G221" s="12"/>
    </row>
    <row r="222" spans="1:7" x14ac:dyDescent="0.2">
      <c r="A222" s="3"/>
      <c r="B222" s="3"/>
      <c r="C222" s="3"/>
      <c r="D222" s="3"/>
      <c r="E222" s="12"/>
      <c r="F222" s="14"/>
      <c r="G222" s="12"/>
    </row>
    <row r="223" spans="1:7" x14ac:dyDescent="0.2">
      <c r="A223" s="3"/>
      <c r="B223" s="3"/>
      <c r="C223" s="3"/>
      <c r="D223" s="3"/>
      <c r="E223" s="12"/>
      <c r="F223" s="14"/>
      <c r="G223" s="12"/>
    </row>
    <row r="224" spans="1:7" x14ac:dyDescent="0.2">
      <c r="A224" s="3"/>
      <c r="B224" s="3"/>
      <c r="C224" s="3"/>
      <c r="D224" s="3"/>
      <c r="E224" s="12"/>
      <c r="F224" s="14"/>
      <c r="G224" s="12"/>
    </row>
    <row r="225" spans="1:7" x14ac:dyDescent="0.2">
      <c r="A225" s="3"/>
      <c r="B225" s="3"/>
      <c r="C225" s="3"/>
      <c r="D225" s="3"/>
      <c r="E225" s="12"/>
      <c r="F225" s="14"/>
      <c r="G225" s="12"/>
    </row>
    <row r="226" spans="1:7" x14ac:dyDescent="0.2">
      <c r="A226" s="3"/>
      <c r="B226" s="3"/>
      <c r="C226" s="3"/>
      <c r="D226" s="3"/>
      <c r="E226" s="12"/>
      <c r="F226" s="14"/>
      <c r="G226" s="12"/>
    </row>
    <row r="227" spans="1:7" x14ac:dyDescent="0.2">
      <c r="A227" s="3"/>
      <c r="B227" s="3"/>
      <c r="C227" s="3"/>
      <c r="D227" s="3"/>
      <c r="E227" s="12"/>
      <c r="F227" s="14"/>
      <c r="G227" s="12"/>
    </row>
    <row r="228" spans="1:7" x14ac:dyDescent="0.2">
      <c r="A228" s="3"/>
      <c r="B228" s="3"/>
      <c r="C228" s="3"/>
      <c r="D228" s="3"/>
      <c r="E228" s="12"/>
      <c r="F228" s="14"/>
      <c r="G228" s="12"/>
    </row>
    <row r="229" spans="1:7" x14ac:dyDescent="0.2">
      <c r="A229" s="3"/>
      <c r="B229" s="3"/>
      <c r="C229" s="3"/>
      <c r="D229" s="3"/>
      <c r="E229" s="12"/>
      <c r="F229" s="14"/>
      <c r="G229" s="12"/>
    </row>
    <row r="230" spans="1:7" x14ac:dyDescent="0.2">
      <c r="A230" s="3"/>
      <c r="B230" s="3"/>
      <c r="C230" s="3"/>
      <c r="D230" s="3"/>
      <c r="E230" s="12"/>
      <c r="F230" s="14"/>
      <c r="G230" s="12"/>
    </row>
    <row r="231" spans="1:7" x14ac:dyDescent="0.2">
      <c r="A231" s="3"/>
      <c r="B231" s="3"/>
      <c r="C231" s="3"/>
      <c r="D231" s="3"/>
      <c r="E231" s="12"/>
      <c r="F231" s="14"/>
      <c r="G231" s="12"/>
    </row>
    <row r="232" spans="1:7" x14ac:dyDescent="0.2">
      <c r="A232" s="3"/>
      <c r="B232" s="3"/>
      <c r="C232" s="3"/>
      <c r="D232" s="3"/>
      <c r="E232" s="12"/>
      <c r="F232" s="14"/>
      <c r="G232" s="12"/>
    </row>
    <row r="233" spans="1:7" x14ac:dyDescent="0.2">
      <c r="A233" s="3"/>
      <c r="B233" s="3"/>
      <c r="C233" s="3"/>
      <c r="D233" s="3"/>
      <c r="E233" s="12"/>
      <c r="F233" s="14"/>
      <c r="G233" s="12"/>
    </row>
    <row r="234" spans="1:7" x14ac:dyDescent="0.2">
      <c r="A234" s="3"/>
      <c r="B234" s="3"/>
      <c r="C234" s="3"/>
      <c r="D234" s="3"/>
      <c r="E234" s="12"/>
      <c r="F234" s="14"/>
      <c r="G234" s="12"/>
    </row>
    <row r="235" spans="1:7" x14ac:dyDescent="0.2">
      <c r="A235" s="3"/>
      <c r="B235" s="3"/>
      <c r="C235" s="3"/>
      <c r="D235" s="3"/>
      <c r="E235" s="12"/>
      <c r="F235" s="14"/>
      <c r="G235" s="12"/>
    </row>
    <row r="236" spans="1:7" x14ac:dyDescent="0.2">
      <c r="A236" s="3"/>
      <c r="B236" s="3"/>
      <c r="C236" s="3"/>
      <c r="D236" s="3"/>
      <c r="E236" s="12"/>
      <c r="F236" s="14"/>
      <c r="G236" s="12"/>
    </row>
    <row r="237" spans="1:7" x14ac:dyDescent="0.2">
      <c r="A237" s="3"/>
      <c r="B237" s="3"/>
      <c r="C237" s="3"/>
      <c r="D237" s="3"/>
      <c r="E237" s="12"/>
      <c r="F237" s="14"/>
      <c r="G237" s="12"/>
    </row>
    <row r="238" spans="1:7" x14ac:dyDescent="0.2">
      <c r="A238" s="3"/>
      <c r="B238" s="3"/>
      <c r="C238" s="3"/>
      <c r="D238" s="3"/>
      <c r="E238" s="12"/>
      <c r="F238" s="14"/>
      <c r="G238" s="12"/>
    </row>
    <row r="239" spans="1:7" x14ac:dyDescent="0.2">
      <c r="A239" s="3"/>
      <c r="B239" s="3"/>
      <c r="C239" s="3"/>
      <c r="D239" s="3"/>
      <c r="E239" s="12"/>
      <c r="F239" s="14"/>
      <c r="G239" s="12"/>
    </row>
    <row r="240" spans="1:7" x14ac:dyDescent="0.2">
      <c r="A240" s="3"/>
      <c r="B240" s="3"/>
      <c r="C240" s="3"/>
      <c r="D240" s="3"/>
      <c r="E240" s="12"/>
      <c r="F240" s="14"/>
      <c r="G240" s="12"/>
    </row>
    <row r="241" spans="1:7" x14ac:dyDescent="0.2">
      <c r="A241" s="3"/>
      <c r="B241" s="3"/>
      <c r="C241" s="3"/>
      <c r="D241" s="3"/>
      <c r="E241" s="12"/>
      <c r="F241" s="14"/>
      <c r="G241" s="12"/>
    </row>
    <row r="242" spans="1:7" x14ac:dyDescent="0.2">
      <c r="A242" s="3"/>
      <c r="B242" s="3"/>
      <c r="C242" s="3"/>
      <c r="D242" s="3"/>
      <c r="E242" s="12"/>
      <c r="F242" s="14"/>
      <c r="G242" s="12"/>
    </row>
    <row r="243" spans="1:7" x14ac:dyDescent="0.2">
      <c r="A243" s="3"/>
      <c r="B243" s="3"/>
      <c r="C243" s="3"/>
      <c r="D243" s="3"/>
      <c r="E243" s="12"/>
      <c r="F243" s="14"/>
      <c r="G243" s="12"/>
    </row>
    <row r="244" spans="1:7" x14ac:dyDescent="0.2">
      <c r="A244" s="3"/>
      <c r="B244" s="3"/>
      <c r="C244" s="3"/>
      <c r="D244" s="3"/>
      <c r="E244" s="12"/>
      <c r="F244" s="14"/>
      <c r="G244" s="12"/>
    </row>
    <row r="245" spans="1:7" x14ac:dyDescent="0.2">
      <c r="A245" s="3"/>
      <c r="B245" s="3"/>
      <c r="C245" s="3"/>
      <c r="D245" s="3"/>
      <c r="E245" s="12"/>
      <c r="F245" s="14"/>
      <c r="G245" s="12"/>
    </row>
    <row r="246" spans="1:7" x14ac:dyDescent="0.2">
      <c r="A246" s="3"/>
      <c r="B246" s="3"/>
      <c r="C246" s="3"/>
      <c r="D246" s="3"/>
      <c r="E246" s="12"/>
      <c r="F246" s="14"/>
      <c r="G246" s="12"/>
    </row>
    <row r="247" spans="1:7" x14ac:dyDescent="0.2">
      <c r="A247" s="3"/>
      <c r="B247" s="3"/>
      <c r="C247" s="3"/>
      <c r="D247" s="3"/>
      <c r="E247" s="12"/>
      <c r="F247" s="14"/>
      <c r="G247" s="12"/>
    </row>
    <row r="248" spans="1:7" x14ac:dyDescent="0.2">
      <c r="A248" s="3"/>
      <c r="B248" s="3"/>
      <c r="C248" s="3"/>
      <c r="D248" s="3"/>
      <c r="E248" s="12"/>
      <c r="F248" s="14"/>
      <c r="G248" s="12"/>
    </row>
    <row r="249" spans="1:7" x14ac:dyDescent="0.2">
      <c r="A249" s="3"/>
      <c r="B249" s="3"/>
      <c r="C249" s="3"/>
      <c r="D249" s="3"/>
      <c r="E249" s="12"/>
      <c r="F249" s="14"/>
      <c r="G249" s="12"/>
    </row>
    <row r="250" spans="1:7" x14ac:dyDescent="0.2">
      <c r="A250" s="3"/>
      <c r="B250" s="3"/>
      <c r="C250" s="3"/>
      <c r="D250" s="3"/>
      <c r="E250" s="12"/>
      <c r="F250" s="14"/>
      <c r="G250" s="12"/>
    </row>
    <row r="251" spans="1:7" x14ac:dyDescent="0.2">
      <c r="A251" s="3"/>
      <c r="B251" s="3"/>
      <c r="C251" s="3"/>
      <c r="D251" s="3"/>
      <c r="E251" s="12"/>
      <c r="F251" s="14"/>
      <c r="G251" s="12"/>
    </row>
    <row r="252" spans="1:7" x14ac:dyDescent="0.2">
      <c r="A252" s="3"/>
      <c r="B252" s="3"/>
      <c r="C252" s="3"/>
      <c r="D252" s="3"/>
      <c r="E252" s="12"/>
      <c r="F252" s="14"/>
      <c r="G252" s="12"/>
    </row>
    <row r="253" spans="1:7" x14ac:dyDescent="0.2">
      <c r="A253" s="3"/>
      <c r="B253" s="3"/>
      <c r="C253" s="3"/>
      <c r="D253" s="3"/>
      <c r="E253" s="12"/>
      <c r="F253" s="14"/>
      <c r="G253" s="12"/>
    </row>
    <row r="254" spans="1:7" x14ac:dyDescent="0.2">
      <c r="A254" s="3"/>
      <c r="B254" s="3"/>
      <c r="C254" s="3"/>
      <c r="D254" s="3"/>
      <c r="E254" s="12"/>
      <c r="F254" s="14"/>
      <c r="G254" s="12"/>
    </row>
    <row r="255" spans="1:7" x14ac:dyDescent="0.2">
      <c r="A255" s="3"/>
      <c r="B255" s="3"/>
      <c r="C255" s="3"/>
      <c r="D255" s="3"/>
      <c r="E255" s="12"/>
      <c r="F255" s="14"/>
      <c r="G255" s="12"/>
    </row>
    <row r="256" spans="1:7" x14ac:dyDescent="0.2">
      <c r="A256" s="3"/>
      <c r="B256" s="3"/>
      <c r="C256" s="3"/>
      <c r="D256" s="3"/>
      <c r="E256" s="12"/>
      <c r="F256" s="14"/>
      <c r="G256" s="12"/>
    </row>
    <row r="257" spans="1:7" x14ac:dyDescent="0.2">
      <c r="A257" s="3"/>
      <c r="B257" s="3"/>
      <c r="C257" s="3"/>
      <c r="D257" s="3"/>
      <c r="E257" s="12"/>
      <c r="F257" s="14"/>
      <c r="G257" s="12"/>
    </row>
  </sheetData>
  <sheetProtection algorithmName="SHA-512" hashValue="c8Of7aNERPRl0ksNfpZ9R5+4bES821gXKJsBonDep35A/mAxUT7jGnrrv0hYsCP6vU640uBCV4eKFSBWQ5dwbw==" saltValue="jLdE2M085N7K+AHQ8Fjabg==" spinCount="100000" sheet="1" objects="1" scenarios="1" selectLockedCells="1"/>
  <protectedRanges>
    <protectedRange sqref="B65:D65 B24:D29 B61:D61 B59:D59 B16:D19 B63:D63 B34:D54" name="Cells"/>
  </protectedRanges>
  <mergeCells count="19">
    <mergeCell ref="G76:H76"/>
    <mergeCell ref="F3:H3"/>
    <mergeCell ref="E57:F57"/>
    <mergeCell ref="G57:H57"/>
    <mergeCell ref="E69:F69"/>
    <mergeCell ref="G69:H69"/>
    <mergeCell ref="E22:F22"/>
    <mergeCell ref="G22:H22"/>
    <mergeCell ref="E32:F32"/>
    <mergeCell ref="C5:D5"/>
    <mergeCell ref="C6:D6"/>
    <mergeCell ref="C7:D7"/>
    <mergeCell ref="C8:D8"/>
    <mergeCell ref="E76:F76"/>
    <mergeCell ref="G32:H32"/>
    <mergeCell ref="C9:D9"/>
    <mergeCell ref="C10:D10"/>
    <mergeCell ref="E14:F14"/>
    <mergeCell ref="G14:H14"/>
  </mergeCells>
  <phoneticPr fontId="6" type="noConversion"/>
  <conditionalFormatting sqref="F34:F53 F55 F59:F67 F71:F74 F78:F82 F16:F18 F20 F24:F28 F30 H16:H18 H20 H24:H28 H30 H34:H53 H55 H59:H67 H71:H74 H78:H82">
    <cfRule type="expression" dxfId="5" priority="1" stopIfTrue="1">
      <formula>IF(E16&gt;0,TRUE,FALSE)</formula>
    </cfRule>
    <cfRule type="expression" dxfId="4" priority="2" stopIfTrue="1">
      <formula>IF(E16&lt;0,TRUE,FALSE)</formula>
    </cfRule>
    <cfRule type="expression" dxfId="3" priority="3" stopIfTrue="1">
      <formula>IF(E16=0,TRUE,FALSE)</formula>
    </cfRule>
  </conditionalFormatting>
  <conditionalFormatting sqref="E16:E18 E20 G16:G18 G20 E24:E28 E30 G24:G28 G30 E34:E53 E55 G34:G53 G55 E59:E66 E71:E73 G71:G73 G78:G80 E78:E80 G59:G66">
    <cfRule type="expression" dxfId="2" priority="4" stopIfTrue="1">
      <formula>IF(E16&gt;0,TRUE,FALSE)</formula>
    </cfRule>
    <cfRule type="expression" dxfId="1" priority="5" stopIfTrue="1">
      <formula>IF(E16&lt;0,TRUE,FALSE)</formula>
    </cfRule>
    <cfRule type="expression" dxfId="0" priority="6" stopIfTrue="1">
      <formula>IF(E16=0,TRUE,FALSE)</formula>
    </cfRule>
  </conditionalFormatting>
  <pageMargins left="0.19685039370078741" right="0.19685039370078741" top="0.19685039370078741" bottom="0.19685039370078741" header="0.51181102362204722" footer="0.51181102362204722"/>
  <pageSetup paperSize="9" orientation="portrait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56"/>
  <sheetViews>
    <sheetView showGridLines="0" workbookViewId="0">
      <selection activeCell="P24" sqref="P24"/>
    </sheetView>
  </sheetViews>
  <sheetFormatPr defaultRowHeight="12.75" x14ac:dyDescent="0.2"/>
  <cols>
    <col min="1" max="8" width="9.140625" style="105"/>
    <col min="9" max="9" width="35.42578125" style="105" customWidth="1"/>
    <col min="10" max="16384" width="9.140625" style="105"/>
  </cols>
  <sheetData>
    <row r="1" spans="1:21" ht="30" customHeight="1" x14ac:dyDescent="0.5">
      <c r="A1" s="129" t="s">
        <v>86</v>
      </c>
      <c r="B1" s="129"/>
      <c r="C1" s="129"/>
      <c r="D1" s="129"/>
      <c r="E1" s="129"/>
      <c r="F1" s="129"/>
      <c r="G1" s="129"/>
      <c r="H1" s="129"/>
      <c r="I1" s="129"/>
      <c r="J1" s="103"/>
      <c r="K1" s="103"/>
      <c r="L1" s="103"/>
      <c r="M1" s="104"/>
      <c r="N1" s="104"/>
      <c r="O1" s="104"/>
      <c r="P1" s="104"/>
      <c r="Q1" s="104"/>
      <c r="T1" s="106"/>
      <c r="U1" s="106"/>
    </row>
    <row r="2" spans="1:21" x14ac:dyDescent="0.2">
      <c r="A2" s="107"/>
      <c r="B2" s="107"/>
      <c r="C2" s="107"/>
      <c r="D2" s="107"/>
      <c r="E2" s="107"/>
      <c r="F2" s="107"/>
      <c r="G2" s="107"/>
      <c r="H2" s="107"/>
      <c r="I2" s="108"/>
      <c r="J2" s="107"/>
      <c r="K2" s="107"/>
      <c r="L2" s="107"/>
    </row>
    <row r="3" spans="1:21" x14ac:dyDescent="0.2">
      <c r="A3" s="109"/>
      <c r="B3" s="109"/>
      <c r="H3" s="133" t="str">
        <f ca="1">"© "&amp;YEAR(TODAY())&amp;" Spreadsheet123 LTD. All rights reserved"</f>
        <v>© 2014 Spreadsheet123 LTD. All rights reserved</v>
      </c>
      <c r="I3" s="133"/>
    </row>
    <row r="4" spans="1:21" ht="5.0999999999999996" customHeight="1" x14ac:dyDescent="0.2"/>
    <row r="5" spans="1:21" ht="15" x14ac:dyDescent="0.25">
      <c r="A5" s="130" t="s">
        <v>25</v>
      </c>
      <c r="B5" s="130"/>
      <c r="C5" s="130"/>
      <c r="D5" s="130"/>
      <c r="E5" s="130"/>
      <c r="F5" s="130"/>
      <c r="G5" s="130"/>
      <c r="H5" s="130"/>
      <c r="I5" s="130"/>
    </row>
    <row r="6" spans="1:21" x14ac:dyDescent="0.2">
      <c r="A6" s="131" t="s">
        <v>26</v>
      </c>
      <c r="B6" s="131"/>
      <c r="C6" s="131"/>
      <c r="D6" s="131"/>
      <c r="E6" s="131"/>
      <c r="F6" s="131"/>
      <c r="G6" s="131"/>
      <c r="H6" s="131"/>
      <c r="I6" s="131"/>
    </row>
    <row r="7" spans="1:21" x14ac:dyDescent="0.2">
      <c r="A7" s="132" t="s">
        <v>87</v>
      </c>
      <c r="B7" s="132"/>
      <c r="C7" s="132"/>
      <c r="D7" s="132"/>
      <c r="E7" s="132"/>
      <c r="F7" s="132"/>
      <c r="G7" s="132"/>
      <c r="H7" s="132"/>
      <c r="I7" s="132"/>
    </row>
    <row r="8" spans="1:21" x14ac:dyDescent="0.2">
      <c r="A8" s="111" t="s">
        <v>88</v>
      </c>
      <c r="B8" s="111"/>
      <c r="C8" s="111"/>
      <c r="D8" s="111"/>
      <c r="E8" s="111"/>
      <c r="F8" s="111"/>
      <c r="G8" s="111"/>
      <c r="H8" s="111"/>
      <c r="I8" s="111"/>
    </row>
    <row r="9" spans="1:21" x14ac:dyDescent="0.2">
      <c r="A9" s="132"/>
      <c r="B9" s="132"/>
      <c r="C9" s="132"/>
      <c r="D9" s="132"/>
      <c r="E9" s="132"/>
      <c r="F9" s="132"/>
      <c r="G9" s="132"/>
      <c r="H9" s="132"/>
      <c r="I9" s="132"/>
    </row>
    <row r="10" spans="1:21" x14ac:dyDescent="0.2">
      <c r="A10" s="132" t="s">
        <v>89</v>
      </c>
      <c r="B10" s="132"/>
      <c r="C10" s="132"/>
      <c r="D10" s="132"/>
      <c r="E10" s="132"/>
      <c r="F10" s="132"/>
      <c r="G10" s="132"/>
      <c r="H10" s="132"/>
      <c r="I10" s="132"/>
    </row>
    <row r="11" spans="1:21" x14ac:dyDescent="0.2">
      <c r="A11" s="132" t="s">
        <v>90</v>
      </c>
      <c r="B11" s="132"/>
      <c r="C11" s="132"/>
      <c r="D11" s="132"/>
      <c r="E11" s="132"/>
      <c r="F11" s="132"/>
      <c r="G11" s="132"/>
      <c r="H11" s="132"/>
      <c r="I11" s="132"/>
    </row>
    <row r="12" spans="1:21" x14ac:dyDescent="0.2">
      <c r="A12" s="111"/>
      <c r="B12" s="111"/>
      <c r="C12" s="111"/>
      <c r="D12" s="111"/>
      <c r="E12" s="111"/>
      <c r="F12" s="111"/>
      <c r="G12" s="111"/>
      <c r="H12" s="111"/>
      <c r="I12" s="111"/>
    </row>
    <row r="13" spans="1:21" ht="15" x14ac:dyDescent="0.25">
      <c r="A13" s="130" t="s">
        <v>27</v>
      </c>
      <c r="B13" s="130"/>
      <c r="C13" s="130"/>
      <c r="D13" s="130"/>
      <c r="E13" s="130"/>
      <c r="F13" s="130"/>
      <c r="G13" s="130"/>
      <c r="H13" s="130"/>
      <c r="I13" s="130"/>
    </row>
    <row r="14" spans="1:21" x14ac:dyDescent="0.2">
      <c r="A14" s="132" t="s">
        <v>28</v>
      </c>
      <c r="B14" s="132"/>
      <c r="C14" s="132"/>
      <c r="D14" s="132"/>
      <c r="E14" s="132"/>
      <c r="F14" s="132"/>
      <c r="G14" s="132"/>
      <c r="H14" s="132"/>
      <c r="I14" s="132"/>
    </row>
    <row r="15" spans="1:21" x14ac:dyDescent="0.2">
      <c r="A15" s="132" t="s">
        <v>29</v>
      </c>
      <c r="B15" s="132"/>
      <c r="C15" s="132"/>
      <c r="D15" s="132"/>
      <c r="E15" s="132"/>
      <c r="F15" s="132"/>
      <c r="G15" s="132"/>
      <c r="H15" s="132"/>
      <c r="I15" s="132"/>
    </row>
    <row r="16" spans="1:21" x14ac:dyDescent="0.2">
      <c r="A16" s="111"/>
      <c r="B16" s="111"/>
      <c r="C16" s="111"/>
      <c r="D16" s="111"/>
      <c r="E16" s="111"/>
      <c r="F16" s="111"/>
      <c r="G16" s="111"/>
      <c r="H16" s="111"/>
      <c r="I16" s="111"/>
    </row>
    <row r="17" spans="1:9" ht="15" x14ac:dyDescent="0.25">
      <c r="A17" s="130" t="s">
        <v>30</v>
      </c>
      <c r="B17" s="130"/>
      <c r="C17" s="130"/>
      <c r="D17" s="130"/>
      <c r="E17" s="130"/>
      <c r="F17" s="130"/>
      <c r="G17" s="130"/>
      <c r="H17" s="130"/>
      <c r="I17" s="130"/>
    </row>
    <row r="18" spans="1:9" x14ac:dyDescent="0.2">
      <c r="A18" s="132" t="s">
        <v>91</v>
      </c>
      <c r="B18" s="132"/>
      <c r="C18" s="132"/>
      <c r="D18" s="132"/>
      <c r="E18" s="132"/>
      <c r="F18" s="132"/>
      <c r="G18" s="132"/>
      <c r="H18" s="132"/>
      <c r="I18" s="132"/>
    </row>
    <row r="19" spans="1:9" x14ac:dyDescent="0.2">
      <c r="A19" s="112" t="s">
        <v>92</v>
      </c>
      <c r="B19" s="111"/>
      <c r="C19" s="111"/>
      <c r="D19" s="111"/>
      <c r="E19" s="111"/>
      <c r="F19" s="111"/>
      <c r="G19" s="111"/>
      <c r="H19" s="111"/>
      <c r="I19" s="111"/>
    </row>
    <row r="20" spans="1:9" x14ac:dyDescent="0.2">
      <c r="A20" s="132" t="s">
        <v>93</v>
      </c>
      <c r="B20" s="132"/>
      <c r="C20" s="132"/>
      <c r="D20" s="132"/>
      <c r="E20" s="132"/>
      <c r="F20" s="132"/>
      <c r="G20" s="132"/>
      <c r="H20" s="132"/>
      <c r="I20" s="132"/>
    </row>
    <row r="21" spans="1:9" x14ac:dyDescent="0.2">
      <c r="A21" s="132" t="s">
        <v>94</v>
      </c>
      <c r="B21" s="132"/>
      <c r="C21" s="132"/>
      <c r="D21" s="132"/>
      <c r="E21" s="132"/>
      <c r="F21" s="132"/>
      <c r="G21" s="132"/>
      <c r="H21" s="132"/>
      <c r="I21" s="132"/>
    </row>
    <row r="22" spans="1:9" x14ac:dyDescent="0.2">
      <c r="A22" s="132" t="s">
        <v>95</v>
      </c>
      <c r="B22" s="132"/>
      <c r="C22" s="132"/>
      <c r="D22" s="132"/>
      <c r="E22" s="132"/>
      <c r="F22" s="132"/>
      <c r="G22" s="132"/>
      <c r="H22" s="132"/>
      <c r="I22" s="132"/>
    </row>
    <row r="23" spans="1:9" ht="15" x14ac:dyDescent="0.25">
      <c r="A23" s="134" t="s">
        <v>96</v>
      </c>
      <c r="B23" s="134"/>
      <c r="C23" s="134"/>
      <c r="D23" s="134"/>
      <c r="E23" s="134"/>
      <c r="F23" s="134"/>
      <c r="G23" s="134"/>
      <c r="H23" s="134"/>
      <c r="I23" s="134"/>
    </row>
    <row r="24" spans="1:9" ht="15" x14ac:dyDescent="0.25">
      <c r="A24" s="134" t="s">
        <v>97</v>
      </c>
      <c r="B24" s="134"/>
      <c r="C24" s="134"/>
      <c r="D24" s="134"/>
      <c r="E24" s="134"/>
      <c r="F24" s="134"/>
      <c r="G24" s="134"/>
      <c r="H24" s="134"/>
      <c r="I24" s="134"/>
    </row>
    <row r="25" spans="1:9" ht="15" x14ac:dyDescent="0.25">
      <c r="A25" s="113" t="s">
        <v>98</v>
      </c>
      <c r="B25" s="113"/>
      <c r="C25" s="113"/>
      <c r="D25" s="113"/>
      <c r="E25" s="113"/>
      <c r="F25" s="113"/>
      <c r="G25" s="113"/>
      <c r="H25" s="113"/>
      <c r="I25" s="113"/>
    </row>
    <row r="26" spans="1:9" ht="15" x14ac:dyDescent="0.25">
      <c r="A26" s="113" t="s">
        <v>99</v>
      </c>
      <c r="B26" s="113"/>
      <c r="C26" s="113"/>
      <c r="D26" s="113"/>
      <c r="E26" s="113"/>
      <c r="F26" s="113"/>
      <c r="G26" s="113"/>
      <c r="H26" s="113"/>
      <c r="I26" s="113"/>
    </row>
    <row r="27" spans="1:9" ht="15" x14ac:dyDescent="0.25">
      <c r="A27" s="113" t="s">
        <v>100</v>
      </c>
      <c r="B27" s="113"/>
      <c r="C27" s="113"/>
      <c r="D27" s="113"/>
      <c r="E27" s="113"/>
      <c r="F27" s="113"/>
      <c r="G27" s="113"/>
      <c r="H27" s="113"/>
      <c r="I27" s="113"/>
    </row>
    <row r="28" spans="1:9" x14ac:dyDescent="0.2">
      <c r="A28" s="111"/>
      <c r="B28" s="111"/>
      <c r="C28" s="111"/>
      <c r="D28" s="111"/>
      <c r="E28" s="111"/>
      <c r="F28" s="111"/>
      <c r="G28" s="111"/>
      <c r="H28" s="111"/>
      <c r="I28" s="111"/>
    </row>
    <row r="29" spans="1:9" ht="15" x14ac:dyDescent="0.25">
      <c r="A29" s="130" t="s">
        <v>101</v>
      </c>
      <c r="B29" s="130"/>
      <c r="C29" s="130"/>
      <c r="D29" s="130"/>
      <c r="E29" s="130"/>
      <c r="F29" s="130"/>
      <c r="G29" s="130"/>
      <c r="H29" s="130"/>
      <c r="I29" s="130"/>
    </row>
    <row r="30" spans="1:9" ht="15" customHeight="1" x14ac:dyDescent="0.2">
      <c r="A30" s="135" t="s">
        <v>102</v>
      </c>
      <c r="B30" s="135"/>
      <c r="C30" s="135"/>
      <c r="D30" s="135"/>
      <c r="E30" s="135"/>
      <c r="F30" s="135"/>
      <c r="G30" s="135"/>
      <c r="H30" s="135"/>
      <c r="I30" s="135"/>
    </row>
    <row r="31" spans="1:9" ht="15" customHeight="1" x14ac:dyDescent="0.2">
      <c r="A31" s="135" t="s">
        <v>103</v>
      </c>
      <c r="B31" s="135"/>
      <c r="C31" s="135"/>
      <c r="D31" s="135"/>
      <c r="E31" s="135"/>
      <c r="F31" s="135"/>
      <c r="G31" s="135"/>
      <c r="H31" s="135"/>
      <c r="I31" s="135"/>
    </row>
    <row r="32" spans="1:9" x14ac:dyDescent="0.2">
      <c r="A32" s="135" t="s">
        <v>104</v>
      </c>
      <c r="B32" s="132"/>
      <c r="C32" s="132"/>
      <c r="D32" s="132"/>
      <c r="E32" s="132"/>
      <c r="F32" s="132"/>
      <c r="G32" s="132"/>
      <c r="H32" s="132"/>
      <c r="I32" s="132"/>
    </row>
    <row r="33" spans="1:9" x14ac:dyDescent="0.2">
      <c r="A33" s="135" t="s">
        <v>105</v>
      </c>
      <c r="B33" s="135"/>
      <c r="C33" s="135"/>
      <c r="D33" s="135"/>
      <c r="E33" s="135"/>
      <c r="F33" s="135"/>
      <c r="G33" s="135"/>
      <c r="H33" s="135"/>
      <c r="I33" s="135"/>
    </row>
    <row r="34" spans="1:9" x14ac:dyDescent="0.2">
      <c r="A34" s="111"/>
      <c r="B34" s="111"/>
      <c r="C34" s="111"/>
      <c r="D34" s="111"/>
      <c r="E34" s="111"/>
      <c r="F34" s="111"/>
      <c r="G34" s="111"/>
      <c r="H34" s="111"/>
      <c r="I34" s="111"/>
    </row>
    <row r="35" spans="1:9" ht="15" x14ac:dyDescent="0.25">
      <c r="A35" s="130" t="s">
        <v>106</v>
      </c>
      <c r="B35" s="130"/>
      <c r="C35" s="130"/>
      <c r="D35" s="130"/>
      <c r="E35" s="130"/>
      <c r="F35" s="130"/>
      <c r="G35" s="130"/>
      <c r="H35" s="130"/>
      <c r="I35" s="130"/>
    </row>
    <row r="36" spans="1:9" s="114" customFormat="1" ht="15" x14ac:dyDescent="0.25">
      <c r="A36" s="136" t="s">
        <v>107</v>
      </c>
      <c r="B36" s="136"/>
      <c r="C36" s="136"/>
      <c r="D36" s="136"/>
      <c r="E36" s="136"/>
      <c r="F36" s="136"/>
      <c r="G36" s="136"/>
      <c r="H36" s="136"/>
      <c r="I36" s="136"/>
    </row>
    <row r="37" spans="1:9" s="114" customFormat="1" x14ac:dyDescent="0.2">
      <c r="A37" s="136" t="s">
        <v>31</v>
      </c>
      <c r="B37" s="136"/>
      <c r="C37" s="136"/>
      <c r="D37" s="136"/>
      <c r="E37" s="136"/>
      <c r="F37" s="136"/>
      <c r="G37" s="136"/>
      <c r="H37" s="136"/>
      <c r="I37" s="136"/>
    </row>
    <row r="38" spans="1:9" x14ac:dyDescent="0.2">
      <c r="A38" s="111"/>
      <c r="B38" s="111"/>
      <c r="C38" s="111"/>
      <c r="D38" s="111"/>
      <c r="E38" s="111"/>
      <c r="F38" s="111"/>
      <c r="G38" s="111"/>
      <c r="H38" s="111"/>
      <c r="I38" s="111"/>
    </row>
    <row r="39" spans="1:9" ht="15" x14ac:dyDescent="0.25">
      <c r="A39" s="130" t="s">
        <v>108</v>
      </c>
      <c r="B39" s="130"/>
      <c r="C39" s="130"/>
      <c r="D39" s="130"/>
      <c r="E39" s="130"/>
      <c r="F39" s="130"/>
      <c r="G39" s="130"/>
      <c r="H39" s="130"/>
      <c r="I39" s="130"/>
    </row>
    <row r="40" spans="1:9" x14ac:dyDescent="0.2">
      <c r="A40" s="132" t="s">
        <v>32</v>
      </c>
      <c r="B40" s="132"/>
      <c r="C40" s="132"/>
      <c r="D40" s="132"/>
      <c r="E40" s="132"/>
      <c r="F40" s="132"/>
      <c r="G40" s="132"/>
      <c r="H40" s="132"/>
      <c r="I40" s="132"/>
    </row>
    <row r="41" spans="1:9" x14ac:dyDescent="0.2">
      <c r="A41" s="132" t="s">
        <v>33</v>
      </c>
      <c r="B41" s="132"/>
      <c r="C41" s="132"/>
      <c r="D41" s="132"/>
      <c r="E41" s="132"/>
      <c r="F41" s="132"/>
      <c r="G41" s="132"/>
      <c r="H41" s="132"/>
      <c r="I41" s="132"/>
    </row>
    <row r="42" spans="1:9" x14ac:dyDescent="0.2">
      <c r="A42" s="132" t="s">
        <v>34</v>
      </c>
      <c r="B42" s="132"/>
      <c r="C42" s="132"/>
      <c r="D42" s="132"/>
      <c r="E42" s="132"/>
      <c r="F42" s="132"/>
      <c r="G42" s="132"/>
      <c r="H42" s="132"/>
      <c r="I42" s="132"/>
    </row>
    <row r="43" spans="1:9" x14ac:dyDescent="0.2">
      <c r="A43" s="132" t="s">
        <v>35</v>
      </c>
      <c r="B43" s="132"/>
      <c r="C43" s="132"/>
      <c r="D43" s="132"/>
      <c r="E43" s="132"/>
      <c r="F43" s="132"/>
      <c r="G43" s="132"/>
      <c r="H43" s="132"/>
      <c r="I43" s="132"/>
    </row>
    <row r="44" spans="1:9" x14ac:dyDescent="0.2">
      <c r="A44" s="132" t="s">
        <v>36</v>
      </c>
      <c r="B44" s="132"/>
      <c r="C44" s="132"/>
      <c r="D44" s="132"/>
      <c r="E44" s="132"/>
      <c r="F44" s="132"/>
      <c r="G44" s="132"/>
      <c r="H44" s="132"/>
      <c r="I44" s="132"/>
    </row>
    <row r="45" spans="1:9" x14ac:dyDescent="0.2">
      <c r="A45" s="132" t="s">
        <v>37</v>
      </c>
      <c r="B45" s="132"/>
      <c r="C45" s="132"/>
      <c r="D45" s="132"/>
      <c r="E45" s="132"/>
      <c r="F45" s="132"/>
      <c r="G45" s="132"/>
      <c r="H45" s="132"/>
      <c r="I45" s="132"/>
    </row>
    <row r="46" spans="1:9" x14ac:dyDescent="0.2">
      <c r="A46" s="132" t="s">
        <v>38</v>
      </c>
      <c r="B46" s="132"/>
      <c r="C46" s="132"/>
      <c r="D46" s="132"/>
      <c r="E46" s="132"/>
      <c r="F46" s="132"/>
      <c r="G46" s="132"/>
      <c r="H46" s="132"/>
      <c r="I46" s="132"/>
    </row>
    <row r="47" spans="1:9" x14ac:dyDescent="0.2">
      <c r="A47" s="132" t="s">
        <v>39</v>
      </c>
      <c r="B47" s="132"/>
      <c r="C47" s="132"/>
      <c r="D47" s="132"/>
      <c r="E47" s="132"/>
      <c r="F47" s="132"/>
      <c r="G47" s="132"/>
      <c r="H47" s="132"/>
      <c r="I47" s="132"/>
    </row>
    <row r="48" spans="1:9" x14ac:dyDescent="0.2">
      <c r="A48" s="111"/>
      <c r="B48" s="111"/>
      <c r="C48" s="111"/>
      <c r="D48" s="111"/>
      <c r="E48" s="111"/>
      <c r="F48" s="111"/>
      <c r="G48" s="111"/>
      <c r="H48" s="111"/>
      <c r="I48" s="111"/>
    </row>
    <row r="49" spans="1:9" s="117" customFormat="1" ht="8.25" x14ac:dyDescent="0.15">
      <c r="A49" s="115" t="s">
        <v>109</v>
      </c>
      <c r="B49" s="116"/>
      <c r="C49" s="116"/>
      <c r="D49" s="116"/>
      <c r="E49" s="116"/>
      <c r="F49" s="116"/>
      <c r="G49" s="116"/>
      <c r="H49" s="116"/>
      <c r="I49" s="116"/>
    </row>
    <row r="50" spans="1:9" s="117" customFormat="1" ht="8.25" x14ac:dyDescent="0.15">
      <c r="A50" s="116" t="s">
        <v>110</v>
      </c>
      <c r="B50" s="116"/>
      <c r="C50" s="116"/>
      <c r="D50" s="116"/>
      <c r="E50" s="116"/>
      <c r="F50" s="116"/>
      <c r="G50" s="116"/>
      <c r="H50" s="116"/>
      <c r="I50" s="116"/>
    </row>
    <row r="51" spans="1:9" s="117" customFormat="1" ht="8.25" x14ac:dyDescent="0.15">
      <c r="A51" s="116" t="s">
        <v>111</v>
      </c>
      <c r="B51" s="116"/>
      <c r="C51" s="116"/>
      <c r="D51" s="116"/>
      <c r="E51" s="116"/>
      <c r="F51" s="116"/>
      <c r="G51" s="116"/>
      <c r="H51" s="116"/>
      <c r="I51" s="116"/>
    </row>
    <row r="52" spans="1:9" x14ac:dyDescent="0.2">
      <c r="A52" s="111"/>
      <c r="B52" s="111"/>
      <c r="C52" s="111"/>
      <c r="D52" s="111"/>
      <c r="E52" s="111"/>
      <c r="F52" s="111"/>
      <c r="G52" s="111"/>
      <c r="H52" s="111"/>
      <c r="I52" s="111"/>
    </row>
    <row r="53" spans="1:9" ht="15" x14ac:dyDescent="0.25">
      <c r="A53" s="130" t="s">
        <v>112</v>
      </c>
      <c r="B53" s="130"/>
      <c r="C53" s="130"/>
      <c r="D53" s="130"/>
      <c r="E53" s="130"/>
      <c r="F53" s="130"/>
      <c r="G53" s="130"/>
      <c r="H53" s="130"/>
      <c r="I53" s="130"/>
    </row>
    <row r="54" spans="1:9" x14ac:dyDescent="0.2">
      <c r="A54" s="132" t="s">
        <v>40</v>
      </c>
      <c r="B54" s="132"/>
      <c r="C54" s="132"/>
      <c r="D54" s="132"/>
      <c r="E54" s="132"/>
      <c r="F54" s="132"/>
      <c r="G54" s="132"/>
      <c r="H54" s="132"/>
      <c r="I54" s="132"/>
    </row>
    <row r="55" spans="1:9" x14ac:dyDescent="0.2">
      <c r="A55" s="111" t="s">
        <v>41</v>
      </c>
      <c r="B55" s="111"/>
      <c r="C55" s="111"/>
      <c r="D55" s="111"/>
      <c r="E55" s="111"/>
      <c r="F55" s="111"/>
      <c r="G55" s="111"/>
      <c r="H55" s="111"/>
      <c r="I55" s="111"/>
    </row>
    <row r="56" spans="1:9" x14ac:dyDescent="0.2">
      <c r="A56" s="111"/>
      <c r="B56" s="111"/>
      <c r="C56" s="111"/>
      <c r="D56" s="111"/>
      <c r="E56" s="111"/>
      <c r="F56" s="111"/>
      <c r="G56" s="111"/>
      <c r="H56" s="111"/>
      <c r="I56" s="111"/>
    </row>
  </sheetData>
  <mergeCells count="37">
    <mergeCell ref="A46:I46"/>
    <mergeCell ref="A47:I47"/>
    <mergeCell ref="A53:I53"/>
    <mergeCell ref="A54:I54"/>
    <mergeCell ref="A42:I42"/>
    <mergeCell ref="A43:I43"/>
    <mergeCell ref="A44:I44"/>
    <mergeCell ref="A45:I45"/>
    <mergeCell ref="A37:I37"/>
    <mergeCell ref="A39:I39"/>
    <mergeCell ref="A40:I40"/>
    <mergeCell ref="A41:I41"/>
    <mergeCell ref="A32:I32"/>
    <mergeCell ref="A33:I33"/>
    <mergeCell ref="A35:I35"/>
    <mergeCell ref="A36:I36"/>
    <mergeCell ref="A24:I24"/>
    <mergeCell ref="A29:I29"/>
    <mergeCell ref="A30:I30"/>
    <mergeCell ref="A31:I31"/>
    <mergeCell ref="A20:I20"/>
    <mergeCell ref="A21:I21"/>
    <mergeCell ref="A22:I22"/>
    <mergeCell ref="A23:I23"/>
    <mergeCell ref="A14:I14"/>
    <mergeCell ref="A15:I15"/>
    <mergeCell ref="A17:I17"/>
    <mergeCell ref="A18:I18"/>
    <mergeCell ref="A9:I9"/>
    <mergeCell ref="A10:I10"/>
    <mergeCell ref="A11:I11"/>
    <mergeCell ref="A13:I13"/>
    <mergeCell ref="A1:I1"/>
    <mergeCell ref="A5:I5"/>
    <mergeCell ref="A6:I6"/>
    <mergeCell ref="A7:I7"/>
    <mergeCell ref="H3:I3"/>
  </mergeCells>
  <phoneticPr fontId="6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Week 1</vt:lpstr>
      <vt:lpstr>Week 2</vt:lpstr>
      <vt:lpstr>Week 3</vt:lpstr>
      <vt:lpstr>Week 4</vt:lpstr>
      <vt:lpstr>Week 5</vt:lpstr>
      <vt:lpstr>P&amp;L Period Summary</vt:lpstr>
      <vt:lpstr>EULA</vt:lpstr>
      <vt:lpstr>'P&amp;L Period Summary'!Print_Area</vt:lpstr>
      <vt:lpstr>'Week 1'!Print_Area</vt:lpstr>
      <vt:lpstr>'Week 2'!Print_Area</vt:lpstr>
      <vt:lpstr>'Week 3'!Print_Area</vt:lpstr>
      <vt:lpstr>'Week 4'!Print_Area</vt:lpstr>
      <vt:lpstr>'Week 5'!Print_Area</vt:lpstr>
    </vt:vector>
  </TitlesOfParts>
  <Company>Spreadsheet123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Restaurant Profit and Loss Statement</dc:title>
  <dc:creator>Spreadsheet123.com</dc:creator>
  <dc:description>© 2013 Spreadsheet123 LTD. All rights reserved</dc:description>
  <cp:lastModifiedBy>Spreadsheet123 Ltd</cp:lastModifiedBy>
  <cp:lastPrinted>2013-12-13T14:44:30Z</cp:lastPrinted>
  <dcterms:created xsi:type="dcterms:W3CDTF">2004-04-06T11:04:43Z</dcterms:created>
  <dcterms:modified xsi:type="dcterms:W3CDTF">2014-04-30T23:10:12Z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© 2013 Spreadsheet123 LTD</vt:lpwstr>
  </property>
  <property fmtid="{D5CDD505-2E9C-101B-9397-08002B2CF9AE}" pid="3" name="Version">
    <vt:lpwstr>1.0.2</vt:lpwstr>
  </property>
</Properties>
</file>