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nde24\Downloads\"/>
    </mc:Choice>
  </mc:AlternateContent>
  <xr:revisionPtr revIDLastSave="0" documentId="8_{CA996F13-1A1B-414C-9939-4258524ECE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2" i="1" l="1"/>
  <c r="O32" i="1" s="1"/>
  <c r="P32" i="1" l="1"/>
  <c r="Q32" i="1" s="1"/>
  <c r="K13" i="1"/>
  <c r="M13" i="1" s="1"/>
  <c r="N13" i="1"/>
  <c r="O13" i="1" s="1"/>
  <c r="K14" i="1"/>
  <c r="L14" i="1" s="1"/>
  <c r="N14" i="1"/>
  <c r="P14" i="1" s="1"/>
  <c r="K15" i="1"/>
  <c r="M15" i="1" s="1"/>
  <c r="N15" i="1"/>
  <c r="O15" i="1" s="1"/>
  <c r="K16" i="1"/>
  <c r="M16" i="1" s="1"/>
  <c r="N16" i="1"/>
  <c r="K17" i="1"/>
  <c r="L17" i="1" s="1"/>
  <c r="N17" i="1"/>
  <c r="O17" i="1" s="1"/>
  <c r="K18" i="1"/>
  <c r="L18" i="1" s="1"/>
  <c r="N18" i="1"/>
  <c r="P18" i="1" s="1"/>
  <c r="K19" i="1"/>
  <c r="M19" i="1" s="1"/>
  <c r="N19" i="1"/>
  <c r="K20" i="1"/>
  <c r="L20" i="1" s="1"/>
  <c r="N20" i="1"/>
  <c r="O20" i="1" s="1"/>
  <c r="K21" i="1"/>
  <c r="M21" i="1" s="1"/>
  <c r="N21" i="1"/>
  <c r="O21" i="1" s="1"/>
  <c r="K24" i="1"/>
  <c r="L24" i="1" s="1"/>
  <c r="N24" i="1"/>
  <c r="P24" i="1" s="1"/>
  <c r="N25" i="1"/>
  <c r="O25" i="1" s="1"/>
  <c r="K26" i="1"/>
  <c r="M26" i="1" s="1"/>
  <c r="N26" i="1"/>
  <c r="O26" i="1" s="1"/>
  <c r="K27" i="1"/>
  <c r="L27" i="1" s="1"/>
  <c r="N27" i="1"/>
  <c r="P27" i="1" s="1"/>
  <c r="K28" i="1"/>
  <c r="M28" i="1" s="1"/>
  <c r="N28" i="1"/>
  <c r="P28" i="1" s="1"/>
  <c r="N29" i="1"/>
  <c r="K30" i="1"/>
  <c r="M30" i="1" s="1"/>
  <c r="N30" i="1"/>
  <c r="O30" i="1" s="1"/>
  <c r="K31" i="1"/>
  <c r="L31" i="1" s="1"/>
  <c r="N31" i="1"/>
  <c r="P31" i="1" s="1"/>
  <c r="K32" i="1"/>
  <c r="M32" i="1" s="1"/>
  <c r="K35" i="1"/>
  <c r="M35" i="1" s="1"/>
  <c r="N35" i="1"/>
  <c r="O35" i="1" s="1"/>
  <c r="K36" i="1"/>
  <c r="L36" i="1" s="1"/>
  <c r="N36" i="1"/>
  <c r="O36" i="1" s="1"/>
  <c r="K37" i="1"/>
  <c r="L37" i="1" s="1"/>
  <c r="N37" i="1"/>
  <c r="P37" i="1" s="1"/>
  <c r="K38" i="1"/>
  <c r="M38" i="1" s="1"/>
  <c r="N38" i="1"/>
  <c r="K39" i="1"/>
  <c r="L39" i="1" s="1"/>
  <c r="N39" i="1"/>
  <c r="P39" i="1" s="1"/>
  <c r="K40" i="1"/>
  <c r="M40" i="1" s="1"/>
  <c r="N40" i="1"/>
  <c r="O40" i="1" s="1"/>
  <c r="K41" i="1"/>
  <c r="M41" i="1" s="1"/>
  <c r="N41" i="1"/>
  <c r="O41" i="1" s="1"/>
  <c r="K42" i="1"/>
  <c r="L42" i="1" s="1"/>
  <c r="N42" i="1"/>
  <c r="P42" i="1" s="1"/>
  <c r="K43" i="1"/>
  <c r="L43" i="1" s="1"/>
  <c r="N43" i="1"/>
  <c r="P43" i="1" s="1"/>
  <c r="N44" i="1"/>
  <c r="L26" i="1" l="1"/>
  <c r="O31" i="1"/>
  <c r="L32" i="1"/>
  <c r="P15" i="1"/>
  <c r="Q15" i="1" s="1"/>
  <c r="O24" i="1"/>
  <c r="P16" i="1"/>
  <c r="Q16" i="1" s="1"/>
  <c r="O16" i="1"/>
  <c r="L41" i="1"/>
  <c r="L35" i="1"/>
  <c r="O39" i="1"/>
  <c r="L13" i="1"/>
  <c r="L16" i="1"/>
  <c r="O18" i="1"/>
  <c r="L21" i="1"/>
  <c r="P40" i="1"/>
  <c r="Q40" i="1" s="1"/>
  <c r="O42" i="1"/>
  <c r="O37" i="1"/>
  <c r="P19" i="1"/>
  <c r="Q19" i="1" s="1"/>
  <c r="O19" i="1"/>
  <c r="O43" i="1"/>
  <c r="O38" i="1"/>
  <c r="P38" i="1"/>
  <c r="Q38" i="1" s="1"/>
  <c r="P29" i="1"/>
  <c r="Q29" i="1" s="1"/>
  <c r="O29" i="1"/>
  <c r="O28" i="1"/>
  <c r="Q28" i="1"/>
  <c r="O27" i="1"/>
  <c r="P26" i="1"/>
  <c r="Q26" i="1" s="1"/>
  <c r="P25" i="1"/>
  <c r="Q25" i="1" s="1"/>
  <c r="P20" i="1"/>
  <c r="Q20" i="1" s="1"/>
  <c r="O14" i="1"/>
  <c r="L40" i="1"/>
  <c r="L30" i="1"/>
  <c r="M20" i="1"/>
  <c r="L19" i="1"/>
  <c r="M17" i="1"/>
  <c r="L15" i="1"/>
  <c r="L38" i="1"/>
  <c r="L28" i="1"/>
  <c r="Q39" i="1"/>
  <c r="M39" i="1"/>
  <c r="M36" i="1"/>
  <c r="P35" i="1"/>
  <c r="Q35" i="1" s="1"/>
  <c r="Q43" i="1"/>
  <c r="M43" i="1"/>
  <c r="Q42" i="1"/>
  <c r="M42" i="1"/>
  <c r="P41" i="1"/>
  <c r="Q41" i="1" s="1"/>
  <c r="Q37" i="1"/>
  <c r="M37" i="1"/>
  <c r="P36" i="1"/>
  <c r="Q36" i="1" s="1"/>
  <c r="Q31" i="1"/>
  <c r="M31" i="1"/>
  <c r="P30" i="1"/>
  <c r="Q30" i="1" s="1"/>
  <c r="Q27" i="1"/>
  <c r="M27" i="1"/>
  <c r="Q24" i="1"/>
  <c r="M24" i="1"/>
  <c r="P21" i="1"/>
  <c r="Q21" i="1" s="1"/>
  <c r="Q18" i="1"/>
  <c r="M18" i="1"/>
  <c r="P17" i="1"/>
  <c r="Q17" i="1" s="1"/>
  <c r="Q14" i="1"/>
  <c r="M14" i="1"/>
  <c r="P13" i="1"/>
  <c r="Q13" i="1" s="1"/>
  <c r="B40" i="1"/>
  <c r="B39" i="1"/>
  <c r="K29" i="1"/>
  <c r="O46" i="1" l="1"/>
  <c r="O45" i="1"/>
  <c r="Q45" i="1"/>
  <c r="J44" i="1" s="1"/>
  <c r="P46" i="1"/>
  <c r="P45" i="1"/>
  <c r="J43" i="1" s="1"/>
  <c r="L29" i="1"/>
  <c r="M29" i="1"/>
  <c r="J40" i="1" l="1"/>
  <c r="K25" i="1"/>
  <c r="M25" i="1" l="1"/>
  <c r="L25" i="1"/>
  <c r="L46" i="1" l="1"/>
  <c r="M46" i="1"/>
  <c r="L45" i="1"/>
  <c r="M45" i="1"/>
  <c r="J37" i="1" l="1"/>
</calcChain>
</file>

<file path=xl/sharedStrings.xml><?xml version="1.0" encoding="utf-8"?>
<sst xmlns="http://schemas.openxmlformats.org/spreadsheetml/2006/main" count="78" uniqueCount="67">
  <si>
    <t>-</t>
  </si>
  <si>
    <t>Program:</t>
  </si>
  <si>
    <t>År 1</t>
  </si>
  <si>
    <t>Engelska 5</t>
  </si>
  <si>
    <t>Historia 1a:1</t>
  </si>
  <si>
    <t>Matematik 1c</t>
  </si>
  <si>
    <t>Samhällskunskap 1b</t>
  </si>
  <si>
    <t>Svenska 1</t>
  </si>
  <si>
    <t>Teknik 1</t>
  </si>
  <si>
    <t>Digitalt skapande 1</t>
  </si>
  <si>
    <t>År 2</t>
  </si>
  <si>
    <t>Engelska 6</t>
  </si>
  <si>
    <t>Matematik 3c</t>
  </si>
  <si>
    <t>Svenska 2</t>
  </si>
  <si>
    <t>Kemi 1</t>
  </si>
  <si>
    <t>År 3</t>
  </si>
  <si>
    <t>Religionskunskap 1</t>
  </si>
  <si>
    <t>Gymnasiearbete</t>
  </si>
  <si>
    <t>Mål</t>
  </si>
  <si>
    <t>Betyg</t>
  </si>
  <si>
    <t>A</t>
  </si>
  <si>
    <t>B</t>
  </si>
  <si>
    <t>C</t>
  </si>
  <si>
    <t>D</t>
  </si>
  <si>
    <t>E</t>
  </si>
  <si>
    <t>F</t>
  </si>
  <si>
    <t>Meritvärde om jag når mina mål:</t>
  </si>
  <si>
    <t>Programfördjupning:</t>
  </si>
  <si>
    <t>Namn:</t>
  </si>
  <si>
    <t>Mitt meritvärde när jag fått mina betyg:</t>
  </si>
  <si>
    <t>Mål:</t>
  </si>
  <si>
    <t>Betyg*poäng</t>
  </si>
  <si>
    <t>Poäng</t>
  </si>
  <si>
    <t>Utfall:</t>
  </si>
  <si>
    <t>Betyg*Poäng</t>
  </si>
  <si>
    <t>Lästa poäng</t>
  </si>
  <si>
    <t>Svenska 3</t>
  </si>
  <si>
    <t>Lästa poäng:</t>
  </si>
  <si>
    <t>Poäng med betyg minst E</t>
  </si>
  <si>
    <t>Summa poäng</t>
  </si>
  <si>
    <t>Varav minst betyget E*:</t>
  </si>
  <si>
    <t>*För gymnasieexamen krävs 2500 lästa poäng varav 2250 av dessa måste ha minst betyget E</t>
  </si>
  <si>
    <t>Meritvärdet jag hade i år 9:</t>
  </si>
  <si>
    <t>Moderna språk</t>
  </si>
  <si>
    <t>Engelska</t>
  </si>
  <si>
    <t>Matematik</t>
  </si>
  <si>
    <t>Kurser som kan ge meritpoäng (max 2,5 meritpoäng):</t>
  </si>
  <si>
    <t>Läs mer om meritpoäng</t>
  </si>
  <si>
    <t>Webbutveckling 1</t>
  </si>
  <si>
    <t>Programmering 1</t>
  </si>
  <si>
    <t>Entreprenörskap</t>
  </si>
  <si>
    <t>Teknikprogrammet inriktning Informations- och medieteknik</t>
  </si>
  <si>
    <t>IT och media</t>
  </si>
  <si>
    <t>Ingenjör</t>
  </si>
  <si>
    <r>
      <t xml:space="preserve">Matematik 2c </t>
    </r>
    <r>
      <rPr>
        <sz val="8"/>
        <color theme="1"/>
        <rFont val="Calibri"/>
        <family val="2"/>
        <scheme val="minor"/>
      </rPr>
      <t>(forts i år 2)</t>
    </r>
  </si>
  <si>
    <r>
      <t xml:space="preserve">Fysik 1a </t>
    </r>
    <r>
      <rPr>
        <sz val="8"/>
        <color theme="1"/>
        <rFont val="Calibri"/>
        <family val="2"/>
        <scheme val="minor"/>
      </rPr>
      <t>(forts i år 2)</t>
    </r>
  </si>
  <si>
    <r>
      <t xml:space="preserve">Matematik 2c </t>
    </r>
    <r>
      <rPr>
        <sz val="8"/>
        <color theme="1"/>
        <rFont val="Calibri"/>
        <family val="2"/>
        <scheme val="minor"/>
      </rPr>
      <t>(start år 1)</t>
    </r>
  </si>
  <si>
    <r>
      <t xml:space="preserve">Fysik 1a </t>
    </r>
    <r>
      <rPr>
        <sz val="8"/>
        <color theme="1"/>
        <rFont val="Calibri"/>
        <family val="2"/>
        <scheme val="minor"/>
      </rPr>
      <t>(start år 1)</t>
    </r>
  </si>
  <si>
    <t xml:space="preserve"> </t>
  </si>
  <si>
    <t>Detta vill jag bli:</t>
  </si>
  <si>
    <t>Den här utbildningen behöver jag läsa:</t>
  </si>
  <si>
    <t>Detta är jag bra på:</t>
  </si>
  <si>
    <t>Detta behöver jag utveckla:</t>
  </si>
  <si>
    <t>IV-kurs (skriv in ditt val)</t>
  </si>
  <si>
    <t>Idrott och hälsa</t>
  </si>
  <si>
    <t>MÅLDOKUMENT TE17</t>
  </si>
  <si>
    <t>Dator- och nätverksteknik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</si>
</sst>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2" borderId="7" xfId="0" applyFill="1" applyBorder="1" applyProtection="1"/>
    <xf numFmtId="0" fontId="0" fillId="0" borderId="8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2" borderId="1" xfId="0" applyFill="1" applyBorder="1" applyProtection="1"/>
    <xf numFmtId="0" fontId="0" fillId="0" borderId="0" xfId="0" applyAlignment="1" applyProtection="1">
      <alignment wrapText="1"/>
    </xf>
    <xf numFmtId="0" fontId="0" fillId="0" borderId="2" xfId="0" applyBorder="1" applyProtection="1"/>
    <xf numFmtId="0" fontId="0" fillId="0" borderId="0" xfId="0" applyAlignment="1" applyProtection="1">
      <alignment horizontal="right" wrapText="1"/>
    </xf>
    <xf numFmtId="0" fontId="0" fillId="0" borderId="6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6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15" xfId="0" applyBorder="1" applyAlignment="1" applyProtection="1">
      <alignment horizontal="left"/>
    </xf>
    <xf numFmtId="0" fontId="0" fillId="0" borderId="16" xfId="0" applyBorder="1" applyAlignment="1" applyProtection="1">
      <alignment horizontal="left"/>
    </xf>
    <xf numFmtId="0" fontId="0" fillId="0" borderId="15" xfId="0" applyBorder="1" applyProtection="1"/>
    <xf numFmtId="0" fontId="0" fillId="0" borderId="16" xfId="0" applyBorder="1" applyProtection="1"/>
    <xf numFmtId="0" fontId="4" fillId="0" borderId="14" xfId="0" applyFont="1" applyBorder="1" applyAlignment="1" applyProtection="1">
      <alignment horizontal="left"/>
    </xf>
    <xf numFmtId="0" fontId="4" fillId="0" borderId="14" xfId="0" applyFont="1" applyBorder="1" applyProtection="1"/>
    <xf numFmtId="0" fontId="0" fillId="3" borderId="6" xfId="0" applyFill="1" applyBorder="1" applyAlignment="1" applyProtection="1">
      <alignment horizontal="left"/>
    </xf>
    <xf numFmtId="0" fontId="0" fillId="3" borderId="4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9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10" xfId="0" applyFill="1" applyBorder="1" applyProtection="1">
      <protection locked="0"/>
    </xf>
    <xf numFmtId="0" fontId="0" fillId="0" borderId="6" xfId="0" applyBorder="1" applyAlignment="1" applyProtection="1">
      <alignment horizontal="left"/>
    </xf>
    <xf numFmtId="0" fontId="0" fillId="0" borderId="0" xfId="0" applyAlignment="1" applyProtection="1">
      <alignment horizontal="center" wrapText="1"/>
    </xf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right" wrapText="1"/>
    </xf>
    <xf numFmtId="0" fontId="1" fillId="3" borderId="12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left" wrapText="1"/>
    </xf>
    <xf numFmtId="0" fontId="5" fillId="0" borderId="1" xfId="0" applyFont="1" applyBorder="1" applyAlignment="1" applyProtection="1">
      <alignment horizontal="left" wrapText="1"/>
    </xf>
    <xf numFmtId="0" fontId="5" fillId="0" borderId="7" xfId="0" applyFont="1" applyBorder="1" applyAlignment="1" applyProtection="1">
      <alignment horizontal="left" wrapText="1"/>
    </xf>
    <xf numFmtId="0" fontId="0" fillId="3" borderId="8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left"/>
      <protection locked="0"/>
    </xf>
    <xf numFmtId="0" fontId="0" fillId="3" borderId="1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right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right" wrapText="1"/>
    </xf>
    <xf numFmtId="0" fontId="0" fillId="0" borderId="3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0" fillId="0" borderId="5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10" xfId="0" applyBorder="1" applyAlignment="1" applyProtection="1">
      <alignment horizontal="left"/>
    </xf>
    <xf numFmtId="0" fontId="2" fillId="0" borderId="0" xfId="1" applyAlignment="1" applyProtection="1">
      <alignment horizontal="left"/>
    </xf>
    <xf numFmtId="2" fontId="1" fillId="0" borderId="12" xfId="0" applyNumberFormat="1" applyFont="1" applyBorder="1" applyAlignment="1" applyProtection="1">
      <alignment horizontal="center" vertical="center"/>
    </xf>
    <xf numFmtId="2" fontId="1" fillId="0" borderId="13" xfId="0" applyNumberFormat="1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7" xfId="0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tagning.se/sv/Det-har-galler-for-dig-som-gatt/Gymnasieskolan/Gymnasieexamen-2014/Meritpoang/" TargetMode="External"/><Relationship Id="rId1" Type="http://schemas.openxmlformats.org/officeDocument/2006/relationships/hyperlink" Target="http://www.studera.nu/omstudier/omstudier/hurvarderasminameriter.5.28308bac1321d2b50a5800037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showGridLines="0" showRowColHeaders="0" tabSelected="1" zoomScaleNormal="100" workbookViewId="0">
      <selection activeCell="H28" sqref="H28:J28"/>
    </sheetView>
  </sheetViews>
  <sheetFormatPr defaultColWidth="9.1796875" defaultRowHeight="14.5" x14ac:dyDescent="0.35"/>
  <cols>
    <col min="1" max="1" width="2.26953125" style="1" customWidth="1"/>
    <col min="2" max="2" width="25.26953125" style="3" customWidth="1"/>
    <col min="3" max="3" width="9.1796875" style="3"/>
    <col min="4" max="5" width="4.7265625" style="1" customWidth="1"/>
    <col min="6" max="6" width="6" style="1" customWidth="1"/>
    <col min="7" max="8" width="9.1796875" style="1"/>
    <col min="9" max="9" width="10.26953125" style="1" customWidth="1"/>
    <col min="10" max="10" width="9.453125" style="1" customWidth="1"/>
    <col min="11" max="11" width="9.1796875" style="1" hidden="1" customWidth="1"/>
    <col min="12" max="12" width="11.54296875" style="1" hidden="1" customWidth="1"/>
    <col min="13" max="18" width="9.1796875" style="1" hidden="1" customWidth="1"/>
    <col min="19" max="16384" width="9.1796875" style="1"/>
  </cols>
  <sheetData>
    <row r="1" spans="1:17" x14ac:dyDescent="0.35">
      <c r="A1" s="46" t="s">
        <v>65</v>
      </c>
      <c r="B1" s="46"/>
      <c r="C1" s="46"/>
      <c r="G1" s="2" t="s">
        <v>28</v>
      </c>
      <c r="H1" s="57"/>
      <c r="I1" s="58"/>
      <c r="J1" s="59"/>
    </row>
    <row r="2" spans="1:17" ht="24" customHeight="1" x14ac:dyDescent="0.35">
      <c r="A2" s="46"/>
      <c r="B2" s="46"/>
      <c r="C2" s="46"/>
      <c r="E2" s="56" t="s">
        <v>1</v>
      </c>
      <c r="F2" s="56"/>
      <c r="G2" s="56"/>
      <c r="H2" s="50" t="s">
        <v>51</v>
      </c>
      <c r="I2" s="51"/>
      <c r="J2" s="52"/>
      <c r="O2" s="1" t="s">
        <v>20</v>
      </c>
    </row>
    <row r="3" spans="1:17" ht="15" thickBot="1" x14ac:dyDescent="0.4">
      <c r="E3" s="56" t="s">
        <v>27</v>
      </c>
      <c r="F3" s="56"/>
      <c r="G3" s="56"/>
      <c r="H3" s="53" t="s">
        <v>52</v>
      </c>
      <c r="I3" s="54"/>
      <c r="J3" s="55"/>
      <c r="O3" s="1" t="s">
        <v>21</v>
      </c>
    </row>
    <row r="4" spans="1:17" ht="5.25" customHeight="1" x14ac:dyDescent="0.35">
      <c r="H4" s="4"/>
      <c r="I4" s="4"/>
      <c r="J4" s="4"/>
      <c r="O4" s="1" t="s">
        <v>22</v>
      </c>
    </row>
    <row r="5" spans="1:17" ht="4.5" customHeight="1" thickBot="1" x14ac:dyDescent="0.4">
      <c r="A5" s="1" t="s">
        <v>58</v>
      </c>
      <c r="E5" s="2"/>
      <c r="F5" s="2"/>
      <c r="G5" s="2"/>
      <c r="O5" s="1" t="s">
        <v>23</v>
      </c>
    </row>
    <row r="6" spans="1:17" x14ac:dyDescent="0.35">
      <c r="A6" s="22"/>
      <c r="B6" s="35" t="s">
        <v>59</v>
      </c>
      <c r="C6" s="31"/>
      <c r="D6" s="33"/>
      <c r="E6" s="34"/>
      <c r="F6" s="22"/>
      <c r="G6" s="36" t="s">
        <v>61</v>
      </c>
      <c r="H6" s="31"/>
      <c r="I6" s="31"/>
      <c r="J6" s="32"/>
      <c r="O6" s="1" t="s">
        <v>24</v>
      </c>
    </row>
    <row r="7" spans="1:17" ht="15" thickBot="1" x14ac:dyDescent="0.4">
      <c r="A7" s="23"/>
      <c r="B7" s="53"/>
      <c r="C7" s="54"/>
      <c r="D7" s="54"/>
      <c r="E7" s="55"/>
      <c r="F7" s="4"/>
      <c r="G7" s="73"/>
      <c r="H7" s="74"/>
      <c r="I7" s="74"/>
      <c r="J7" s="75"/>
      <c r="K7" s="1" t="s">
        <v>52</v>
      </c>
      <c r="O7" s="1" t="s">
        <v>25</v>
      </c>
    </row>
    <row r="8" spans="1:17" ht="15.75" customHeight="1" thickBot="1" x14ac:dyDescent="0.4">
      <c r="A8" s="23"/>
      <c r="B8" s="4"/>
      <c r="C8" s="4"/>
      <c r="D8" s="4"/>
      <c r="E8" s="4"/>
      <c r="F8" s="4"/>
      <c r="G8" s="73"/>
      <c r="H8" s="74"/>
      <c r="I8" s="74"/>
      <c r="J8" s="75"/>
      <c r="K8" s="1" t="s">
        <v>53</v>
      </c>
      <c r="O8" s="1" t="s">
        <v>0</v>
      </c>
    </row>
    <row r="9" spans="1:17" x14ac:dyDescent="0.35">
      <c r="A9" s="23"/>
      <c r="B9" s="35" t="s">
        <v>60</v>
      </c>
      <c r="C9" s="31"/>
      <c r="D9" s="31"/>
      <c r="E9" s="32"/>
      <c r="F9" s="4"/>
      <c r="G9" s="73"/>
      <c r="H9" s="74"/>
      <c r="I9" s="74"/>
      <c r="J9" s="75"/>
    </row>
    <row r="10" spans="1:17" ht="15" thickBot="1" x14ac:dyDescent="0.4">
      <c r="A10" s="23"/>
      <c r="B10" s="53"/>
      <c r="C10" s="54"/>
      <c r="D10" s="54"/>
      <c r="E10" s="55"/>
      <c r="F10" s="4"/>
      <c r="G10" s="53"/>
      <c r="H10" s="54"/>
      <c r="I10" s="54"/>
      <c r="J10" s="55"/>
    </row>
    <row r="11" spans="1:17" ht="10" customHeight="1" thickBot="1" x14ac:dyDescent="0.4">
      <c r="G11" s="22"/>
      <c r="H11" s="22"/>
      <c r="I11" s="22"/>
      <c r="J11" s="22"/>
      <c r="K11" s="1" t="s">
        <v>30</v>
      </c>
      <c r="N11" s="1" t="s">
        <v>33</v>
      </c>
    </row>
    <row r="12" spans="1:17" ht="15" thickBot="1" x14ac:dyDescent="0.4">
      <c r="B12" s="3" t="s">
        <v>2</v>
      </c>
      <c r="C12" s="3" t="s">
        <v>32</v>
      </c>
      <c r="D12" s="1" t="s">
        <v>18</v>
      </c>
      <c r="E12" s="1" t="s">
        <v>19</v>
      </c>
      <c r="G12" s="35" t="s">
        <v>62</v>
      </c>
      <c r="H12" s="33"/>
      <c r="I12" s="33"/>
      <c r="J12" s="34"/>
      <c r="K12" s="1" t="s">
        <v>19</v>
      </c>
      <c r="L12" s="1" t="s">
        <v>31</v>
      </c>
      <c r="M12" s="1" t="s">
        <v>32</v>
      </c>
      <c r="N12" s="1" t="s">
        <v>19</v>
      </c>
      <c r="O12" s="1" t="s">
        <v>34</v>
      </c>
      <c r="P12" s="1" t="s">
        <v>35</v>
      </c>
      <c r="Q12" s="1" t="s">
        <v>38</v>
      </c>
    </row>
    <row r="13" spans="1:17" x14ac:dyDescent="0.35">
      <c r="B13" s="5" t="s">
        <v>3</v>
      </c>
      <c r="C13" s="6">
        <v>100</v>
      </c>
      <c r="D13" s="38"/>
      <c r="E13" s="41"/>
      <c r="G13" s="73"/>
      <c r="H13" s="74"/>
      <c r="I13" s="74"/>
      <c r="J13" s="75"/>
      <c r="K13" s="1" t="str">
        <f t="shared" ref="K13:K18" si="0">IF(D13="A","20",IF(D13="B","17,5",IF(D13="C","15",IF(D13="D","12,5",IF(D13="E","10",IF(D13="F","0",IF(D13="","")))))))</f>
        <v/>
      </c>
      <c r="L13" s="1" t="str">
        <f>IF(K13="","",K13*C13)</f>
        <v/>
      </c>
      <c r="M13" s="1" t="str">
        <f>IF(K13="","",C13)</f>
        <v/>
      </c>
      <c r="N13" s="1" t="str">
        <f t="shared" ref="N13:N21" si="1">IF(E13="A","20",IF(E13="B","17,5",IF(E13="C","15",IF(E13="D","12,5",IF(E13="E","10",IF(E13="F","0",IF(E13="-","",IF(E13="",""))))))))</f>
        <v/>
      </c>
      <c r="O13" s="1" t="str">
        <f t="shared" ref="O13:O21" si="2">IF(N13="","",N13*C13)</f>
        <v/>
      </c>
      <c r="P13" s="1" t="str">
        <f>IF(N13="","",C13)</f>
        <v/>
      </c>
      <c r="Q13" s="1" t="str">
        <f>IF(N13&gt;="10",P13,"0")</f>
        <v>0</v>
      </c>
    </row>
    <row r="14" spans="1:17" x14ac:dyDescent="0.35">
      <c r="B14" s="7" t="s">
        <v>50</v>
      </c>
      <c r="C14" s="8">
        <v>100</v>
      </c>
      <c r="D14" s="39"/>
      <c r="E14" s="42"/>
      <c r="G14" s="73"/>
      <c r="H14" s="74"/>
      <c r="I14" s="74"/>
      <c r="J14" s="75"/>
      <c r="K14" s="1" t="str">
        <f t="shared" si="0"/>
        <v/>
      </c>
      <c r="L14" s="1" t="str">
        <f>IF(K14="","",K14*C14)</f>
        <v/>
      </c>
      <c r="M14" s="1" t="str">
        <f>IF(K14="","",C14)</f>
        <v/>
      </c>
      <c r="N14" s="1" t="str">
        <f t="shared" si="1"/>
        <v/>
      </c>
      <c r="O14" s="1" t="str">
        <f>IF(N14="","",N14*C14)</f>
        <v/>
      </c>
      <c r="P14" s="1" t="str">
        <f>IF(N14="","",C14)</f>
        <v/>
      </c>
      <c r="Q14" s="1" t="str">
        <f t="shared" ref="Q14:Q43" si="3">IF(N14&gt;="10",P14,"0")</f>
        <v>0</v>
      </c>
    </row>
    <row r="15" spans="1:17" x14ac:dyDescent="0.35">
      <c r="B15" s="7" t="s">
        <v>5</v>
      </c>
      <c r="C15" s="8">
        <v>100</v>
      </c>
      <c r="D15" s="39"/>
      <c r="E15" s="42"/>
      <c r="G15" s="73"/>
      <c r="H15" s="74"/>
      <c r="I15" s="74"/>
      <c r="J15" s="75"/>
      <c r="K15" s="1" t="str">
        <f t="shared" si="0"/>
        <v/>
      </c>
      <c r="L15" s="1" t="str">
        <f>IF(K15="","",K15*C15)</f>
        <v/>
      </c>
      <c r="M15" s="1" t="str">
        <f>IF(K15="","",C15)</f>
        <v/>
      </c>
      <c r="N15" s="1" t="str">
        <f t="shared" si="1"/>
        <v/>
      </c>
      <c r="O15" s="1" t="str">
        <f>IF(N15="","",N15*C15)</f>
        <v/>
      </c>
      <c r="P15" s="1" t="str">
        <f>IF(N15="","",C15)</f>
        <v/>
      </c>
      <c r="Q15" s="1" t="str">
        <f t="shared" si="3"/>
        <v>0</v>
      </c>
    </row>
    <row r="16" spans="1:17" ht="15" thickBot="1" x14ac:dyDescent="0.4">
      <c r="B16" s="7" t="s">
        <v>54</v>
      </c>
      <c r="C16" s="8">
        <v>100</v>
      </c>
      <c r="D16" s="39"/>
      <c r="E16" s="9"/>
      <c r="G16" s="53"/>
      <c r="H16" s="54"/>
      <c r="I16" s="54"/>
      <c r="J16" s="55"/>
      <c r="K16" s="1" t="str">
        <f t="shared" si="0"/>
        <v/>
      </c>
      <c r="L16" s="1" t="str">
        <f t="shared" ref="L16:L17" si="4">IF(K16="","",K16*C16)</f>
        <v/>
      </c>
      <c r="M16" s="1" t="str">
        <f t="shared" ref="M16:M17" si="5">IF(K16="","",C16)</f>
        <v/>
      </c>
      <c r="N16" s="1" t="str">
        <f t="shared" si="1"/>
        <v/>
      </c>
      <c r="O16" s="1" t="str">
        <f>IF(N16="","",N16*C16)</f>
        <v/>
      </c>
      <c r="P16" s="1" t="str">
        <f t="shared" ref="P16:P17" si="6">IF(N16="","",C16)</f>
        <v/>
      </c>
      <c r="Q16" s="1" t="str">
        <f t="shared" si="3"/>
        <v>0</v>
      </c>
    </row>
    <row r="17" spans="2:17" x14ac:dyDescent="0.35">
      <c r="B17" s="7" t="s">
        <v>64</v>
      </c>
      <c r="C17" s="8">
        <v>100</v>
      </c>
      <c r="D17" s="39"/>
      <c r="E17" s="42"/>
      <c r="G17" s="76"/>
      <c r="H17" s="76"/>
      <c r="I17" s="76"/>
      <c r="J17" s="76"/>
      <c r="K17" s="1" t="str">
        <f t="shared" si="0"/>
        <v/>
      </c>
      <c r="L17" s="1" t="str">
        <f t="shared" si="4"/>
        <v/>
      </c>
      <c r="M17" s="1" t="str">
        <f t="shared" si="5"/>
        <v/>
      </c>
      <c r="N17" s="1" t="str">
        <f t="shared" si="1"/>
        <v/>
      </c>
      <c r="O17" s="1" t="str">
        <f>IF(N17="","",N17*C17)</f>
        <v/>
      </c>
      <c r="P17" s="1" t="str">
        <f t="shared" si="6"/>
        <v/>
      </c>
      <c r="Q17" s="1" t="str">
        <f t="shared" si="3"/>
        <v>0</v>
      </c>
    </row>
    <row r="18" spans="2:17" x14ac:dyDescent="0.35">
      <c r="B18" s="7" t="s">
        <v>7</v>
      </c>
      <c r="C18" s="8">
        <v>100</v>
      </c>
      <c r="D18" s="39"/>
      <c r="E18" s="42"/>
      <c r="K18" s="1" t="str">
        <f t="shared" si="0"/>
        <v/>
      </c>
      <c r="L18" s="1" t="str">
        <f>IF(K18="","",K18*C18)</f>
        <v/>
      </c>
      <c r="M18" s="1" t="str">
        <f>IF(K18="","",C18)</f>
        <v/>
      </c>
      <c r="N18" s="1" t="str">
        <f t="shared" si="1"/>
        <v/>
      </c>
      <c r="O18" s="1" t="str">
        <f>IF(N18="","",N18*C18)</f>
        <v/>
      </c>
      <c r="P18" s="1" t="str">
        <f>IF(N18="","",C18)</f>
        <v/>
      </c>
      <c r="Q18" s="1" t="str">
        <f t="shared" si="3"/>
        <v>0</v>
      </c>
    </row>
    <row r="19" spans="2:17" x14ac:dyDescent="0.35">
      <c r="B19" s="7" t="s">
        <v>55</v>
      </c>
      <c r="C19" s="8">
        <v>150</v>
      </c>
      <c r="D19" s="39"/>
      <c r="E19" s="9"/>
      <c r="K19" s="1" t="str">
        <f t="shared" ref="K19:K24" si="7">IF(D19="A","20",IF(D19="B","17,5",IF(D19="C","15",IF(D19="D","12,5",IF(D19="E","10",IF(D19="F","0",IF(D19="","")))))))</f>
        <v/>
      </c>
      <c r="L19" s="1" t="str">
        <f t="shared" ref="L19:L24" si="8">IF(K19="","",K19*C19)</f>
        <v/>
      </c>
      <c r="M19" s="1" t="str">
        <f t="shared" ref="M19:M24" si="9">IF(K19="","",C19)</f>
        <v/>
      </c>
      <c r="N19" s="1" t="str">
        <f t="shared" si="1"/>
        <v/>
      </c>
      <c r="O19" s="1" t="str">
        <f t="shared" si="2"/>
        <v/>
      </c>
      <c r="P19" s="1" t="str">
        <f>IF(N19="","",C19)</f>
        <v/>
      </c>
      <c r="Q19" s="1" t="str">
        <f t="shared" si="3"/>
        <v>0</v>
      </c>
    </row>
    <row r="20" spans="2:17" x14ac:dyDescent="0.35">
      <c r="B20" s="7" t="s">
        <v>8</v>
      </c>
      <c r="C20" s="8">
        <v>150</v>
      </c>
      <c r="D20" s="39"/>
      <c r="E20" s="42"/>
      <c r="K20" s="1" t="str">
        <f t="shared" si="7"/>
        <v/>
      </c>
      <c r="L20" s="1" t="str">
        <f t="shared" si="8"/>
        <v/>
      </c>
      <c r="M20" s="1" t="str">
        <f t="shared" si="9"/>
        <v/>
      </c>
      <c r="N20" s="1" t="str">
        <f t="shared" si="1"/>
        <v/>
      </c>
      <c r="O20" s="1" t="str">
        <f t="shared" si="2"/>
        <v/>
      </c>
      <c r="P20" s="1" t="str">
        <f>IF(N20="","",C20)</f>
        <v/>
      </c>
      <c r="Q20" s="1" t="str">
        <f t="shared" si="3"/>
        <v>0</v>
      </c>
    </row>
    <row r="21" spans="2:17" ht="15" thickBot="1" x14ac:dyDescent="0.4">
      <c r="B21" s="10" t="s">
        <v>9</v>
      </c>
      <c r="C21" s="11">
        <v>100</v>
      </c>
      <c r="D21" s="40"/>
      <c r="E21" s="43"/>
      <c r="K21" s="1" t="str">
        <f t="shared" si="7"/>
        <v/>
      </c>
      <c r="L21" s="1" t="str">
        <f t="shared" si="8"/>
        <v/>
      </c>
      <c r="M21" s="1" t="str">
        <f t="shared" si="9"/>
        <v/>
      </c>
      <c r="N21" s="1" t="str">
        <f t="shared" si="1"/>
        <v/>
      </c>
      <c r="O21" s="1" t="str">
        <f t="shared" si="2"/>
        <v/>
      </c>
      <c r="P21" s="1" t="str">
        <f>IF(N21="","",C21)</f>
        <v/>
      </c>
      <c r="Q21" s="1" t="str">
        <f t="shared" si="3"/>
        <v>0</v>
      </c>
    </row>
    <row r="22" spans="2:17" ht="10" customHeight="1" x14ac:dyDescent="0.35"/>
    <row r="23" spans="2:17" ht="15" thickBot="1" x14ac:dyDescent="0.4">
      <c r="B23" s="3" t="s">
        <v>10</v>
      </c>
      <c r="C23" s="3" t="s">
        <v>32</v>
      </c>
      <c r="D23" s="1" t="s">
        <v>18</v>
      </c>
      <c r="E23" s="1" t="s">
        <v>19</v>
      </c>
      <c r="H23" s="47" t="s">
        <v>46</v>
      </c>
      <c r="I23" s="47"/>
      <c r="J23" s="47"/>
    </row>
    <row r="24" spans="2:17" ht="15" thickBot="1" x14ac:dyDescent="0.4">
      <c r="B24" s="20" t="s">
        <v>11</v>
      </c>
      <c r="C24" s="21">
        <v>100</v>
      </c>
      <c r="D24" s="38"/>
      <c r="E24" s="41"/>
      <c r="H24" s="60"/>
      <c r="I24" s="60"/>
      <c r="J24" s="60"/>
      <c r="K24" s="1" t="str">
        <f t="shared" si="7"/>
        <v/>
      </c>
      <c r="L24" s="1" t="str">
        <f t="shared" si="8"/>
        <v/>
      </c>
      <c r="M24" s="1" t="str">
        <f t="shared" si="9"/>
        <v/>
      </c>
      <c r="N24" s="1" t="str">
        <f t="shared" ref="N24:N32" si="10">IF(E24="A","20",IF(E24="B","17,5",IF(E24="C","15",IF(E24="D","12,5",IF(E24="E","10",IF(E24="F","0",IF(E24="-","",IF(E24="",""))))))))</f>
        <v/>
      </c>
      <c r="O24" s="1" t="str">
        <f t="shared" ref="O24" si="11">IF(N24="","",N24*C24)</f>
        <v/>
      </c>
      <c r="P24" s="1" t="str">
        <f t="shared" ref="P24:P32" si="12">IF(N24="","",C24)</f>
        <v/>
      </c>
      <c r="Q24" s="1" t="str">
        <f t="shared" si="3"/>
        <v>0</v>
      </c>
    </row>
    <row r="25" spans="2:17" x14ac:dyDescent="0.35">
      <c r="B25" s="16" t="s">
        <v>56</v>
      </c>
      <c r="C25" s="17">
        <v>100</v>
      </c>
      <c r="D25" s="12"/>
      <c r="E25" s="42"/>
      <c r="H25" s="61" t="s">
        <v>43</v>
      </c>
      <c r="I25" s="62"/>
      <c r="J25" s="63"/>
      <c r="K25" s="1" t="str">
        <f t="shared" ref="K25:K32" si="13">IF(D25="A","20",IF(D25="B","17,5",IF(D25="C","15",IF(D25="D","12,5",IF(D25="E","10",IF(D25="F","0",IF(D25="","")))))))</f>
        <v/>
      </c>
      <c r="L25" s="1" t="str">
        <f t="shared" ref="L25:L32" si="14">IF(K25="","",K25*C25)</f>
        <v/>
      </c>
      <c r="M25" s="1" t="str">
        <f t="shared" ref="M25:M32" si="15">IF(K25="","",C25)</f>
        <v/>
      </c>
      <c r="N25" s="1" t="str">
        <f t="shared" si="10"/>
        <v/>
      </c>
      <c r="O25" s="1" t="str">
        <f t="shared" ref="O25:O32" si="16">IF(N25="","",N25*C25)</f>
        <v/>
      </c>
      <c r="P25" s="1" t="str">
        <f t="shared" si="12"/>
        <v/>
      </c>
      <c r="Q25" s="1" t="str">
        <f t="shared" si="3"/>
        <v>0</v>
      </c>
    </row>
    <row r="26" spans="2:17" x14ac:dyDescent="0.35">
      <c r="B26" s="16" t="s">
        <v>12</v>
      </c>
      <c r="C26" s="17">
        <v>100</v>
      </c>
      <c r="D26" s="39"/>
      <c r="E26" s="42"/>
      <c r="H26" s="64" t="s">
        <v>44</v>
      </c>
      <c r="I26" s="65"/>
      <c r="J26" s="66"/>
      <c r="K26" s="1" t="str">
        <f t="shared" si="13"/>
        <v/>
      </c>
      <c r="L26" s="1" t="str">
        <f t="shared" si="14"/>
        <v/>
      </c>
      <c r="M26" s="1" t="str">
        <f t="shared" si="15"/>
        <v/>
      </c>
      <c r="N26" s="1" t="str">
        <f t="shared" si="10"/>
        <v/>
      </c>
      <c r="O26" s="1" t="str">
        <f t="shared" si="16"/>
        <v/>
      </c>
      <c r="P26" s="1" t="str">
        <f t="shared" si="12"/>
        <v/>
      </c>
      <c r="Q26" s="1" t="str">
        <f t="shared" si="3"/>
        <v>0</v>
      </c>
    </row>
    <row r="27" spans="2:17" ht="15" thickBot="1" x14ac:dyDescent="0.4">
      <c r="B27" s="16" t="s">
        <v>13</v>
      </c>
      <c r="C27" s="17">
        <v>100</v>
      </c>
      <c r="D27" s="39"/>
      <c r="E27" s="42"/>
      <c r="H27" s="67" t="s">
        <v>45</v>
      </c>
      <c r="I27" s="68"/>
      <c r="J27" s="69"/>
      <c r="K27" s="1" t="str">
        <f t="shared" si="13"/>
        <v/>
      </c>
      <c r="L27" s="1" t="str">
        <f t="shared" si="14"/>
        <v/>
      </c>
      <c r="M27" s="1" t="str">
        <f t="shared" si="15"/>
        <v/>
      </c>
      <c r="N27" s="1" t="str">
        <f t="shared" si="10"/>
        <v/>
      </c>
      <c r="O27" s="1" t="str">
        <f t="shared" si="16"/>
        <v/>
      </c>
      <c r="P27" s="1" t="str">
        <f t="shared" si="12"/>
        <v/>
      </c>
      <c r="Q27" s="1" t="str">
        <f t="shared" si="3"/>
        <v>0</v>
      </c>
    </row>
    <row r="28" spans="2:17" x14ac:dyDescent="0.35">
      <c r="B28" s="16" t="s">
        <v>6</v>
      </c>
      <c r="C28" s="17">
        <v>100</v>
      </c>
      <c r="D28" s="39"/>
      <c r="E28" s="42"/>
      <c r="H28" s="70" t="s">
        <v>47</v>
      </c>
      <c r="I28" s="70"/>
      <c r="J28" s="70"/>
      <c r="K28" s="1" t="str">
        <f t="shared" si="13"/>
        <v/>
      </c>
      <c r="L28" s="1" t="str">
        <f t="shared" si="14"/>
        <v/>
      </c>
      <c r="M28" s="1" t="str">
        <f t="shared" si="15"/>
        <v/>
      </c>
      <c r="N28" s="1" t="str">
        <f t="shared" si="10"/>
        <v/>
      </c>
      <c r="O28" s="1" t="str">
        <f t="shared" si="16"/>
        <v/>
      </c>
      <c r="P28" s="1" t="str">
        <f t="shared" si="12"/>
        <v/>
      </c>
      <c r="Q28" s="1" t="str">
        <f t="shared" si="3"/>
        <v>0</v>
      </c>
    </row>
    <row r="29" spans="2:17" x14ac:dyDescent="0.35">
      <c r="B29" s="16" t="s">
        <v>57</v>
      </c>
      <c r="C29" s="17">
        <v>150</v>
      </c>
      <c r="D29" s="12"/>
      <c r="E29" s="42"/>
      <c r="K29" s="1" t="str">
        <f t="shared" si="13"/>
        <v/>
      </c>
      <c r="L29" s="1" t="str">
        <f t="shared" si="14"/>
        <v/>
      </c>
      <c r="M29" s="1" t="str">
        <f t="shared" si="15"/>
        <v/>
      </c>
      <c r="N29" s="1" t="str">
        <f t="shared" si="10"/>
        <v/>
      </c>
      <c r="O29" s="1" t="str">
        <f t="shared" si="16"/>
        <v/>
      </c>
      <c r="P29" s="1" t="str">
        <f t="shared" si="12"/>
        <v/>
      </c>
      <c r="Q29" s="1" t="str">
        <f t="shared" ref="Q29" si="17">IF(N29&gt;="10",P29,"0")</f>
        <v>0</v>
      </c>
    </row>
    <row r="30" spans="2:17" x14ac:dyDescent="0.35">
      <c r="B30" s="16" t="s">
        <v>48</v>
      </c>
      <c r="C30" s="17">
        <v>100</v>
      </c>
      <c r="D30" s="39"/>
      <c r="E30" s="42"/>
      <c r="H30" s="30"/>
      <c r="I30" s="30"/>
      <c r="J30" s="30"/>
      <c r="K30" s="1" t="str">
        <f t="shared" si="13"/>
        <v/>
      </c>
      <c r="L30" s="1" t="str">
        <f t="shared" si="14"/>
        <v/>
      </c>
      <c r="M30" s="1" t="str">
        <f t="shared" si="15"/>
        <v/>
      </c>
      <c r="N30" s="1" t="str">
        <f t="shared" si="10"/>
        <v/>
      </c>
      <c r="O30" s="1" t="str">
        <f t="shared" si="16"/>
        <v/>
      </c>
      <c r="P30" s="1" t="str">
        <f t="shared" si="12"/>
        <v/>
      </c>
      <c r="Q30" s="1" t="str">
        <f t="shared" si="3"/>
        <v>0</v>
      </c>
    </row>
    <row r="31" spans="2:17" x14ac:dyDescent="0.35">
      <c r="B31" s="37" t="s">
        <v>63</v>
      </c>
      <c r="C31" s="17">
        <v>100</v>
      </c>
      <c r="D31" s="39"/>
      <c r="E31" s="42"/>
      <c r="K31" s="1" t="str">
        <f t="shared" si="13"/>
        <v/>
      </c>
      <c r="L31" s="1" t="str">
        <f t="shared" si="14"/>
        <v/>
      </c>
      <c r="M31" s="1" t="str">
        <f t="shared" si="15"/>
        <v/>
      </c>
      <c r="N31" s="1" t="str">
        <f t="shared" si="10"/>
        <v/>
      </c>
      <c r="O31" s="1" t="str">
        <f t="shared" si="16"/>
        <v/>
      </c>
      <c r="P31" s="1" t="str">
        <f t="shared" si="12"/>
        <v/>
      </c>
      <c r="Q31" s="1" t="str">
        <f t="shared" si="3"/>
        <v>0</v>
      </c>
    </row>
    <row r="32" spans="2:17" ht="15" thickBot="1" x14ac:dyDescent="0.4">
      <c r="B32" s="18" t="s">
        <v>49</v>
      </c>
      <c r="C32" s="19">
        <v>100</v>
      </c>
      <c r="D32" s="40"/>
      <c r="E32" s="43"/>
      <c r="K32" s="1" t="str">
        <f t="shared" si="13"/>
        <v/>
      </c>
      <c r="L32" s="1" t="str">
        <f t="shared" si="14"/>
        <v/>
      </c>
      <c r="M32" s="1" t="str">
        <f t="shared" si="15"/>
        <v/>
      </c>
      <c r="N32" s="1" t="str">
        <f t="shared" si="10"/>
        <v/>
      </c>
      <c r="O32" s="1" t="str">
        <f t="shared" si="16"/>
        <v/>
      </c>
      <c r="P32" s="1" t="str">
        <f t="shared" si="12"/>
        <v/>
      </c>
      <c r="Q32" s="1" t="str">
        <f t="shared" si="3"/>
        <v>0</v>
      </c>
    </row>
    <row r="33" spans="2:17" ht="6.75" customHeight="1" thickBot="1" x14ac:dyDescent="0.4"/>
    <row r="34" spans="2:17" ht="15.75" customHeight="1" thickBot="1" x14ac:dyDescent="0.4">
      <c r="B34" s="3" t="s">
        <v>15</v>
      </c>
      <c r="C34" s="3" t="s">
        <v>32</v>
      </c>
      <c r="D34" s="1" t="s">
        <v>18</v>
      </c>
      <c r="E34" s="1" t="s">
        <v>19</v>
      </c>
      <c r="H34" s="47" t="s">
        <v>42</v>
      </c>
      <c r="I34" s="47"/>
      <c r="J34" s="48"/>
    </row>
    <row r="35" spans="2:17" ht="15.75" customHeight="1" thickBot="1" x14ac:dyDescent="0.4">
      <c r="B35" s="28" t="s">
        <v>4</v>
      </c>
      <c r="C35" s="29">
        <v>50</v>
      </c>
      <c r="D35" s="38"/>
      <c r="E35" s="41"/>
      <c r="H35" s="47"/>
      <c r="I35" s="47"/>
      <c r="J35" s="49"/>
      <c r="K35" s="1" t="str">
        <f t="shared" ref="K35:K43" si="18">IF(D35="A","20",IF(D35="B","17,5",IF(D35="C","15",IF(D35="D","12,5",IF(D35="E","10",IF(D35="F","0",IF(D35="","")))))))</f>
        <v/>
      </c>
      <c r="L35" s="1" t="str">
        <f t="shared" ref="L35:L43" si="19">IF(K35="","",K35*C35)</f>
        <v/>
      </c>
      <c r="M35" s="1" t="str">
        <f t="shared" ref="M35:M43" si="20">IF(K35="","",C35)</f>
        <v/>
      </c>
      <c r="N35" s="1" t="str">
        <f t="shared" ref="N35:N44" si="21">IF(E35="A","20",IF(E35="B","17,5",IF(E35="C","15",IF(E35="D","12,5",IF(E35="E","10",IF(E35="F","0",IF(E35="-","",IF(E35="",""))))))))</f>
        <v/>
      </c>
      <c r="O35" s="1" t="str">
        <f t="shared" ref="O35:O43" si="22">IF(N35="","",N35*C35)</f>
        <v/>
      </c>
      <c r="P35" s="1" t="str">
        <f t="shared" ref="P35:P43" si="23">IF(N35="","",C35)</f>
        <v/>
      </c>
      <c r="Q35" s="1" t="str">
        <f t="shared" si="3"/>
        <v>0</v>
      </c>
    </row>
    <row r="36" spans="2:17" ht="15" thickBot="1" x14ac:dyDescent="0.4">
      <c r="B36" s="24" t="s">
        <v>16</v>
      </c>
      <c r="C36" s="25">
        <v>50</v>
      </c>
      <c r="D36" s="39"/>
      <c r="E36" s="42"/>
      <c r="K36" s="1" t="str">
        <f t="shared" si="18"/>
        <v/>
      </c>
      <c r="L36" s="1" t="str">
        <f t="shared" si="19"/>
        <v/>
      </c>
      <c r="M36" s="1" t="str">
        <f t="shared" si="20"/>
        <v/>
      </c>
      <c r="N36" s="1" t="str">
        <f t="shared" si="21"/>
        <v/>
      </c>
      <c r="O36" s="1" t="str">
        <f t="shared" si="22"/>
        <v/>
      </c>
      <c r="P36" s="1" t="str">
        <f t="shared" si="23"/>
        <v/>
      </c>
      <c r="Q36" s="1" t="str">
        <f t="shared" si="3"/>
        <v>0</v>
      </c>
    </row>
    <row r="37" spans="2:17" ht="15.75" customHeight="1" x14ac:dyDescent="0.35">
      <c r="B37" s="24" t="s">
        <v>36</v>
      </c>
      <c r="C37" s="25">
        <v>100</v>
      </c>
      <c r="D37" s="39"/>
      <c r="E37" s="42"/>
      <c r="H37" s="47" t="s">
        <v>26</v>
      </c>
      <c r="I37" s="47"/>
      <c r="J37" s="71" t="str">
        <f>IF(L46=0,"",L46/M46)</f>
        <v/>
      </c>
      <c r="K37" s="1" t="str">
        <f t="shared" si="18"/>
        <v/>
      </c>
      <c r="L37" s="1" t="str">
        <f t="shared" si="19"/>
        <v/>
      </c>
      <c r="M37" s="1" t="str">
        <f t="shared" si="20"/>
        <v/>
      </c>
      <c r="N37" s="1" t="str">
        <f t="shared" si="21"/>
        <v/>
      </c>
      <c r="O37" s="1" t="str">
        <f t="shared" si="22"/>
        <v/>
      </c>
      <c r="P37" s="1" t="str">
        <f t="shared" si="23"/>
        <v/>
      </c>
      <c r="Q37" s="1" t="str">
        <f t="shared" si="3"/>
        <v>0</v>
      </c>
    </row>
    <row r="38" spans="2:17" ht="15.75" customHeight="1" thickBot="1" x14ac:dyDescent="0.4">
      <c r="B38" s="24" t="s">
        <v>14</v>
      </c>
      <c r="C38" s="25">
        <v>100</v>
      </c>
      <c r="D38" s="39"/>
      <c r="E38" s="42"/>
      <c r="H38" s="47"/>
      <c r="I38" s="47"/>
      <c r="J38" s="72"/>
      <c r="K38" s="1" t="str">
        <f t="shared" si="18"/>
        <v/>
      </c>
      <c r="L38" s="1" t="str">
        <f t="shared" si="19"/>
        <v/>
      </c>
      <c r="M38" s="1" t="str">
        <f t="shared" si="20"/>
        <v/>
      </c>
      <c r="N38" s="1" t="str">
        <f t="shared" si="21"/>
        <v/>
      </c>
      <c r="O38" s="1" t="str">
        <f t="shared" si="22"/>
        <v/>
      </c>
      <c r="P38" s="1" t="str">
        <f t="shared" si="23"/>
        <v/>
      </c>
      <c r="Q38" s="1" t="str">
        <f t="shared" si="3"/>
        <v>0</v>
      </c>
    </row>
    <row r="39" spans="2:17" ht="15" thickBot="1" x14ac:dyDescent="0.4">
      <c r="B39" s="24" t="str">
        <f>IF(H3="IT och media","Digitalt skapande 2",IF(H3="Ingenjör","Matematik 4",IF(H3="","Programfördjupningskurs")))</f>
        <v>Digitalt skapande 2</v>
      </c>
      <c r="C39" s="25">
        <v>100</v>
      </c>
      <c r="D39" s="39"/>
      <c r="E39" s="42"/>
      <c r="K39" s="1" t="str">
        <f t="shared" si="18"/>
        <v/>
      </c>
      <c r="L39" s="1" t="str">
        <f t="shared" si="19"/>
        <v/>
      </c>
      <c r="M39" s="1" t="str">
        <f t="shared" si="20"/>
        <v/>
      </c>
      <c r="N39" s="1" t="str">
        <f t="shared" si="21"/>
        <v/>
      </c>
      <c r="O39" s="1" t="str">
        <f t="shared" si="22"/>
        <v/>
      </c>
      <c r="P39" s="1" t="str">
        <f t="shared" si="23"/>
        <v/>
      </c>
      <c r="Q39" s="1" t="str">
        <f t="shared" si="3"/>
        <v>0</v>
      </c>
    </row>
    <row r="40" spans="2:17" ht="15.75" customHeight="1" x14ac:dyDescent="0.35">
      <c r="B40" s="24" t="str">
        <f>IF(H3="IT och media","Gränssnittsdesign",IF(H3="Ingenjör","Fysik 2",IF(H3="","Programfördjupningskurs")))</f>
        <v>Gränssnittsdesign</v>
      </c>
      <c r="C40" s="25">
        <v>100</v>
      </c>
      <c r="D40" s="39"/>
      <c r="E40" s="42"/>
      <c r="G40" s="13"/>
      <c r="H40" s="47" t="s">
        <v>29</v>
      </c>
      <c r="I40" s="47"/>
      <c r="J40" s="71" t="str">
        <f>IF(P46=0,"",O46/P46)</f>
        <v/>
      </c>
      <c r="K40" s="1" t="str">
        <f t="shared" si="18"/>
        <v/>
      </c>
      <c r="L40" s="1" t="str">
        <f t="shared" si="19"/>
        <v/>
      </c>
      <c r="M40" s="1" t="str">
        <f t="shared" si="20"/>
        <v/>
      </c>
      <c r="N40" s="1" t="str">
        <f t="shared" si="21"/>
        <v/>
      </c>
      <c r="O40" s="1" t="str">
        <f t="shared" si="22"/>
        <v/>
      </c>
      <c r="P40" s="1" t="str">
        <f t="shared" si="23"/>
        <v/>
      </c>
      <c r="Q40" s="1" t="str">
        <f t="shared" si="3"/>
        <v>0</v>
      </c>
    </row>
    <row r="41" spans="2:17" ht="15.75" customHeight="1" thickBot="1" x14ac:dyDescent="0.4">
      <c r="B41" s="44" t="s">
        <v>66</v>
      </c>
      <c r="C41" s="25">
        <v>100</v>
      </c>
      <c r="D41" s="39"/>
      <c r="E41" s="42"/>
      <c r="G41" s="13"/>
      <c r="H41" s="47"/>
      <c r="I41" s="47"/>
      <c r="J41" s="72"/>
      <c r="K41" s="1" t="str">
        <f t="shared" si="18"/>
        <v/>
      </c>
      <c r="L41" s="1" t="str">
        <f t="shared" si="19"/>
        <v/>
      </c>
      <c r="M41" s="1" t="str">
        <f t="shared" si="20"/>
        <v/>
      </c>
      <c r="N41" s="1" t="str">
        <f t="shared" si="21"/>
        <v/>
      </c>
      <c r="O41" s="1" t="str">
        <f t="shared" si="22"/>
        <v/>
      </c>
      <c r="P41" s="1" t="str">
        <f t="shared" si="23"/>
        <v/>
      </c>
      <c r="Q41" s="1" t="str">
        <f t="shared" si="3"/>
        <v>0</v>
      </c>
    </row>
    <row r="42" spans="2:17" ht="15" thickBot="1" x14ac:dyDescent="0.4">
      <c r="B42" s="37" t="s">
        <v>63</v>
      </c>
      <c r="C42" s="25">
        <v>100</v>
      </c>
      <c r="D42" s="39"/>
      <c r="E42" s="42"/>
      <c r="K42" s="1" t="str">
        <f t="shared" si="18"/>
        <v/>
      </c>
      <c r="L42" s="1" t="str">
        <f t="shared" si="19"/>
        <v/>
      </c>
      <c r="M42" s="1" t="str">
        <f t="shared" si="20"/>
        <v/>
      </c>
      <c r="N42" s="1" t="str">
        <f t="shared" si="21"/>
        <v/>
      </c>
      <c r="O42" s="1" t="str">
        <f t="shared" si="22"/>
        <v/>
      </c>
      <c r="P42" s="1" t="str">
        <f t="shared" si="23"/>
        <v/>
      </c>
      <c r="Q42" s="1" t="str">
        <f t="shared" si="3"/>
        <v>0</v>
      </c>
    </row>
    <row r="43" spans="2:17" ht="15" customHeight="1" thickBot="1" x14ac:dyDescent="0.4">
      <c r="B43" s="26" t="s">
        <v>17</v>
      </c>
      <c r="C43" s="27">
        <v>100</v>
      </c>
      <c r="D43" s="40"/>
      <c r="E43" s="43"/>
      <c r="G43" s="13"/>
      <c r="I43" s="2" t="s">
        <v>37</v>
      </c>
      <c r="J43" s="14">
        <f>IF(P45="","",P45)</f>
        <v>0</v>
      </c>
      <c r="K43" s="1" t="str">
        <f t="shared" si="18"/>
        <v/>
      </c>
      <c r="L43" s="1" t="str">
        <f t="shared" si="19"/>
        <v/>
      </c>
      <c r="M43" s="1" t="str">
        <f t="shared" si="20"/>
        <v/>
      </c>
      <c r="N43" s="1" t="str">
        <f t="shared" si="21"/>
        <v/>
      </c>
      <c r="O43" s="1" t="str">
        <f t="shared" si="22"/>
        <v/>
      </c>
      <c r="P43" s="1" t="str">
        <f t="shared" si="23"/>
        <v/>
      </c>
      <c r="Q43" s="1" t="str">
        <f t="shared" si="3"/>
        <v>0</v>
      </c>
    </row>
    <row r="44" spans="2:17" ht="15.75" customHeight="1" thickBot="1" x14ac:dyDescent="0.4">
      <c r="B44" s="2" t="s">
        <v>39</v>
      </c>
      <c r="C44" s="3">
        <v>2500</v>
      </c>
      <c r="G44" s="13"/>
      <c r="I44" s="2" t="s">
        <v>40</v>
      </c>
      <c r="J44" s="14">
        <f>IF(Q45="","",Q45)</f>
        <v>0</v>
      </c>
      <c r="N44" s="1" t="str">
        <f t="shared" si="21"/>
        <v/>
      </c>
    </row>
    <row r="45" spans="2:17" ht="9" customHeight="1" x14ac:dyDescent="0.35">
      <c r="H45" s="2"/>
      <c r="L45" s="1">
        <f>SUM(L13:L44)</f>
        <v>0</v>
      </c>
      <c r="M45" s="1">
        <f>SUM(M13:M44)</f>
        <v>0</v>
      </c>
      <c r="O45" s="1">
        <f>SUM(O13:O44)</f>
        <v>0</v>
      </c>
      <c r="P45" s="1">
        <f>SUM(P13:P44)</f>
        <v>0</v>
      </c>
      <c r="Q45" s="1">
        <f>SUM(Q13:Q44)</f>
        <v>0</v>
      </c>
    </row>
    <row r="46" spans="2:17" ht="15" customHeight="1" x14ac:dyDescent="0.35">
      <c r="B46" s="45" t="s">
        <v>41</v>
      </c>
      <c r="C46" s="45"/>
      <c r="D46" s="45"/>
      <c r="E46" s="45"/>
      <c r="F46" s="45"/>
      <c r="G46" s="45"/>
      <c r="H46" s="45"/>
      <c r="I46" s="45"/>
      <c r="J46" s="45"/>
      <c r="K46" s="13"/>
      <c r="L46" s="1">
        <f>SUM(L13:L42)</f>
        <v>0</v>
      </c>
      <c r="M46" s="1">
        <f>SUM(M13:M42)</f>
        <v>0</v>
      </c>
      <c r="O46" s="1">
        <f>SUM(O13:O42)</f>
        <v>0</v>
      </c>
      <c r="P46" s="1">
        <f>SUM(P13:P42)</f>
        <v>0</v>
      </c>
    </row>
    <row r="47" spans="2:17" ht="15" customHeight="1" x14ac:dyDescent="0.35">
      <c r="F47" s="15"/>
      <c r="G47" s="15"/>
    </row>
    <row r="48" spans="2:17" ht="15" customHeight="1" x14ac:dyDescent="0.35">
      <c r="H48" s="13"/>
      <c r="I48" s="13"/>
      <c r="J48" s="13"/>
    </row>
    <row r="49" spans="7:9" x14ac:dyDescent="0.35">
      <c r="G49" s="13"/>
    </row>
    <row r="51" spans="7:9" x14ac:dyDescent="0.35">
      <c r="H51" s="13"/>
      <c r="I51" s="13"/>
    </row>
    <row r="52" spans="7:9" x14ac:dyDescent="0.35">
      <c r="G52" s="13"/>
      <c r="H52" s="13"/>
      <c r="I52" s="13"/>
    </row>
    <row r="53" spans="7:9" x14ac:dyDescent="0.35">
      <c r="G53" s="13"/>
      <c r="H53" s="13"/>
      <c r="I53" s="13"/>
    </row>
    <row r="54" spans="7:9" x14ac:dyDescent="0.35">
      <c r="G54" s="13"/>
    </row>
  </sheetData>
  <sheetProtection algorithmName="SHA-512" hashValue="FAgX994zI+cTxCJLnLeO3teJJgFe49lKY8BOXySkI4vSig4d0c8T9bv6KyauMtxKjlIbv7GYMnuMzHqd2bnxaA==" saltValue="SuDWS3Rz+v6Zc4OmatcW7w==" spinCount="100000" sheet="1" formatCells="0"/>
  <protectedRanges>
    <protectedRange sqref="H1 H3 B7 B10 G7:J10 G13:J16 D13:D21 E13:E15 E20:E21 D24 D26:D28 D30:D32 D35:E43 B31 J34 E24:E32 E17:E18 B42" name="Område1"/>
    <protectedRange sqref="J34:J35" name="Område2"/>
  </protectedRanges>
  <dataConsolidate/>
  <mergeCells count="29">
    <mergeCell ref="J37:J38"/>
    <mergeCell ref="J40:J41"/>
    <mergeCell ref="B7:E7"/>
    <mergeCell ref="G7:J7"/>
    <mergeCell ref="G8:J8"/>
    <mergeCell ref="G9:J9"/>
    <mergeCell ref="G10:J10"/>
    <mergeCell ref="G13:J13"/>
    <mergeCell ref="G14:J14"/>
    <mergeCell ref="G15:J15"/>
    <mergeCell ref="G16:J16"/>
    <mergeCell ref="G17:J17"/>
    <mergeCell ref="B10:E10"/>
    <mergeCell ref="B46:J46"/>
    <mergeCell ref="A1:C2"/>
    <mergeCell ref="H34:I35"/>
    <mergeCell ref="J34:J35"/>
    <mergeCell ref="H2:J2"/>
    <mergeCell ref="H3:J3"/>
    <mergeCell ref="E2:G2"/>
    <mergeCell ref="E3:G3"/>
    <mergeCell ref="H1:J1"/>
    <mergeCell ref="H23:J24"/>
    <mergeCell ref="H25:J25"/>
    <mergeCell ref="H26:J26"/>
    <mergeCell ref="H27:J27"/>
    <mergeCell ref="H28:J28"/>
    <mergeCell ref="H37:I38"/>
    <mergeCell ref="H40:I41"/>
  </mergeCells>
  <dataValidations count="8">
    <dataValidation type="list" allowBlank="1" showInputMessage="1" showErrorMessage="1" errorTitle="Programfördjupning" error="Fyll i vilken programfördjupning du valt inför år 3." sqref="H4" xr:uid="{00000000-0002-0000-0000-000000000000}">
      <formula1>$K$7:$K$9</formula1>
    </dataValidation>
    <dataValidation type="list" allowBlank="1" showInputMessage="1" showErrorMessage="1" errorTitle="Oops" error="Du måste välja ett betyg E-A." sqref="D13:D21 D30:D32 D24 D26:D28 D35:D42" xr:uid="{00000000-0002-0000-0000-000001000000}">
      <formula1>$O$2:$O$6</formula1>
    </dataValidation>
    <dataValidation type="list" allowBlank="1" showInputMessage="1" showErrorMessage="1" errorTitle="Oops" error="Skriv in vilket betyg du fått i kursen. E-A, alterntivt F eller -" sqref="E20:E21 E13:E15 E17:E18 E35:E42 E24:E32" xr:uid="{00000000-0002-0000-0000-000002000000}">
      <formula1>$O$2:$O$8</formula1>
    </dataValidation>
    <dataValidation allowBlank="1" showInputMessage="1" showErrorMessage="1" promptTitle="Betyg" prompt="Fyll i ditt betyg i kursen under rubriken År 2 istället." sqref="E19 E16" xr:uid="{00000000-0002-0000-0000-000003000000}"/>
    <dataValidation allowBlank="1" showInputMessage="1" showErrorMessage="1" promptTitle="Mål" prompt="Fyll i ditt mål under rubriken År 1" sqref="D25 D29" xr:uid="{00000000-0002-0000-0000-000004000000}"/>
    <dataValidation type="list" allowBlank="1" showInputMessage="1" showErrorMessage="1" errorTitle="Programfördjupning" error="Fyll i vilken programfördjupning du valt inför år 3." sqref="H3:J3" xr:uid="{00000000-0002-0000-0000-000005000000}">
      <formula1>$K$7:$K$8</formula1>
    </dataValidation>
    <dataValidation type="list" allowBlank="1" showInputMessage="1" showErrorMessage="1" errorTitle="Oops" error="Du måste välja ett betyg E-A." sqref="D43" xr:uid="{00000000-0002-0000-0000-000006000000}">
      <formula1>$O$6:$O$8</formula1>
    </dataValidation>
    <dataValidation type="list" allowBlank="1" showInputMessage="1" showErrorMessage="1" errorTitle="Oops" error="Skriv in vilket betyg du fått i kursen. E-A, alterntivt F eller -" sqref="E43" xr:uid="{00000000-0002-0000-0000-000007000000}">
      <formula1>$O$6:$O$8</formula1>
    </dataValidation>
  </dataValidations>
  <hyperlinks>
    <hyperlink ref="H28" r:id="rId1" display="Läs mer" xr:uid="{00000000-0004-0000-0000-000000000000}"/>
    <hyperlink ref="H28:J28" r:id="rId2" display="Läs mer om meritpoäng" xr:uid="{35E5569C-3BC9-418C-8009-9E99F761F8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 Eriksson</dc:creator>
  <cp:lastModifiedBy>Malin Andersen</cp:lastModifiedBy>
  <cp:lastPrinted>2015-02-05T10:13:56Z</cp:lastPrinted>
  <dcterms:created xsi:type="dcterms:W3CDTF">2012-10-01T12:19:08Z</dcterms:created>
  <dcterms:modified xsi:type="dcterms:W3CDTF">2019-11-13T09:52:31Z</dcterms:modified>
  <cp:contentStatus/>
</cp:coreProperties>
</file>