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stenIPA\"/>
    </mc:Choice>
  </mc:AlternateContent>
  <xr:revisionPtr revIDLastSave="0" documentId="13_ncr:1_{B4208BA9-A878-42C3-9E14-3C469FADB680}" xr6:coauthVersionLast="47" xr6:coauthVersionMax="47" xr10:uidLastSave="{00000000-0000-0000-0000-000000000000}"/>
  <bookViews>
    <workbookView xWindow="-120" yWindow="-120" windowWidth="38640" windowHeight="21120" xr2:uid="{57A6E4E7-3DD4-4944-BACC-A6624EAFC0EF}"/>
  </bookViews>
  <sheets>
    <sheet name="SYMBOLS" sheetId="5" r:id="rId1"/>
    <sheet name="BASIC COMBINATIONS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2" i="5"/>
  <c r="Z3" i="5"/>
  <c r="E113" i="5"/>
  <c r="F113" i="5"/>
  <c r="G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D113" i="5"/>
  <c r="E112" i="5"/>
  <c r="F112" i="5"/>
  <c r="G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D112" i="5"/>
  <c r="N155" i="5"/>
  <c r="H116" i="5"/>
  <c r="H110" i="5"/>
  <c r="Z110" i="5" s="1"/>
  <c r="H108" i="5"/>
  <c r="Z108" i="5" s="1"/>
  <c r="H102" i="5"/>
  <c r="Z102" i="5" s="1"/>
  <c r="H99" i="5"/>
  <c r="Z99" i="5" s="1"/>
  <c r="H100" i="5"/>
  <c r="Z100" i="5" s="1"/>
  <c r="H101" i="5"/>
  <c r="Z101" i="5" s="1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103" i="5"/>
  <c r="Z104" i="5"/>
  <c r="Z141" i="5"/>
  <c r="Z142" i="5"/>
  <c r="Z143" i="5"/>
  <c r="Z144" i="5"/>
  <c r="Z145" i="5"/>
  <c r="Z146" i="5"/>
  <c r="Z147" i="5"/>
  <c r="Z109" i="5"/>
  <c r="Z2" i="5"/>
  <c r="H28" i="5"/>
  <c r="Z28" i="5" s="1"/>
  <c r="H122" i="5" l="1"/>
  <c r="H121" i="5"/>
  <c r="H119" i="5"/>
  <c r="H120" i="5"/>
  <c r="H107" i="5" l="1"/>
  <c r="Z107" i="5" s="1"/>
  <c r="H106" i="5"/>
  <c r="Z106" i="5" s="1"/>
  <c r="H105" i="5"/>
  <c r="Z105" i="5" s="1"/>
  <c r="H81" i="5"/>
  <c r="Z81" i="5" s="1"/>
  <c r="H82" i="5"/>
  <c r="Z82" i="5" s="1"/>
  <c r="H83" i="5"/>
  <c r="Z83" i="5" s="1"/>
  <c r="H84" i="5"/>
  <c r="Z84" i="5" s="1"/>
  <c r="H80" i="5"/>
  <c r="Z80" i="5" s="1"/>
  <c r="H29" i="5"/>
  <c r="Z29" i="5" s="1"/>
  <c r="H22" i="5"/>
  <c r="Z22" i="5" s="1"/>
  <c r="H23" i="5"/>
  <c r="Z23" i="5" s="1"/>
  <c r="H24" i="5"/>
  <c r="Z24" i="5" s="1"/>
  <c r="H25" i="5"/>
  <c r="Z25" i="5" s="1"/>
  <c r="H26" i="5"/>
  <c r="Z26" i="5" s="1"/>
  <c r="H27" i="5"/>
  <c r="Z27" i="5" s="1"/>
  <c r="H21" i="5"/>
  <c r="Z21" i="5" s="1"/>
  <c r="H20" i="5"/>
  <c r="Z20" i="5" s="1"/>
  <c r="H19" i="5"/>
  <c r="Z19" i="5" s="1"/>
  <c r="H14" i="5"/>
  <c r="Z14" i="5" s="1"/>
  <c r="H15" i="5"/>
  <c r="Z15" i="5" s="1"/>
  <c r="H16" i="5"/>
  <c r="Z16" i="5" s="1"/>
  <c r="H17" i="5"/>
  <c r="Z17" i="5" s="1"/>
  <c r="H18" i="5"/>
  <c r="Z18" i="5" s="1"/>
  <c r="H13" i="5"/>
  <c r="Z13" i="5" s="1"/>
  <c r="H11" i="5"/>
  <c r="Z11" i="5" s="1"/>
  <c r="H12" i="5"/>
  <c r="Z12" i="5" s="1"/>
  <c r="H10" i="5"/>
  <c r="Z10" i="5" s="1"/>
  <c r="H5" i="5"/>
  <c r="Z5" i="5" s="1"/>
  <c r="H6" i="5"/>
  <c r="Z6" i="5" s="1"/>
  <c r="H7" i="5"/>
  <c r="Z7" i="5" s="1"/>
  <c r="H8" i="5"/>
  <c r="Z8" i="5" s="1"/>
  <c r="H9" i="5"/>
  <c r="Z9" i="5" s="1"/>
  <c r="H4" i="5"/>
  <c r="H113" i="5" l="1"/>
  <c r="H112" i="5"/>
  <c r="Z4" i="5"/>
</calcChain>
</file>

<file path=xl/sharedStrings.xml><?xml version="1.0" encoding="utf-8"?>
<sst xmlns="http://schemas.openxmlformats.org/spreadsheetml/2006/main" count="573" uniqueCount="487">
  <si>
    <t>#</t>
  </si>
  <si>
    <t>Long ː</t>
  </si>
  <si>
    <t>C M Nasal m n</t>
  </si>
  <si>
    <t>C M Sibilant fricative s ʒ ɕ, ɬ ɮ</t>
  </si>
  <si>
    <t>C M Lateral tɬ dɮ, ɬ ɮ, l ʎ ʟ, ɺ</t>
  </si>
  <si>
    <t>C P Uvular ɴ q qχ ʁ ʀ</t>
  </si>
  <si>
    <t>C +Aspiration ʰ</t>
  </si>
  <si>
    <t>C P Glottal ʔ h ɦ</t>
  </si>
  <si>
    <t>C Voiceless</t>
  </si>
  <si>
    <t>V Stress</t>
  </si>
  <si>
    <t>ɲ</t>
  </si>
  <si>
    <t>ʎ</t>
  </si>
  <si>
    <t>c</t>
  </si>
  <si>
    <t>ɟ</t>
  </si>
  <si>
    <t>Space</t>
  </si>
  <si>
    <t>i</t>
  </si>
  <si>
    <t>y</t>
  </si>
  <si>
    <t>ɨ</t>
  </si>
  <si>
    <t>ʉ</t>
  </si>
  <si>
    <t>ɯ</t>
  </si>
  <si>
    <t>u</t>
  </si>
  <si>
    <t>ɪ</t>
  </si>
  <si>
    <t>ʏ</t>
  </si>
  <si>
    <t>ʊ</t>
  </si>
  <si>
    <t>e</t>
  </si>
  <si>
    <t>ø</t>
  </si>
  <si>
    <t>ɘ</t>
  </si>
  <si>
    <t>ɵ</t>
  </si>
  <si>
    <t>ɤ</t>
  </si>
  <si>
    <t>o</t>
  </si>
  <si>
    <t>ə</t>
  </si>
  <si>
    <t>ɛ</t>
  </si>
  <si>
    <t>œ</t>
  </si>
  <si>
    <t>ɜ</t>
  </si>
  <si>
    <t>ɞ</t>
  </si>
  <si>
    <t>ʌ</t>
  </si>
  <si>
    <t>ɔ</t>
  </si>
  <si>
    <t>æ</t>
  </si>
  <si>
    <t>ɐ</t>
  </si>
  <si>
    <t>a</t>
  </si>
  <si>
    <t>ɶ</t>
  </si>
  <si>
    <t>ä</t>
  </si>
  <si>
    <t>ɑ</t>
  </si>
  <si>
    <t>ɒ</t>
  </si>
  <si>
    <t>m</t>
  </si>
  <si>
    <t>ɱ</t>
  </si>
  <si>
    <t>n</t>
  </si>
  <si>
    <t>ɳ</t>
  </si>
  <si>
    <t>ŋ</t>
  </si>
  <si>
    <t>ɴ</t>
  </si>
  <si>
    <t>p</t>
  </si>
  <si>
    <t>b</t>
  </si>
  <si>
    <t>t</t>
  </si>
  <si>
    <t>d</t>
  </si>
  <si>
    <t>ʈ</t>
  </si>
  <si>
    <t>ɖ</t>
  </si>
  <si>
    <t>k</t>
  </si>
  <si>
    <t>ɡ</t>
  </si>
  <si>
    <t>q</t>
  </si>
  <si>
    <t>ɢ</t>
  </si>
  <si>
    <t>ʡ</t>
  </si>
  <si>
    <t>ʔ</t>
  </si>
  <si>
    <t>s</t>
  </si>
  <si>
    <t>z</t>
  </si>
  <si>
    <t>ʃ</t>
  </si>
  <si>
    <t>ʒ</t>
  </si>
  <si>
    <t>ʂ</t>
  </si>
  <si>
    <t>ʐ</t>
  </si>
  <si>
    <t>ɕ</t>
  </si>
  <si>
    <t>ʑ</t>
  </si>
  <si>
    <t>ɸ</t>
  </si>
  <si>
    <t>β</t>
  </si>
  <si>
    <t>f</t>
  </si>
  <si>
    <t>v</t>
  </si>
  <si>
    <t>θ</t>
  </si>
  <si>
    <t>ð</t>
  </si>
  <si>
    <t>ç</t>
  </si>
  <si>
    <t>ʝ</t>
  </si>
  <si>
    <t>x</t>
  </si>
  <si>
    <t>ɣ</t>
  </si>
  <si>
    <t>χ</t>
  </si>
  <si>
    <t>ʁ</t>
  </si>
  <si>
    <t>ħ</t>
  </si>
  <si>
    <t>ʕ</t>
  </si>
  <si>
    <t>h</t>
  </si>
  <si>
    <t>ɦ</t>
  </si>
  <si>
    <t>ʋ</t>
  </si>
  <si>
    <t>ɹ</t>
  </si>
  <si>
    <t>ɻ</t>
  </si>
  <si>
    <t>j</t>
  </si>
  <si>
    <t>ɰ</t>
  </si>
  <si>
    <t>ⱱ</t>
  </si>
  <si>
    <t>ɾ</t>
  </si>
  <si>
    <t>ɽ</t>
  </si>
  <si>
    <t>ʙ</t>
  </si>
  <si>
    <t>r</t>
  </si>
  <si>
    <t>ʀ</t>
  </si>
  <si>
    <t>ʜ</t>
  </si>
  <si>
    <t>ʢ</t>
  </si>
  <si>
    <t>ɬ</t>
  </si>
  <si>
    <t>ɮ</t>
  </si>
  <si>
    <t>ꞎ</t>
  </si>
  <si>
    <t>𝼅</t>
  </si>
  <si>
    <t>𝼆</t>
  </si>
  <si>
    <t>𝼄</t>
  </si>
  <si>
    <t>l</t>
  </si>
  <si>
    <t>ɭ</t>
  </si>
  <si>
    <t>ʟ</t>
  </si>
  <si>
    <t>ɺ</t>
  </si>
  <si>
    <t>𝼈</t>
  </si>
  <si>
    <t>ɓ</t>
  </si>
  <si>
    <t>ɗ</t>
  </si>
  <si>
    <t>ᶑ</t>
  </si>
  <si>
    <t>ʄ</t>
  </si>
  <si>
    <t>ɠ</t>
  </si>
  <si>
    <t>ʛ</t>
  </si>
  <si>
    <t>ɥ</t>
  </si>
  <si>
    <t>ʍ</t>
  </si>
  <si>
    <t>w</t>
  </si>
  <si>
    <t>ɧ</t>
  </si>
  <si>
    <t>ɫ</t>
  </si>
  <si>
    <t>-</t>
  </si>
  <si>
    <t>ˈ</t>
  </si>
  <si>
    <t>ˌ</t>
  </si>
  <si>
    <t>ɚ</t>
  </si>
  <si>
    <t>ɝ</t>
  </si>
  <si>
    <t>Symbol</t>
  </si>
  <si>
    <t>C +Labialization ᵝ (ʷ, ᶣ) (+V Rounded)</t>
  </si>
  <si>
    <t>C P Velar ŋ ɡ kx ɣ ɰ (+V Back ɯ u ɤ o ʌ ɔ ɑ ɒ)</t>
  </si>
  <si>
    <t>◌̯</t>
  </si>
  <si>
    <t>◌̃</t>
  </si>
  <si>
    <t>non-syllabicity</t>
  </si>
  <si>
    <t>Discription</t>
  </si>
  <si>
    <t>nasalization</t>
  </si>
  <si>
    <t>◌̩</t>
  </si>
  <si>
    <t>◌̪</t>
  </si>
  <si>
    <t>dental</t>
  </si>
  <si>
    <t>◌̞</t>
  </si>
  <si>
    <t>lowered</t>
  </si>
  <si>
    <t>◌̻</t>
  </si>
  <si>
    <t>◌̚</t>
  </si>
  <si>
    <t>◌̺</t>
  </si>
  <si>
    <t>◌̥</t>
  </si>
  <si>
    <t>voiceless</t>
  </si>
  <si>
    <t>◌̟</t>
  </si>
  <si>
    <t>◌̆</t>
  </si>
  <si>
    <t>short</t>
  </si>
  <si>
    <t>◌̝</t>
  </si>
  <si>
    <t>raised</t>
  </si>
  <si>
    <t>◌̊</t>
  </si>
  <si>
    <t>◌̠</t>
  </si>
  <si>
    <t>◌ʼ</t>
  </si>
  <si>
    <t>ejective</t>
  </si>
  <si>
    <t>◌̈</t>
  </si>
  <si>
    <t>◌̤</t>
  </si>
  <si>
    <t>◌̰</t>
  </si>
  <si>
    <t>◌˔</t>
  </si>
  <si>
    <t>rhotacism</t>
  </si>
  <si>
    <t>◌˞</t>
  </si>
  <si>
    <t>◌̜</t>
  </si>
  <si>
    <t>◌͈</t>
  </si>
  <si>
    <t>◌̬</t>
  </si>
  <si>
    <t>voiced</t>
  </si>
  <si>
    <t>◌̽</t>
  </si>
  <si>
    <t>to 0,5</t>
  </si>
  <si>
    <t>◌˕</t>
  </si>
  <si>
    <t>◌̹</t>
  </si>
  <si>
    <t>◌͆</t>
  </si>
  <si>
    <t>◌͇</t>
  </si>
  <si>
    <t>◌ː</t>
  </si>
  <si>
    <t>long V, geminate C</t>
  </si>
  <si>
    <t>half-long</t>
  </si>
  <si>
    <t>◌ˑ</t>
  </si>
  <si>
    <t>stress</t>
  </si>
  <si>
    <t>secondary stress</t>
  </si>
  <si>
    <t>syllabicity (other)</t>
  </si>
  <si>
    <t>palatalization</t>
  </si>
  <si>
    <t>◌ʲ</t>
  </si>
  <si>
    <t>◌ʰ</t>
  </si>
  <si>
    <t>◌ʱ</t>
  </si>
  <si>
    <t>◌ʷ</t>
  </si>
  <si>
    <t>labio-velar-palatalization</t>
  </si>
  <si>
    <t>◌ᶣ</t>
  </si>
  <si>
    <t>◌ᵝ</t>
  </si>
  <si>
    <t>labialized</t>
  </si>
  <si>
    <t>◌ˠ</t>
  </si>
  <si>
    <t>velarization</t>
  </si>
  <si>
    <t>aspiration</t>
  </si>
  <si>
    <t>◌ˤ</t>
  </si>
  <si>
    <t>pharyngealization</t>
  </si>
  <si>
    <t>◌ˀ</t>
  </si>
  <si>
    <t>glottalization</t>
  </si>
  <si>
    <t>C P Palatal ʲ ɲ ɟ dʑ ʑ ʝ j ʎ (+V Front I y ɪ ʏ e ø æ a ɶ)</t>
  </si>
  <si>
    <t>C P Pharyngeal/epiglottal ˤ ʡ ʕ ħ</t>
  </si>
  <si>
    <t>◌̼</t>
  </si>
  <si>
    <t>from bilabial to linguolabial</t>
  </si>
  <si>
    <t>postalveolar</t>
  </si>
  <si>
    <t>alveolar</t>
  </si>
  <si>
    <t>◌ʶ</t>
  </si>
  <si>
    <t>uvularization</t>
  </si>
  <si>
    <t>◌͡</t>
  </si>
  <si>
    <t>|</t>
  </si>
  <si>
    <t xml:space="preserve"> </t>
  </si>
  <si>
    <t>◌͜</t>
  </si>
  <si>
    <t>Thinking</t>
  </si>
  <si>
    <t>UNUSED! creaky voice (laryngealisation)</t>
  </si>
  <si>
    <t>UNUSED!</t>
  </si>
  <si>
    <t>C M Trill ʙ r ʀ, Tap/flap ⱱ ɾ, ɺ</t>
  </si>
  <si>
    <t>countif</t>
  </si>
  <si>
    <t>+0,5</t>
  </si>
  <si>
    <t>C P Retroflex ɳ ɖ dʐ ʐ ɻ ɭ (+V Rhotic, Postalveolar t̠ʃ ʃ)</t>
  </si>
  <si>
    <t>to 1</t>
  </si>
  <si>
    <t>UNUSED! breathy voice</t>
  </si>
  <si>
    <t>UNUSED! Laminal</t>
  </si>
  <si>
    <t>UNUSED! retracted</t>
  </si>
  <si>
    <t>UNUSED! from alveolar to linguolabial</t>
  </si>
  <si>
    <t>UNUSED! advanced (fronted)</t>
  </si>
  <si>
    <t>UNUSED! centralized vowel</t>
  </si>
  <si>
    <t>UNU less-rounded or more-spread articulation</t>
  </si>
  <si>
    <t>UNU more-rounded or less-spread articulation</t>
  </si>
  <si>
    <t>UNUSED alveolar</t>
  </si>
  <si>
    <t>UNUSED! faucalized voice</t>
  </si>
  <si>
    <t>UNU mid-centralized (to ə)</t>
  </si>
  <si>
    <t>UNU no audible release</t>
  </si>
  <si>
    <t>combining with next</t>
  </si>
  <si>
    <t>UNU dentolabial (ignore)</t>
  </si>
  <si>
    <t>C M Approximant (0.875) ʋ ɹ j ɰ l, +V Close (0.75), +C in general, Non-sibilant fricative (1.0)</t>
  </si>
  <si>
    <t>ᴝ</t>
  </si>
  <si>
    <t>◌ᵙ</t>
  </si>
  <si>
    <t>sum</t>
  </si>
  <si>
    <t>uniq</t>
  </si>
  <si>
    <t>C P Bilabial m b β ʙ, Labiodental ɱ v ʋ ⱱ</t>
  </si>
  <si>
    <t>C P Dental n̪ d̪ ð, Labiodental ɱ v ʋ ⱱ</t>
  </si>
  <si>
    <t>C P Alveolar n d dz z ð̠ ɹ ɾ r tɬ ɬ l ɺ +Postalveolar t̠ʃ ʃ, Labiodental</t>
  </si>
  <si>
    <t>C M Plosive p d c k q ʡ ʔ, Tap/flap ⱱ ɾ, ɺ</t>
  </si>
  <si>
    <t>◌ⁿ</t>
  </si>
  <si>
    <t>non-lateral</t>
  </si>
  <si>
    <t>tap</t>
  </si>
  <si>
    <t>trill</t>
  </si>
  <si>
    <t>sibilant (fr.)</t>
  </si>
  <si>
    <t>plosive</t>
  </si>
  <si>
    <t>approx</t>
  </si>
  <si>
    <t>nasal</t>
  </si>
  <si>
    <t>Non-sib. fr.</t>
  </si>
  <si>
    <t>lateral</t>
  </si>
  <si>
    <t>labiodental</t>
  </si>
  <si>
    <t>ⱱ ⱱ̥</t>
  </si>
  <si>
    <t>ʙ̪ ʙ̪̊</t>
  </si>
  <si>
    <t>*z-ᶹ *s-ᶹ</t>
  </si>
  <si>
    <t>ʋ ʋ̥</t>
  </si>
  <si>
    <t>ɱ ɱ̊</t>
  </si>
  <si>
    <t>v f</t>
  </si>
  <si>
    <t>bilabial</t>
  </si>
  <si>
    <t>ⱱ̟ ⱱ̟̊</t>
  </si>
  <si>
    <t>ʙ ʙ̥</t>
  </si>
  <si>
    <t>*z-ᵙ *s-ᵙ</t>
  </si>
  <si>
    <t>b p</t>
  </si>
  <si>
    <t>β̞ ɸ̞</t>
  </si>
  <si>
    <t>m m̥</t>
  </si>
  <si>
    <t>β ɸ</t>
  </si>
  <si>
    <t>ɾ̪ ɾ̪̊</t>
  </si>
  <si>
    <t>r̪ r̪̊</t>
  </si>
  <si>
    <t>ð θ</t>
  </si>
  <si>
    <t>d̪ t̪</t>
  </si>
  <si>
    <t>ɹ̪ ɹ̪̊</t>
  </si>
  <si>
    <t>n̪ n̪̊</t>
  </si>
  <si>
    <t>z̪ s̪</t>
  </si>
  <si>
    <t>ɺ̪ ɺ̪̊</t>
  </si>
  <si>
    <t>ʫ̪ ʪ̪</t>
  </si>
  <si>
    <t>l̪ l̪̊</t>
  </si>
  <si>
    <t>l̪̝ l̪̝̊</t>
  </si>
  <si>
    <t>ɾ̠ ɾ̠̊</t>
  </si>
  <si>
    <t>r̠ r̠̊</t>
  </si>
  <si>
    <t>ʒ ʃ</t>
  </si>
  <si>
    <t>d̠ t̠</t>
  </si>
  <si>
    <t>ɹ̠ ɹ̠̊</t>
  </si>
  <si>
    <t>n̠ n̠̊</t>
  </si>
  <si>
    <t>ɹ̠̝ ɹ̠̝̊</t>
  </si>
  <si>
    <t>ɺ̠ ɺ̠̊</t>
  </si>
  <si>
    <t>ʫ̠ ʪ̠</t>
  </si>
  <si>
    <t>l̠ l̠̊</t>
  </si>
  <si>
    <t>l̠̝ l̠̝̊</t>
  </si>
  <si>
    <t>ɾ ɾ̥</t>
  </si>
  <si>
    <t>r r̥</t>
  </si>
  <si>
    <t>z s</t>
  </si>
  <si>
    <t>d t</t>
  </si>
  <si>
    <t>ɹ ɹ̥</t>
  </si>
  <si>
    <t>n n̥</t>
  </si>
  <si>
    <t>ð̠ θ̠</t>
  </si>
  <si>
    <t>ɺ ɺ̥</t>
  </si>
  <si>
    <t>ʫ ʪ</t>
  </si>
  <si>
    <t>l l̥</t>
  </si>
  <si>
    <t>ɮ ɬ</t>
  </si>
  <si>
    <t>retroflex</t>
  </si>
  <si>
    <t>ɽ ɽ̊</t>
  </si>
  <si>
    <t>ʐ ʂ</t>
  </si>
  <si>
    <t>ɖ ʈ</t>
  </si>
  <si>
    <t>ɻ ɻ̊</t>
  </si>
  <si>
    <t>ɳ ɳ̊</t>
  </si>
  <si>
    <t>ɻ̝ ɻ̝̊</t>
  </si>
  <si>
    <t>𝼈 𝼈̥</t>
  </si>
  <si>
    <t>ʫ̢ ʪ̢</t>
  </si>
  <si>
    <t>ɭ ɭ̊</t>
  </si>
  <si>
    <t>𝼅 ꞎ</t>
  </si>
  <si>
    <t>velar</t>
  </si>
  <si>
    <t>ɡ̆ k̆</t>
  </si>
  <si>
    <t>ɡ͙ k͙</t>
  </si>
  <si>
    <t>*z-ˠ *s-ˠ</t>
  </si>
  <si>
    <t>ɡ k</t>
  </si>
  <si>
    <t>ɰ ɰ̊</t>
  </si>
  <si>
    <t>ŋ ŋ̊</t>
  </si>
  <si>
    <t>ɣ x</t>
  </si>
  <si>
    <t>ʟ̆ ʟ̥̆</t>
  </si>
  <si>
    <t>ʟ ʟ̥</t>
  </si>
  <si>
    <t>𝼄̬ 𝼄</t>
  </si>
  <si>
    <t>uvular</t>
  </si>
  <si>
    <t>ɢ̆ q̆</t>
  </si>
  <si>
    <t>ʀ ʀ̥</t>
  </si>
  <si>
    <t>*z-ʶ *s-ʶ</t>
  </si>
  <si>
    <t>ɢ q</t>
  </si>
  <si>
    <t>ʁ̞ χ̞</t>
  </si>
  <si>
    <t>ɴ ɴ̥</t>
  </si>
  <si>
    <t>ʁ χ</t>
  </si>
  <si>
    <t>ʟ̠̆ ʟ̠̥̆</t>
  </si>
  <si>
    <t>ʟ̠ ʟ̠̊</t>
  </si>
  <si>
    <t>ʟ̠̝ ʟ̠̝̊</t>
  </si>
  <si>
    <t>palatal</t>
  </si>
  <si>
    <t>j̆ j̊̆</t>
  </si>
  <si>
    <t>j͙ j͙̊</t>
  </si>
  <si>
    <t>*z-ʲ *s-ʲ</t>
  </si>
  <si>
    <t>ɟ c</t>
  </si>
  <si>
    <t>j j̊</t>
  </si>
  <si>
    <t>ɲ ɲ̊</t>
  </si>
  <si>
    <t>ʝ ç</t>
  </si>
  <si>
    <t>ʎ̆ ʎ̥̆</t>
  </si>
  <si>
    <t>ʎ ʎ̥</t>
  </si>
  <si>
    <t>𝼆̬ 𝼆</t>
  </si>
  <si>
    <t>pharyngeal</t>
  </si>
  <si>
    <t>ʢ̆ ʜ̆</t>
  </si>
  <si>
    <t>ʢ ʜ</t>
  </si>
  <si>
    <t>*z-ˤ *s-ˤ</t>
  </si>
  <si>
    <t>ʡ̬ ʡ</t>
  </si>
  <si>
    <t>ʕ̞ ħ̞</t>
  </si>
  <si>
    <t>ʕ ħ</t>
  </si>
  <si>
    <t>glottal</t>
  </si>
  <si>
    <t>ʔ̬̆ ʔ̆</t>
  </si>
  <si>
    <t>ʔ̬͙ ʔ͙</t>
  </si>
  <si>
    <t>*z-ˀ *s-ˀ</t>
  </si>
  <si>
    <t>ʔ̬ ʔ</t>
  </si>
  <si>
    <t>ʔ̬̞ ʔ̞</t>
  </si>
  <si>
    <t>ɦ h</t>
  </si>
  <si>
    <t>other</t>
  </si>
  <si>
    <t>ɥ ɥ̊</t>
  </si>
  <si>
    <t>w ʍ</t>
  </si>
  <si>
    <t>labialized velar approximant</t>
  </si>
  <si>
    <t>ɫ ɫ̥</t>
  </si>
  <si>
    <t>velar alveolar lateral approx</t>
  </si>
  <si>
    <t>ʑ ɕ</t>
  </si>
  <si>
    <t>*n-ˤ *n̥-ˤ</t>
  </si>
  <si>
    <t>*n-ˀ *n̥-ˀ</t>
  </si>
  <si>
    <t>ȸ ȹ</t>
  </si>
  <si>
    <t>none</t>
  </si>
  <si>
    <t>ɽ͙ ɽ͙̊</t>
  </si>
  <si>
    <t>postalveolar palatal sibilant (fr.)</t>
  </si>
  <si>
    <t>◌̞ ◌̞̥</t>
  </si>
  <si>
    <t>◌̆ ◌̥̆</t>
  </si>
  <si>
    <t>◌͙ ◌͙̊</t>
  </si>
  <si>
    <t>◌͒ ◌̥͒</t>
  </si>
  <si>
    <t>◌͐ ◌̥͐</t>
  </si>
  <si>
    <t>◌ ◌̥</t>
  </si>
  <si>
    <t>◌̃ ◌̥̃</t>
  </si>
  <si>
    <t>◌ˡ</t>
  </si>
  <si>
    <t>◌</t>
  </si>
  <si>
    <t>space</t>
  </si>
  <si>
    <t>Close back unrounded vowel</t>
  </si>
  <si>
    <t>long space</t>
  </si>
  <si>
    <t>Close front unrounded vowel</t>
  </si>
  <si>
    <t>Close front rounded vowel</t>
  </si>
  <si>
    <t>Close central unrounded vowel</t>
  </si>
  <si>
    <t>Close central rounded vowel</t>
  </si>
  <si>
    <t>Close back rounded vowel</t>
  </si>
  <si>
    <t>Near-close near-front unrounded vowel</t>
  </si>
  <si>
    <t>Near-close near-front rounded vowel</t>
  </si>
  <si>
    <t>Near-close near-back rounded vowel</t>
  </si>
  <si>
    <t>Close-mid front unrounded vowel</t>
  </si>
  <si>
    <t>Close-mid front rounded vowel</t>
  </si>
  <si>
    <t>Close-mid central unrounded vowel</t>
  </si>
  <si>
    <t>Close-mid central rounded vowel</t>
  </si>
  <si>
    <t>Close-mid back unrounded vowel</t>
  </si>
  <si>
    <t>Close-mid back rounded vowel</t>
  </si>
  <si>
    <t>Mid central vowel (schwa)</t>
  </si>
  <si>
    <t>Open-mid front unrounded vowel</t>
  </si>
  <si>
    <t>Open-mid front rounded vowel</t>
  </si>
  <si>
    <t>Open-mid central unrounded vowel</t>
  </si>
  <si>
    <t>Open-mid central rounded vowel</t>
  </si>
  <si>
    <t>Open-mid back unrounded vowel</t>
  </si>
  <si>
    <t>Open-mid back rounded vowel</t>
  </si>
  <si>
    <t>Near-open front unrounded vowel</t>
  </si>
  <si>
    <t>Near-open central vowel</t>
  </si>
  <si>
    <t>Open front unrounded vowel</t>
  </si>
  <si>
    <t>Open front rounded vowel</t>
  </si>
  <si>
    <t>Open central unrounded vowel</t>
  </si>
  <si>
    <t>Open back unrounded vowel</t>
  </si>
  <si>
    <t>Open back rounded vowel</t>
  </si>
  <si>
    <t>Rhotacized mid central vowel (schwa)</t>
  </si>
  <si>
    <t>Rhotacized open-mid central unrounded vowel</t>
  </si>
  <si>
    <t>Voiced bilabial nasal</t>
  </si>
  <si>
    <t>Voiced labiodental nasal</t>
  </si>
  <si>
    <t>Voiced alveolar nasal</t>
  </si>
  <si>
    <t>Voiced retroflex nasal</t>
  </si>
  <si>
    <t>Voiced palatal nasal</t>
  </si>
  <si>
    <t>Voiced velar nasal</t>
  </si>
  <si>
    <t>Voiced uvular nasal</t>
  </si>
  <si>
    <t>Voiceless bilabial plosive</t>
  </si>
  <si>
    <t>Voiced bilabial plosive</t>
  </si>
  <si>
    <t>Voiceless alveolar plosive</t>
  </si>
  <si>
    <t>Voiced alveolar plosive</t>
  </si>
  <si>
    <t>Voiceless retroflex plosive</t>
  </si>
  <si>
    <t>Voiced retroflex plosive</t>
  </si>
  <si>
    <t>Voiceless palatal plosive</t>
  </si>
  <si>
    <t>Voiced palatal plosive</t>
  </si>
  <si>
    <t>Voiceless velar plosive</t>
  </si>
  <si>
    <t>Voiced velar plosive</t>
  </si>
  <si>
    <t>Voiceless uvular plosive</t>
  </si>
  <si>
    <t>Voiced uvular plosive</t>
  </si>
  <si>
    <t>Epiglottal plosive (pharyngeal plosive)</t>
  </si>
  <si>
    <t>Glottal stop</t>
  </si>
  <si>
    <t>Voiceless alveolar sibilant</t>
  </si>
  <si>
    <t>Voiced alveolar fricative</t>
  </si>
  <si>
    <t>Voiceless postalveolar fricative</t>
  </si>
  <si>
    <t>Voiced postalveolar fricative</t>
  </si>
  <si>
    <t>Voiceless retroflex fricative</t>
  </si>
  <si>
    <t>Voiced retroflex fricative</t>
  </si>
  <si>
    <t>Voiceless alveolo-palatal fricative</t>
  </si>
  <si>
    <t>Voiced alveolo-palatal fricative</t>
  </si>
  <si>
    <t>Voiceless bilabial fricative</t>
  </si>
  <si>
    <t>Voiced bilabial fricative</t>
  </si>
  <si>
    <t>Voiceless labiodental fricative</t>
  </si>
  <si>
    <t>Voiced labiodental fricative</t>
  </si>
  <si>
    <t>Voiceless dental fricative</t>
  </si>
  <si>
    <t>Voiced dental fricative</t>
  </si>
  <si>
    <t>Voiceless palatal fricative</t>
  </si>
  <si>
    <t>Voiced palatal fricative</t>
  </si>
  <si>
    <t>Voiceless velar fricative</t>
  </si>
  <si>
    <t>Voiced velar fricative</t>
  </si>
  <si>
    <t>Voiceless uvular fricative</t>
  </si>
  <si>
    <t>Voiced uvular fricative</t>
  </si>
  <si>
    <t>Voiceless pharyngeal fricative</t>
  </si>
  <si>
    <t>Voiced pharyngeal fricative</t>
  </si>
  <si>
    <t>Voiceless glottal fricative</t>
  </si>
  <si>
    <t>Voiced glottal fricative</t>
  </si>
  <si>
    <t>Voiced labiodental approximant</t>
  </si>
  <si>
    <t>Voiced alveolar approximant</t>
  </si>
  <si>
    <t>Voiced palatal approximant</t>
  </si>
  <si>
    <t>Voiced velar approximant</t>
  </si>
  <si>
    <t>Voiced retroflex approximant</t>
  </si>
  <si>
    <t>Voiced labiodental flap</t>
  </si>
  <si>
    <t>Voiced alveolar tap or flap</t>
  </si>
  <si>
    <t>Voiced retroflex flap</t>
  </si>
  <si>
    <t>Voiced bilabial trill</t>
  </si>
  <si>
    <t>Voiced alveolar trill</t>
  </si>
  <si>
    <t>Voiced uvular trill</t>
  </si>
  <si>
    <t>Voiceless pharyngeal trill</t>
  </si>
  <si>
    <t>Voiced pharyngeal trill</t>
  </si>
  <si>
    <t>Voiceless alveolar lateral fricative</t>
  </si>
  <si>
    <t>Voiced alveolar lateral fricative</t>
  </si>
  <si>
    <t>Voiceless retroflex lateral fricative</t>
  </si>
  <si>
    <t>Voiced retroflex lateral fricative</t>
  </si>
  <si>
    <t>Voiceless palatal lateral fricative</t>
  </si>
  <si>
    <t>Voiceless velar lateral fricative</t>
  </si>
  <si>
    <t>Voiced alveolar lateral approximant</t>
  </si>
  <si>
    <t>Velarized voiced alveolar lateral approximant</t>
  </si>
  <si>
    <t>Voiced retroflex lateral approximant</t>
  </si>
  <si>
    <t>Voiced palatal lateral approximant</t>
  </si>
  <si>
    <t>Voiced velar lateral approximant</t>
  </si>
  <si>
    <t>Voiced alveolar lateral flap</t>
  </si>
  <si>
    <t>Voiced retroflex lateral flap</t>
  </si>
  <si>
    <t>Voiced labial–palatal approximant</t>
  </si>
  <si>
    <t>Voiced labial–velar approximant</t>
  </si>
  <si>
    <t>Voiceless labial–velar fricative</t>
  </si>
  <si>
    <t>(new) Voiced bilabial approximant</t>
  </si>
  <si>
    <t>(new) lateral</t>
  </si>
  <si>
    <t>(new) bilabialized</t>
  </si>
  <si>
    <t>Position</t>
  </si>
  <si>
    <t>Positionless consonant</t>
  </si>
  <si>
    <t>labialized palatal approximant</t>
  </si>
  <si>
    <t>labial-(velarized)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</si>
</sst>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rgb="FF00B0F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4"/>
      <color theme="1"/>
      <name val="Gentium Plus"/>
    </font>
    <font>
      <b/>
      <sz val="24"/>
      <color rgb="FF00B0F0"/>
      <name val="Gentium Plus"/>
    </font>
    <font>
      <b/>
      <sz val="24"/>
      <color rgb="FFFF0000"/>
      <name val="Gentium Plus"/>
    </font>
    <font>
      <sz val="11"/>
      <color theme="1"/>
      <name val="Gentium Plus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</cellXfs>
  <cellStyles count="1">
    <cellStyle name="Обычный" xfId="0" builtinId="0"/>
  </cellStyles>
  <dxfs count="31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DC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C19E-3360-4E3F-8268-C73D8C942DFA}">
  <sheetPr>
    <tabColor rgb="FF92D050"/>
  </sheetPr>
  <dimension ref="A1:AA194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38.25" x14ac:dyDescent="0.8"/>
  <cols>
    <col min="1" max="1" width="4.42578125" customWidth="1"/>
    <col min="2" max="2" width="8.7109375" style="19" customWidth="1"/>
    <col min="3" max="3" width="54" style="28" bestFit="1" customWidth="1"/>
    <col min="4" max="4" width="8.5703125" bestFit="1" customWidth="1"/>
    <col min="5" max="6" width="6.140625" bestFit="1" customWidth="1"/>
    <col min="7" max="7" width="8" bestFit="1" customWidth="1"/>
    <col min="8" max="8" width="15.7109375" style="7" bestFit="1" customWidth="1"/>
    <col min="9" max="9" width="8.42578125" bestFit="1" customWidth="1"/>
    <col min="10" max="10" width="9.140625" bestFit="1" customWidth="1"/>
    <col min="11" max="11" width="8.7109375" customWidth="1"/>
    <col min="12" max="12" width="8.5703125" bestFit="1" customWidth="1"/>
    <col min="13" max="13" width="7.5703125" customWidth="1"/>
    <col min="14" max="14" width="8.5703125" bestFit="1" customWidth="1"/>
    <col min="15" max="15" width="8" customWidth="1"/>
    <col min="16" max="16" width="8.85546875" customWidth="1"/>
    <col min="17" max="17" width="11.42578125" bestFit="1" customWidth="1"/>
    <col min="18" max="18" width="8.85546875" customWidth="1"/>
    <col min="19" max="19" width="9" customWidth="1"/>
    <col min="20" max="20" width="8" customWidth="1"/>
    <col min="21" max="21" width="8.7109375" bestFit="1" customWidth="1"/>
    <col min="22" max="22" width="9" bestFit="1" customWidth="1"/>
    <col min="23" max="23" width="8.85546875" bestFit="1" customWidth="1"/>
    <col min="24" max="24" width="8.85546875" customWidth="1"/>
    <col min="25" max="25" width="8.5703125" customWidth="1"/>
    <col min="26" max="26" width="7.28515625" bestFit="1" customWidth="1"/>
    <col min="27" max="27" width="8.28515625" bestFit="1" customWidth="1"/>
  </cols>
  <sheetData>
    <row r="1" spans="1:27" s="3" customFormat="1" ht="106.5" thickTop="1" thickBot="1" x14ac:dyDescent="0.3">
      <c r="A1" s="2" t="s">
        <v>0</v>
      </c>
      <c r="B1" s="2" t="s">
        <v>126</v>
      </c>
      <c r="C1" s="2" t="s">
        <v>132</v>
      </c>
      <c r="D1" s="9" t="s">
        <v>204</v>
      </c>
      <c r="E1" s="9" t="s">
        <v>14</v>
      </c>
      <c r="F1" s="9" t="s">
        <v>1</v>
      </c>
      <c r="G1" s="9" t="s">
        <v>9</v>
      </c>
      <c r="H1" s="13" t="s">
        <v>226</v>
      </c>
      <c r="I1" s="10" t="s">
        <v>2</v>
      </c>
      <c r="J1" s="11" t="s">
        <v>234</v>
      </c>
      <c r="K1" s="11" t="s">
        <v>3</v>
      </c>
      <c r="L1" s="11" t="s">
        <v>207</v>
      </c>
      <c r="M1" s="11" t="s">
        <v>4</v>
      </c>
      <c r="N1" s="10" t="s">
        <v>127</v>
      </c>
      <c r="O1" s="11" t="s">
        <v>231</v>
      </c>
      <c r="P1" s="11" t="s">
        <v>232</v>
      </c>
      <c r="Q1" s="11" t="s">
        <v>233</v>
      </c>
      <c r="R1" s="11" t="s">
        <v>210</v>
      </c>
      <c r="S1" s="11" t="s">
        <v>192</v>
      </c>
      <c r="T1" s="11" t="s">
        <v>128</v>
      </c>
      <c r="U1" s="11" t="s">
        <v>5</v>
      </c>
      <c r="V1" s="11" t="s">
        <v>193</v>
      </c>
      <c r="W1" s="12" t="s">
        <v>7</v>
      </c>
      <c r="X1" s="10" t="s">
        <v>6</v>
      </c>
      <c r="Y1" s="11" t="s">
        <v>8</v>
      </c>
      <c r="Z1" s="3" t="s">
        <v>208</v>
      </c>
      <c r="AA1" s="3" t="s">
        <v>483</v>
      </c>
    </row>
    <row r="2" spans="1:27" ht="39" thickTop="1" x14ac:dyDescent="0.8">
      <c r="A2">
        <v>0</v>
      </c>
      <c r="B2" s="19" t="s">
        <v>202</v>
      </c>
      <c r="C2" s="28" t="s">
        <v>373</v>
      </c>
      <c r="D2" s="4">
        <v>0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16">
        <f t="shared" ref="Z2:Z33" si="0">COUNTIF(D2:Y2,"&gt;0")</f>
        <v>1</v>
      </c>
      <c r="AA2" s="16">
        <f t="shared" ref="AA2:AA33" si="1">COUNTIF(O2:W2,"&gt;0")</f>
        <v>0</v>
      </c>
    </row>
    <row r="3" spans="1:27" x14ac:dyDescent="0.8">
      <c r="A3">
        <v>1</v>
      </c>
      <c r="B3" s="19" t="s">
        <v>201</v>
      </c>
      <c r="C3" s="28" t="s">
        <v>375</v>
      </c>
      <c r="D3" s="4">
        <v>0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16">
        <f t="shared" si="0"/>
        <v>2</v>
      </c>
      <c r="AA3" s="16">
        <f t="shared" si="1"/>
        <v>0</v>
      </c>
    </row>
    <row r="4" spans="1:27" x14ac:dyDescent="0.8">
      <c r="A4">
        <v>2</v>
      </c>
      <c r="B4" s="19" t="s">
        <v>15</v>
      </c>
      <c r="C4" s="28" t="s">
        <v>376</v>
      </c>
      <c r="D4" s="4">
        <v>0</v>
      </c>
      <c r="E4" s="4">
        <v>0</v>
      </c>
      <c r="F4" s="4">
        <v>0</v>
      </c>
      <c r="G4" s="4">
        <v>0</v>
      </c>
      <c r="H4" s="6">
        <f t="shared" ref="H4:H9" si="2">6/8</f>
        <v>0.75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16">
        <f t="shared" si="0"/>
        <v>2</v>
      </c>
      <c r="AA4" s="16">
        <f t="shared" si="1"/>
        <v>1</v>
      </c>
    </row>
    <row r="5" spans="1:27" x14ac:dyDescent="0.8">
      <c r="A5">
        <v>3</v>
      </c>
      <c r="B5" s="19" t="s">
        <v>16</v>
      </c>
      <c r="C5" s="28" t="s">
        <v>377</v>
      </c>
      <c r="D5" s="4">
        <v>0</v>
      </c>
      <c r="E5" s="4">
        <v>0</v>
      </c>
      <c r="F5" s="4">
        <v>0</v>
      </c>
      <c r="G5" s="4">
        <v>0</v>
      </c>
      <c r="H5" s="6">
        <f t="shared" si="2"/>
        <v>0.75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16">
        <f t="shared" si="0"/>
        <v>3</v>
      </c>
      <c r="AA5" s="16">
        <f t="shared" si="1"/>
        <v>1</v>
      </c>
    </row>
    <row r="6" spans="1:27" x14ac:dyDescent="0.8">
      <c r="A6">
        <v>4</v>
      </c>
      <c r="B6" s="19" t="s">
        <v>17</v>
      </c>
      <c r="C6" s="28" t="s">
        <v>378</v>
      </c>
      <c r="D6" s="4">
        <v>0</v>
      </c>
      <c r="E6" s="4">
        <v>0</v>
      </c>
      <c r="F6" s="4">
        <v>0</v>
      </c>
      <c r="G6" s="4">
        <v>0</v>
      </c>
      <c r="H6" s="6">
        <f t="shared" si="2"/>
        <v>0.75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16">
        <f t="shared" si="0"/>
        <v>3</v>
      </c>
      <c r="AA6" s="16">
        <f t="shared" si="1"/>
        <v>2</v>
      </c>
    </row>
    <row r="7" spans="1:27" x14ac:dyDescent="0.8">
      <c r="A7">
        <v>5</v>
      </c>
      <c r="B7" s="19" t="s">
        <v>18</v>
      </c>
      <c r="C7" s="28" t="s">
        <v>379</v>
      </c>
      <c r="D7" s="4">
        <v>0</v>
      </c>
      <c r="E7" s="4">
        <v>0</v>
      </c>
      <c r="F7" s="4">
        <v>0</v>
      </c>
      <c r="G7" s="4">
        <v>0</v>
      </c>
      <c r="H7" s="6">
        <f t="shared" si="2"/>
        <v>0.75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1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16">
        <f t="shared" si="0"/>
        <v>4</v>
      </c>
      <c r="AA7" s="16">
        <f t="shared" si="1"/>
        <v>2</v>
      </c>
    </row>
    <row r="8" spans="1:27" x14ac:dyDescent="0.8">
      <c r="A8">
        <v>6</v>
      </c>
      <c r="B8" s="19" t="s">
        <v>19</v>
      </c>
      <c r="C8" s="28" t="s">
        <v>374</v>
      </c>
      <c r="D8" s="4">
        <v>0</v>
      </c>
      <c r="E8" s="4">
        <v>0</v>
      </c>
      <c r="F8" s="4">
        <v>0</v>
      </c>
      <c r="G8" s="4">
        <v>0</v>
      </c>
      <c r="H8" s="6">
        <f t="shared" si="2"/>
        <v>0.75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16">
        <f t="shared" si="0"/>
        <v>2</v>
      </c>
      <c r="AA8" s="16">
        <f t="shared" si="1"/>
        <v>1</v>
      </c>
    </row>
    <row r="9" spans="1:27" x14ac:dyDescent="0.8">
      <c r="A9">
        <v>7</v>
      </c>
      <c r="B9" s="19" t="s">
        <v>20</v>
      </c>
      <c r="C9" s="28" t="s">
        <v>380</v>
      </c>
      <c r="D9" s="4">
        <v>0</v>
      </c>
      <c r="E9" s="4">
        <v>0</v>
      </c>
      <c r="F9" s="4">
        <v>0</v>
      </c>
      <c r="G9" s="4">
        <v>0</v>
      </c>
      <c r="H9" s="6">
        <f t="shared" si="2"/>
        <v>0.75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16">
        <f t="shared" si="0"/>
        <v>3</v>
      </c>
      <c r="AA9" s="16">
        <f t="shared" si="1"/>
        <v>1</v>
      </c>
    </row>
    <row r="10" spans="1:27" x14ac:dyDescent="0.8">
      <c r="A10">
        <v>8</v>
      </c>
      <c r="B10" s="19" t="s">
        <v>21</v>
      </c>
      <c r="C10" s="28" t="s">
        <v>381</v>
      </c>
      <c r="D10" s="4">
        <v>0</v>
      </c>
      <c r="E10" s="4">
        <v>0</v>
      </c>
      <c r="F10" s="4">
        <v>0</v>
      </c>
      <c r="G10" s="4">
        <v>0</v>
      </c>
      <c r="H10" s="6">
        <f>5/8</f>
        <v>0.625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5">
        <v>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16">
        <f t="shared" si="0"/>
        <v>2</v>
      </c>
      <c r="AA10" s="16">
        <f t="shared" si="1"/>
        <v>1</v>
      </c>
    </row>
    <row r="11" spans="1:27" x14ac:dyDescent="0.8">
      <c r="A11">
        <v>9</v>
      </c>
      <c r="B11" s="19" t="s">
        <v>22</v>
      </c>
      <c r="C11" s="28" t="s">
        <v>382</v>
      </c>
      <c r="D11" s="4">
        <v>0</v>
      </c>
      <c r="E11" s="4">
        <v>0</v>
      </c>
      <c r="F11" s="4">
        <v>0</v>
      </c>
      <c r="G11" s="4">
        <v>0</v>
      </c>
      <c r="H11" s="6">
        <f>5/8</f>
        <v>0.625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>
        <v>1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16">
        <f t="shared" si="0"/>
        <v>3</v>
      </c>
      <c r="AA11" s="16">
        <f t="shared" si="1"/>
        <v>1</v>
      </c>
    </row>
    <row r="12" spans="1:27" x14ac:dyDescent="0.8">
      <c r="A12">
        <v>10</v>
      </c>
      <c r="B12" s="19" t="s">
        <v>23</v>
      </c>
      <c r="C12" s="28" t="s">
        <v>383</v>
      </c>
      <c r="D12" s="4">
        <v>0</v>
      </c>
      <c r="E12" s="4">
        <v>0</v>
      </c>
      <c r="F12" s="4">
        <v>0</v>
      </c>
      <c r="G12" s="4">
        <v>0</v>
      </c>
      <c r="H12" s="6">
        <f>5/8</f>
        <v>0.625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16">
        <f t="shared" si="0"/>
        <v>3</v>
      </c>
      <c r="AA12" s="16">
        <f t="shared" si="1"/>
        <v>1</v>
      </c>
    </row>
    <row r="13" spans="1:27" x14ac:dyDescent="0.8">
      <c r="A13">
        <v>11</v>
      </c>
      <c r="B13" s="19" t="s">
        <v>24</v>
      </c>
      <c r="C13" s="28" t="s">
        <v>384</v>
      </c>
      <c r="D13" s="4">
        <v>0</v>
      </c>
      <c r="E13" s="4">
        <v>0</v>
      </c>
      <c r="F13" s="4">
        <v>0</v>
      </c>
      <c r="G13" s="4">
        <v>0</v>
      </c>
      <c r="H13" s="6">
        <f t="shared" ref="H13:H18" si="3">4/8</f>
        <v>0.5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v>0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16">
        <f t="shared" si="0"/>
        <v>2</v>
      </c>
      <c r="AA13" s="16">
        <f t="shared" si="1"/>
        <v>1</v>
      </c>
    </row>
    <row r="14" spans="1:27" x14ac:dyDescent="0.8">
      <c r="A14">
        <v>12</v>
      </c>
      <c r="B14" s="19" t="s">
        <v>25</v>
      </c>
      <c r="C14" s="28" t="s">
        <v>385</v>
      </c>
      <c r="D14" s="4">
        <v>0</v>
      </c>
      <c r="E14" s="4">
        <v>0</v>
      </c>
      <c r="F14" s="4">
        <v>0</v>
      </c>
      <c r="G14" s="4">
        <v>0</v>
      </c>
      <c r="H14" s="6">
        <f t="shared" si="3"/>
        <v>0.5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v>1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16">
        <f t="shared" si="0"/>
        <v>3</v>
      </c>
      <c r="AA14" s="16">
        <f t="shared" si="1"/>
        <v>1</v>
      </c>
    </row>
    <row r="15" spans="1:27" x14ac:dyDescent="0.8">
      <c r="A15">
        <v>13</v>
      </c>
      <c r="B15" s="19" t="s">
        <v>26</v>
      </c>
      <c r="C15" s="28" t="s">
        <v>386</v>
      </c>
      <c r="D15" s="4">
        <v>0</v>
      </c>
      <c r="E15" s="4">
        <v>0</v>
      </c>
      <c r="F15" s="4">
        <v>0</v>
      </c>
      <c r="G15" s="4">
        <v>0</v>
      </c>
      <c r="H15" s="6">
        <f t="shared" si="3"/>
        <v>0.5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v>0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1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16">
        <f t="shared" si="0"/>
        <v>3</v>
      </c>
      <c r="AA15" s="16">
        <f t="shared" si="1"/>
        <v>2</v>
      </c>
    </row>
    <row r="16" spans="1:27" x14ac:dyDescent="0.8">
      <c r="A16">
        <v>14</v>
      </c>
      <c r="B16" s="19" t="s">
        <v>27</v>
      </c>
      <c r="C16" s="28" t="s">
        <v>387</v>
      </c>
      <c r="D16" s="4">
        <v>0</v>
      </c>
      <c r="E16" s="4">
        <v>0</v>
      </c>
      <c r="F16" s="4">
        <v>0</v>
      </c>
      <c r="G16" s="4">
        <v>0</v>
      </c>
      <c r="H16" s="6">
        <f t="shared" si="3"/>
        <v>0.5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>
        <v>1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16">
        <f t="shared" si="0"/>
        <v>4</v>
      </c>
      <c r="AA16" s="16">
        <f t="shared" si="1"/>
        <v>2</v>
      </c>
    </row>
    <row r="17" spans="1:27" x14ac:dyDescent="0.8">
      <c r="A17">
        <v>15</v>
      </c>
      <c r="B17" s="19" t="s">
        <v>28</v>
      </c>
      <c r="C17" s="28" t="s">
        <v>388</v>
      </c>
      <c r="D17" s="4">
        <v>0</v>
      </c>
      <c r="E17" s="4">
        <v>0</v>
      </c>
      <c r="F17" s="4">
        <v>0</v>
      </c>
      <c r="G17" s="4">
        <v>0</v>
      </c>
      <c r="H17" s="6">
        <f t="shared" si="3"/>
        <v>0.5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5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16">
        <f t="shared" si="0"/>
        <v>2</v>
      </c>
      <c r="AA17" s="16">
        <f t="shared" si="1"/>
        <v>1</v>
      </c>
    </row>
    <row r="18" spans="1:27" x14ac:dyDescent="0.8">
      <c r="A18">
        <v>16</v>
      </c>
      <c r="B18" s="19" t="s">
        <v>29</v>
      </c>
      <c r="C18" s="28" t="s">
        <v>389</v>
      </c>
      <c r="D18" s="4">
        <v>0</v>
      </c>
      <c r="E18" s="4">
        <v>0</v>
      </c>
      <c r="F18" s="4">
        <v>0</v>
      </c>
      <c r="G18" s="4">
        <v>0</v>
      </c>
      <c r="H18" s="6">
        <f t="shared" si="3"/>
        <v>0.5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5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16">
        <f t="shared" si="0"/>
        <v>3</v>
      </c>
      <c r="AA18" s="16">
        <f t="shared" si="1"/>
        <v>1</v>
      </c>
    </row>
    <row r="19" spans="1:27" x14ac:dyDescent="0.8">
      <c r="A19">
        <v>17</v>
      </c>
      <c r="B19" s="19" t="s">
        <v>30</v>
      </c>
      <c r="C19" s="28" t="s">
        <v>390</v>
      </c>
      <c r="D19" s="4">
        <v>0</v>
      </c>
      <c r="E19" s="4">
        <v>0</v>
      </c>
      <c r="F19" s="4">
        <v>0</v>
      </c>
      <c r="G19" s="4">
        <v>0</v>
      </c>
      <c r="H19" s="6">
        <f>3/8</f>
        <v>0.375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>
        <v>0.5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16">
        <f t="shared" si="0"/>
        <v>4</v>
      </c>
      <c r="AA19" s="16">
        <f t="shared" si="1"/>
        <v>2</v>
      </c>
    </row>
    <row r="20" spans="1:27" x14ac:dyDescent="0.8">
      <c r="A20">
        <v>18</v>
      </c>
      <c r="B20" s="19" t="s">
        <v>124</v>
      </c>
      <c r="C20" s="28" t="s">
        <v>404</v>
      </c>
      <c r="D20" s="4">
        <v>0</v>
      </c>
      <c r="E20" s="4">
        <v>0</v>
      </c>
      <c r="F20" s="4">
        <v>0</v>
      </c>
      <c r="G20" s="4">
        <v>0</v>
      </c>
      <c r="H20" s="6">
        <f>3/8</f>
        <v>0.375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5">
        <v>0.5</v>
      </c>
      <c r="O20" s="4">
        <v>0</v>
      </c>
      <c r="P20" s="4">
        <v>0</v>
      </c>
      <c r="Q20" s="4">
        <v>0</v>
      </c>
      <c r="R20" s="4">
        <v>1</v>
      </c>
      <c r="S20" s="4">
        <v>1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16">
        <f t="shared" si="0"/>
        <v>5</v>
      </c>
      <c r="AA20" s="16">
        <f t="shared" si="1"/>
        <v>3</v>
      </c>
    </row>
    <row r="21" spans="1:27" x14ac:dyDescent="0.8">
      <c r="A21">
        <v>19</v>
      </c>
      <c r="B21" s="19" t="s">
        <v>31</v>
      </c>
      <c r="C21" s="28" t="s">
        <v>391</v>
      </c>
      <c r="D21" s="4">
        <v>0</v>
      </c>
      <c r="E21" s="4">
        <v>0</v>
      </c>
      <c r="F21" s="4">
        <v>0</v>
      </c>
      <c r="G21" s="4">
        <v>0</v>
      </c>
      <c r="H21" s="6">
        <f t="shared" ref="H21:H27" si="4">2/8</f>
        <v>0.25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5">
        <v>0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16">
        <f t="shared" si="0"/>
        <v>2</v>
      </c>
      <c r="AA21" s="16">
        <f t="shared" si="1"/>
        <v>1</v>
      </c>
    </row>
    <row r="22" spans="1:27" x14ac:dyDescent="0.8">
      <c r="A22">
        <v>20</v>
      </c>
      <c r="B22" s="19" t="s">
        <v>32</v>
      </c>
      <c r="C22" s="28" t="s">
        <v>392</v>
      </c>
      <c r="D22" s="4">
        <v>0</v>
      </c>
      <c r="E22" s="4">
        <v>0</v>
      </c>
      <c r="F22" s="4">
        <v>0</v>
      </c>
      <c r="G22" s="4">
        <v>0</v>
      </c>
      <c r="H22" s="6">
        <f t="shared" si="4"/>
        <v>0.25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5">
        <v>1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16">
        <f t="shared" si="0"/>
        <v>3</v>
      </c>
      <c r="AA22" s="16">
        <f t="shared" si="1"/>
        <v>1</v>
      </c>
    </row>
    <row r="23" spans="1:27" x14ac:dyDescent="0.8">
      <c r="A23">
        <v>21</v>
      </c>
      <c r="B23" s="19" t="s">
        <v>33</v>
      </c>
      <c r="C23" s="28" t="s">
        <v>393</v>
      </c>
      <c r="D23" s="4">
        <v>0</v>
      </c>
      <c r="E23" s="4">
        <v>0</v>
      </c>
      <c r="F23" s="4">
        <v>0</v>
      </c>
      <c r="G23" s="4">
        <v>0</v>
      </c>
      <c r="H23" s="6">
        <f t="shared" si="4"/>
        <v>0.25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5">
        <v>0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1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16">
        <f t="shared" si="0"/>
        <v>3</v>
      </c>
      <c r="AA23" s="16">
        <f t="shared" si="1"/>
        <v>2</v>
      </c>
    </row>
    <row r="24" spans="1:27" x14ac:dyDescent="0.8">
      <c r="A24">
        <v>22</v>
      </c>
      <c r="B24" s="19" t="s">
        <v>125</v>
      </c>
      <c r="C24" s="28" t="s">
        <v>405</v>
      </c>
      <c r="D24" s="4">
        <v>0</v>
      </c>
      <c r="E24" s="4">
        <v>0</v>
      </c>
      <c r="F24" s="4">
        <v>0</v>
      </c>
      <c r="G24" s="4">
        <v>0</v>
      </c>
      <c r="H24" s="6">
        <f t="shared" si="4"/>
        <v>0.25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5">
        <v>0</v>
      </c>
      <c r="O24" s="4">
        <v>0</v>
      </c>
      <c r="P24" s="4">
        <v>0</v>
      </c>
      <c r="Q24" s="4">
        <v>0</v>
      </c>
      <c r="R24" s="4">
        <v>1</v>
      </c>
      <c r="S24" s="4">
        <v>1</v>
      </c>
      <c r="T24" s="4">
        <v>1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16">
        <f t="shared" si="0"/>
        <v>4</v>
      </c>
      <c r="AA24" s="16">
        <f t="shared" si="1"/>
        <v>3</v>
      </c>
    </row>
    <row r="25" spans="1:27" x14ac:dyDescent="0.8">
      <c r="A25">
        <v>23</v>
      </c>
      <c r="B25" s="19" t="s">
        <v>34</v>
      </c>
      <c r="C25" s="28" t="s">
        <v>394</v>
      </c>
      <c r="D25" s="4">
        <v>0</v>
      </c>
      <c r="E25" s="4">
        <v>0</v>
      </c>
      <c r="F25" s="4">
        <v>0</v>
      </c>
      <c r="G25" s="4">
        <v>0</v>
      </c>
      <c r="H25" s="6">
        <f t="shared" si="4"/>
        <v>0.25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5">
        <v>1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1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16">
        <f t="shared" si="0"/>
        <v>4</v>
      </c>
      <c r="AA25" s="16">
        <f t="shared" si="1"/>
        <v>2</v>
      </c>
    </row>
    <row r="26" spans="1:27" x14ac:dyDescent="0.8">
      <c r="A26">
        <v>24</v>
      </c>
      <c r="B26" s="19" t="s">
        <v>35</v>
      </c>
      <c r="C26" s="28" t="s">
        <v>395</v>
      </c>
      <c r="D26" s="4">
        <v>0</v>
      </c>
      <c r="E26" s="4">
        <v>0</v>
      </c>
      <c r="F26" s="4">
        <v>0</v>
      </c>
      <c r="G26" s="4">
        <v>0</v>
      </c>
      <c r="H26" s="6">
        <f t="shared" si="4"/>
        <v>0.25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5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16">
        <f t="shared" si="0"/>
        <v>2</v>
      </c>
      <c r="AA26" s="16">
        <f t="shared" si="1"/>
        <v>1</v>
      </c>
    </row>
    <row r="27" spans="1:27" x14ac:dyDescent="0.8">
      <c r="A27">
        <v>25</v>
      </c>
      <c r="B27" s="19" t="s">
        <v>36</v>
      </c>
      <c r="C27" s="28" t="s">
        <v>396</v>
      </c>
      <c r="D27" s="4">
        <v>0</v>
      </c>
      <c r="E27" s="4">
        <v>0</v>
      </c>
      <c r="F27" s="4">
        <v>0</v>
      </c>
      <c r="G27" s="4">
        <v>0</v>
      </c>
      <c r="H27" s="6">
        <f t="shared" si="4"/>
        <v>0.25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5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16">
        <f t="shared" si="0"/>
        <v>3</v>
      </c>
      <c r="AA27" s="16">
        <f t="shared" si="1"/>
        <v>1</v>
      </c>
    </row>
    <row r="28" spans="1:27" x14ac:dyDescent="0.8">
      <c r="A28">
        <v>26</v>
      </c>
      <c r="B28" s="19" t="s">
        <v>37</v>
      </c>
      <c r="C28" s="28" t="s">
        <v>397</v>
      </c>
      <c r="D28" s="4">
        <v>0</v>
      </c>
      <c r="E28" s="4">
        <v>0</v>
      </c>
      <c r="F28" s="4">
        <v>0</v>
      </c>
      <c r="G28" s="4">
        <v>0</v>
      </c>
      <c r="H28" s="6">
        <f>1/8</f>
        <v>0.125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5">
        <v>0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16">
        <f t="shared" si="0"/>
        <v>2</v>
      </c>
      <c r="AA28" s="16">
        <f t="shared" si="1"/>
        <v>1</v>
      </c>
    </row>
    <row r="29" spans="1:27" x14ac:dyDescent="0.8">
      <c r="A29">
        <v>27</v>
      </c>
      <c r="B29" s="19" t="s">
        <v>38</v>
      </c>
      <c r="C29" s="28" t="s">
        <v>398</v>
      </c>
      <c r="D29" s="4">
        <v>0</v>
      </c>
      <c r="E29" s="4">
        <v>0</v>
      </c>
      <c r="F29" s="4">
        <v>0</v>
      </c>
      <c r="G29" s="4">
        <v>0</v>
      </c>
      <c r="H29" s="6">
        <f>1/8</f>
        <v>0.125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5">
        <v>0.5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16">
        <f t="shared" si="0"/>
        <v>4</v>
      </c>
      <c r="AA29" s="16">
        <f t="shared" si="1"/>
        <v>2</v>
      </c>
    </row>
    <row r="30" spans="1:27" x14ac:dyDescent="0.8">
      <c r="A30">
        <v>28</v>
      </c>
      <c r="B30" s="19" t="s">
        <v>39</v>
      </c>
      <c r="C30" s="28" t="s">
        <v>399</v>
      </c>
      <c r="D30" s="4">
        <v>0</v>
      </c>
      <c r="E30" s="4">
        <v>0</v>
      </c>
      <c r="F30" s="4">
        <v>0</v>
      </c>
      <c r="G30" s="4">
        <v>0</v>
      </c>
      <c r="H30" s="6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5">
        <v>0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16">
        <f t="shared" si="0"/>
        <v>1</v>
      </c>
      <c r="AA30" s="16">
        <f t="shared" si="1"/>
        <v>1</v>
      </c>
    </row>
    <row r="31" spans="1:27" x14ac:dyDescent="0.8">
      <c r="A31">
        <v>29</v>
      </c>
      <c r="B31" s="19" t="s">
        <v>40</v>
      </c>
      <c r="C31" s="28" t="s">
        <v>400</v>
      </c>
      <c r="D31" s="4">
        <v>0</v>
      </c>
      <c r="E31" s="4">
        <v>0</v>
      </c>
      <c r="F31" s="4">
        <v>0</v>
      </c>
      <c r="G31" s="4">
        <v>0</v>
      </c>
      <c r="H31" s="6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5">
        <v>1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16">
        <f t="shared" si="0"/>
        <v>2</v>
      </c>
      <c r="AA31" s="16">
        <f t="shared" si="1"/>
        <v>1</v>
      </c>
    </row>
    <row r="32" spans="1:27" x14ac:dyDescent="0.8">
      <c r="A32">
        <v>30</v>
      </c>
      <c r="B32" s="19" t="s">
        <v>41</v>
      </c>
      <c r="C32" s="28" t="s">
        <v>401</v>
      </c>
      <c r="D32" s="4">
        <v>0</v>
      </c>
      <c r="E32" s="4">
        <v>0</v>
      </c>
      <c r="F32" s="4">
        <v>0</v>
      </c>
      <c r="G32" s="4">
        <v>0</v>
      </c>
      <c r="H32" s="6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5">
        <v>0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16">
        <f t="shared" si="0"/>
        <v>2</v>
      </c>
      <c r="AA32" s="16">
        <f t="shared" si="1"/>
        <v>2</v>
      </c>
    </row>
    <row r="33" spans="1:27" x14ac:dyDescent="0.8">
      <c r="A33">
        <v>31</v>
      </c>
      <c r="B33" s="19" t="s">
        <v>42</v>
      </c>
      <c r="C33" s="28" t="s">
        <v>402</v>
      </c>
      <c r="D33" s="4">
        <v>0</v>
      </c>
      <c r="E33" s="4">
        <v>0</v>
      </c>
      <c r="F33" s="4">
        <v>0</v>
      </c>
      <c r="G33" s="4">
        <v>0</v>
      </c>
      <c r="H33" s="6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5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16">
        <f t="shared" si="0"/>
        <v>1</v>
      </c>
      <c r="AA33" s="16">
        <f t="shared" si="1"/>
        <v>1</v>
      </c>
    </row>
    <row r="34" spans="1:27" x14ac:dyDescent="0.8">
      <c r="A34">
        <v>32</v>
      </c>
      <c r="B34" s="19" t="s">
        <v>43</v>
      </c>
      <c r="C34" s="28" t="s">
        <v>403</v>
      </c>
      <c r="D34" s="4">
        <v>0</v>
      </c>
      <c r="E34" s="4">
        <v>0</v>
      </c>
      <c r="F34" s="4">
        <v>0</v>
      </c>
      <c r="G34" s="4">
        <v>0</v>
      </c>
      <c r="H34" s="6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5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16">
        <f t="shared" ref="Z34:Z65" si="5">COUNTIF(D34:Y34,"&gt;0")</f>
        <v>2</v>
      </c>
      <c r="AA34" s="16">
        <f t="shared" ref="AA34:AA65" si="6">COUNTIF(O34:W34,"&gt;0")</f>
        <v>1</v>
      </c>
    </row>
    <row r="35" spans="1:27" x14ac:dyDescent="0.8">
      <c r="A35">
        <v>33</v>
      </c>
      <c r="B35" s="19" t="s">
        <v>44</v>
      </c>
      <c r="C35" s="28" t="s">
        <v>406</v>
      </c>
      <c r="D35" s="4">
        <v>0</v>
      </c>
      <c r="E35" s="4">
        <v>0</v>
      </c>
      <c r="F35" s="4">
        <v>0</v>
      </c>
      <c r="G35" s="4">
        <v>0</v>
      </c>
      <c r="H35" s="6">
        <v>1</v>
      </c>
      <c r="I35" s="4">
        <v>1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16">
        <f t="shared" si="5"/>
        <v>3</v>
      </c>
      <c r="AA35" s="16">
        <f t="shared" si="6"/>
        <v>1</v>
      </c>
    </row>
    <row r="36" spans="1:27" x14ac:dyDescent="0.8">
      <c r="A36">
        <v>34</v>
      </c>
      <c r="B36" s="19" t="s">
        <v>45</v>
      </c>
      <c r="C36" s="28" t="s">
        <v>407</v>
      </c>
      <c r="D36" s="4">
        <v>0</v>
      </c>
      <c r="E36" s="4">
        <v>0</v>
      </c>
      <c r="F36" s="4">
        <v>0</v>
      </c>
      <c r="G36" s="4">
        <v>0</v>
      </c>
      <c r="H36" s="6">
        <v>1</v>
      </c>
      <c r="I36" s="4">
        <v>1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16">
        <f t="shared" si="5"/>
        <v>5</v>
      </c>
      <c r="AA36" s="16">
        <f t="shared" si="6"/>
        <v>3</v>
      </c>
    </row>
    <row r="37" spans="1:27" x14ac:dyDescent="0.8">
      <c r="A37">
        <v>35</v>
      </c>
      <c r="B37" s="19" t="s">
        <v>46</v>
      </c>
      <c r="C37" s="28" t="s">
        <v>408</v>
      </c>
      <c r="D37" s="4">
        <v>0</v>
      </c>
      <c r="E37" s="4">
        <v>0</v>
      </c>
      <c r="F37" s="4">
        <v>0</v>
      </c>
      <c r="G37" s="4">
        <v>0</v>
      </c>
      <c r="H37" s="6">
        <v>1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16">
        <f t="shared" si="5"/>
        <v>3</v>
      </c>
      <c r="AA37" s="16">
        <f t="shared" si="6"/>
        <v>1</v>
      </c>
    </row>
    <row r="38" spans="1:27" x14ac:dyDescent="0.8">
      <c r="A38">
        <v>36</v>
      </c>
      <c r="B38" s="19" t="s">
        <v>47</v>
      </c>
      <c r="C38" s="28" t="s">
        <v>409</v>
      </c>
      <c r="D38" s="4">
        <v>0</v>
      </c>
      <c r="E38" s="4">
        <v>0</v>
      </c>
      <c r="F38" s="4">
        <v>0</v>
      </c>
      <c r="G38" s="4">
        <v>0</v>
      </c>
      <c r="H38" s="6">
        <v>1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16">
        <f t="shared" si="5"/>
        <v>3</v>
      </c>
      <c r="AA38" s="16">
        <f t="shared" si="6"/>
        <v>1</v>
      </c>
    </row>
    <row r="39" spans="1:27" x14ac:dyDescent="0.8">
      <c r="A39">
        <v>37</v>
      </c>
      <c r="B39" s="19" t="s">
        <v>10</v>
      </c>
      <c r="C39" s="28" t="s">
        <v>410</v>
      </c>
      <c r="D39" s="4">
        <v>0</v>
      </c>
      <c r="E39" s="4">
        <v>0</v>
      </c>
      <c r="F39" s="4">
        <v>0</v>
      </c>
      <c r="G39" s="4">
        <v>0</v>
      </c>
      <c r="H39" s="6">
        <v>1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16">
        <f t="shared" si="5"/>
        <v>3</v>
      </c>
      <c r="AA39" s="16">
        <f t="shared" si="6"/>
        <v>1</v>
      </c>
    </row>
    <row r="40" spans="1:27" x14ac:dyDescent="0.8">
      <c r="A40">
        <v>38</v>
      </c>
      <c r="B40" s="19" t="s">
        <v>48</v>
      </c>
      <c r="C40" s="28" t="s">
        <v>411</v>
      </c>
      <c r="D40" s="4">
        <v>0</v>
      </c>
      <c r="E40" s="4">
        <v>0</v>
      </c>
      <c r="F40" s="4">
        <v>0</v>
      </c>
      <c r="G40" s="4">
        <v>0</v>
      </c>
      <c r="H40" s="6">
        <v>1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16">
        <f t="shared" si="5"/>
        <v>3</v>
      </c>
      <c r="AA40" s="16">
        <f t="shared" si="6"/>
        <v>1</v>
      </c>
    </row>
    <row r="41" spans="1:27" x14ac:dyDescent="0.8">
      <c r="A41">
        <v>39</v>
      </c>
      <c r="B41" s="19" t="s">
        <v>49</v>
      </c>
      <c r="C41" s="28" t="s">
        <v>412</v>
      </c>
      <c r="D41" s="4">
        <v>0</v>
      </c>
      <c r="E41" s="4">
        <v>0</v>
      </c>
      <c r="F41" s="4">
        <v>0</v>
      </c>
      <c r="G41" s="4">
        <v>0</v>
      </c>
      <c r="H41" s="6">
        <v>1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1</v>
      </c>
      <c r="V41" s="4">
        <v>0</v>
      </c>
      <c r="W41" s="4">
        <v>0</v>
      </c>
      <c r="X41" s="4">
        <v>0</v>
      </c>
      <c r="Y41" s="4">
        <v>0</v>
      </c>
      <c r="Z41" s="16">
        <f t="shared" si="5"/>
        <v>3</v>
      </c>
      <c r="AA41" s="16">
        <f t="shared" si="6"/>
        <v>1</v>
      </c>
    </row>
    <row r="42" spans="1:27" x14ac:dyDescent="0.8">
      <c r="A42">
        <v>40</v>
      </c>
      <c r="B42" s="19" t="s">
        <v>50</v>
      </c>
      <c r="C42" s="28" t="s">
        <v>413</v>
      </c>
      <c r="D42" s="4">
        <v>0</v>
      </c>
      <c r="E42" s="4">
        <v>0</v>
      </c>
      <c r="F42" s="4">
        <v>0</v>
      </c>
      <c r="G42" s="4">
        <v>0</v>
      </c>
      <c r="H42" s="6">
        <v>1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1</v>
      </c>
      <c r="Z42" s="16">
        <f t="shared" si="5"/>
        <v>4</v>
      </c>
      <c r="AA42" s="16">
        <f t="shared" si="6"/>
        <v>1</v>
      </c>
    </row>
    <row r="43" spans="1:27" x14ac:dyDescent="0.8">
      <c r="A43">
        <v>41</v>
      </c>
      <c r="B43" s="19" t="s">
        <v>51</v>
      </c>
      <c r="C43" s="28" t="s">
        <v>414</v>
      </c>
      <c r="D43" s="4">
        <v>0</v>
      </c>
      <c r="E43" s="4">
        <v>0</v>
      </c>
      <c r="F43" s="4">
        <v>0</v>
      </c>
      <c r="G43" s="4">
        <v>0</v>
      </c>
      <c r="H43" s="6">
        <v>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16">
        <f t="shared" si="5"/>
        <v>3</v>
      </c>
      <c r="AA43" s="16">
        <f t="shared" si="6"/>
        <v>1</v>
      </c>
    </row>
    <row r="44" spans="1:27" x14ac:dyDescent="0.8">
      <c r="A44">
        <v>42</v>
      </c>
      <c r="B44" s="19" t="s">
        <v>52</v>
      </c>
      <c r="C44" s="28" t="s">
        <v>415</v>
      </c>
      <c r="D44" s="4">
        <v>0</v>
      </c>
      <c r="E44" s="4">
        <v>0</v>
      </c>
      <c r="F44" s="4">
        <v>0</v>
      </c>
      <c r="G44" s="4">
        <v>0</v>
      </c>
      <c r="H44" s="6">
        <v>1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1</v>
      </c>
      <c r="Z44" s="16">
        <f t="shared" si="5"/>
        <v>4</v>
      </c>
      <c r="AA44" s="16">
        <f t="shared" si="6"/>
        <v>1</v>
      </c>
    </row>
    <row r="45" spans="1:27" x14ac:dyDescent="0.8">
      <c r="A45">
        <v>43</v>
      </c>
      <c r="B45" s="19" t="s">
        <v>53</v>
      </c>
      <c r="C45" s="28" t="s">
        <v>416</v>
      </c>
      <c r="D45" s="4">
        <v>0</v>
      </c>
      <c r="E45" s="4">
        <v>0</v>
      </c>
      <c r="F45" s="4">
        <v>0</v>
      </c>
      <c r="G45" s="4">
        <v>0</v>
      </c>
      <c r="H45" s="6">
        <v>1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16">
        <f t="shared" si="5"/>
        <v>3</v>
      </c>
      <c r="AA45" s="16">
        <f t="shared" si="6"/>
        <v>1</v>
      </c>
    </row>
    <row r="46" spans="1:27" x14ac:dyDescent="0.8">
      <c r="A46">
        <v>44</v>
      </c>
      <c r="B46" s="19" t="s">
        <v>54</v>
      </c>
      <c r="C46" s="28" t="s">
        <v>417</v>
      </c>
      <c r="D46" s="4">
        <v>0</v>
      </c>
      <c r="E46" s="4">
        <v>0</v>
      </c>
      <c r="F46" s="4">
        <v>0</v>
      </c>
      <c r="G46" s="4">
        <v>0</v>
      </c>
      <c r="H46" s="6">
        <v>1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1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1</v>
      </c>
      <c r="Z46" s="16">
        <f t="shared" si="5"/>
        <v>4</v>
      </c>
      <c r="AA46" s="16">
        <f t="shared" si="6"/>
        <v>1</v>
      </c>
    </row>
    <row r="47" spans="1:27" x14ac:dyDescent="0.8">
      <c r="A47">
        <v>45</v>
      </c>
      <c r="B47" s="19" t="s">
        <v>55</v>
      </c>
      <c r="C47" s="28" t="s">
        <v>418</v>
      </c>
      <c r="D47" s="4">
        <v>0</v>
      </c>
      <c r="E47" s="4">
        <v>0</v>
      </c>
      <c r="F47" s="4">
        <v>0</v>
      </c>
      <c r="G47" s="4">
        <v>0</v>
      </c>
      <c r="H47" s="6">
        <v>1</v>
      </c>
      <c r="I47" s="4">
        <v>0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1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16">
        <f t="shared" si="5"/>
        <v>3</v>
      </c>
      <c r="AA47" s="16">
        <f t="shared" si="6"/>
        <v>1</v>
      </c>
    </row>
    <row r="48" spans="1:27" x14ac:dyDescent="0.8">
      <c r="A48">
        <v>46</v>
      </c>
      <c r="B48" s="19" t="s">
        <v>12</v>
      </c>
      <c r="C48" s="28" t="s">
        <v>419</v>
      </c>
      <c r="D48" s="4">
        <v>0</v>
      </c>
      <c r="E48" s="4">
        <v>0</v>
      </c>
      <c r="F48" s="4">
        <v>0</v>
      </c>
      <c r="G48" s="4">
        <v>0</v>
      </c>
      <c r="H48" s="6">
        <v>1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1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1</v>
      </c>
      <c r="Z48" s="16">
        <f t="shared" si="5"/>
        <v>4</v>
      </c>
      <c r="AA48" s="16">
        <f t="shared" si="6"/>
        <v>1</v>
      </c>
    </row>
    <row r="49" spans="1:27" x14ac:dyDescent="0.8">
      <c r="A49">
        <v>47</v>
      </c>
      <c r="B49" s="19" t="s">
        <v>13</v>
      </c>
      <c r="C49" s="28" t="s">
        <v>420</v>
      </c>
      <c r="D49" s="4">
        <v>0</v>
      </c>
      <c r="E49" s="4">
        <v>0</v>
      </c>
      <c r="F49" s="4">
        <v>0</v>
      </c>
      <c r="G49" s="4">
        <v>0</v>
      </c>
      <c r="H49" s="6">
        <v>1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1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16">
        <f t="shared" si="5"/>
        <v>3</v>
      </c>
      <c r="AA49" s="16">
        <f t="shared" si="6"/>
        <v>1</v>
      </c>
    </row>
    <row r="50" spans="1:27" x14ac:dyDescent="0.8">
      <c r="A50">
        <v>48</v>
      </c>
      <c r="B50" s="19" t="s">
        <v>56</v>
      </c>
      <c r="C50" s="28" t="s">
        <v>421</v>
      </c>
      <c r="D50" s="4">
        <v>0</v>
      </c>
      <c r="E50" s="4">
        <v>0</v>
      </c>
      <c r="F50" s="4">
        <v>0</v>
      </c>
      <c r="G50" s="4">
        <v>0</v>
      </c>
      <c r="H50" s="6">
        <v>1</v>
      </c>
      <c r="I50" s="4">
        <v>0</v>
      </c>
      <c r="J50" s="4">
        <v>1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1</v>
      </c>
      <c r="U50" s="4">
        <v>0</v>
      </c>
      <c r="V50" s="4">
        <v>0</v>
      </c>
      <c r="W50" s="4">
        <v>0</v>
      </c>
      <c r="X50" s="4">
        <v>0</v>
      </c>
      <c r="Y50" s="4">
        <v>1</v>
      </c>
      <c r="Z50" s="16">
        <f t="shared" si="5"/>
        <v>4</v>
      </c>
      <c r="AA50" s="16">
        <f t="shared" si="6"/>
        <v>1</v>
      </c>
    </row>
    <row r="51" spans="1:27" x14ac:dyDescent="0.8">
      <c r="A51">
        <v>49</v>
      </c>
      <c r="B51" s="19" t="s">
        <v>57</v>
      </c>
      <c r="C51" s="28" t="s">
        <v>422</v>
      </c>
      <c r="D51" s="4">
        <v>0</v>
      </c>
      <c r="E51" s="4">
        <v>0</v>
      </c>
      <c r="F51" s="4">
        <v>0</v>
      </c>
      <c r="G51" s="4">
        <v>0</v>
      </c>
      <c r="H51" s="6">
        <v>1</v>
      </c>
      <c r="I51" s="4">
        <v>0</v>
      </c>
      <c r="J51" s="4">
        <v>1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16">
        <f t="shared" si="5"/>
        <v>3</v>
      </c>
      <c r="AA51" s="16">
        <f t="shared" si="6"/>
        <v>1</v>
      </c>
    </row>
    <row r="52" spans="1:27" x14ac:dyDescent="0.8">
      <c r="A52">
        <v>50</v>
      </c>
      <c r="B52" s="19" t="s">
        <v>58</v>
      </c>
      <c r="C52" s="28" t="s">
        <v>423</v>
      </c>
      <c r="D52" s="4">
        <v>0</v>
      </c>
      <c r="E52" s="4">
        <v>0</v>
      </c>
      <c r="F52" s="4">
        <v>0</v>
      </c>
      <c r="G52" s="4">
        <v>0</v>
      </c>
      <c r="H52" s="6">
        <v>1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1</v>
      </c>
      <c r="V52" s="4">
        <v>0</v>
      </c>
      <c r="W52" s="4">
        <v>0</v>
      </c>
      <c r="X52" s="4">
        <v>0</v>
      </c>
      <c r="Y52" s="4">
        <v>1</v>
      </c>
      <c r="Z52" s="16">
        <f t="shared" si="5"/>
        <v>4</v>
      </c>
      <c r="AA52" s="16">
        <f t="shared" si="6"/>
        <v>1</v>
      </c>
    </row>
    <row r="53" spans="1:27" x14ac:dyDescent="0.8">
      <c r="A53">
        <v>51</v>
      </c>
      <c r="B53" s="19" t="s">
        <v>59</v>
      </c>
      <c r="C53" s="28" t="s">
        <v>424</v>
      </c>
      <c r="D53" s="4">
        <v>0</v>
      </c>
      <c r="E53" s="4">
        <v>0</v>
      </c>
      <c r="F53" s="4">
        <v>0</v>
      </c>
      <c r="G53" s="4">
        <v>0</v>
      </c>
      <c r="H53" s="6">
        <v>1</v>
      </c>
      <c r="I53" s="4">
        <v>0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1</v>
      </c>
      <c r="V53" s="4">
        <v>0</v>
      </c>
      <c r="W53" s="4">
        <v>0</v>
      </c>
      <c r="X53" s="4">
        <v>0</v>
      </c>
      <c r="Y53" s="4">
        <v>0</v>
      </c>
      <c r="Z53" s="16">
        <f t="shared" si="5"/>
        <v>3</v>
      </c>
      <c r="AA53" s="16">
        <f t="shared" si="6"/>
        <v>1</v>
      </c>
    </row>
    <row r="54" spans="1:27" x14ac:dyDescent="0.8">
      <c r="A54">
        <v>52</v>
      </c>
      <c r="B54" s="19" t="s">
        <v>60</v>
      </c>
      <c r="C54" s="28" t="s">
        <v>425</v>
      </c>
      <c r="D54" s="4">
        <v>0</v>
      </c>
      <c r="E54" s="4">
        <v>0</v>
      </c>
      <c r="F54" s="4">
        <v>0</v>
      </c>
      <c r="G54" s="4">
        <v>0</v>
      </c>
      <c r="H54" s="6">
        <v>1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1</v>
      </c>
      <c r="W54" s="4">
        <v>0</v>
      </c>
      <c r="X54" s="4">
        <v>0</v>
      </c>
      <c r="Y54" s="4">
        <v>1</v>
      </c>
      <c r="Z54" s="16">
        <f t="shared" si="5"/>
        <v>4</v>
      </c>
      <c r="AA54" s="16">
        <f t="shared" si="6"/>
        <v>1</v>
      </c>
    </row>
    <row r="55" spans="1:27" x14ac:dyDescent="0.8">
      <c r="A55">
        <v>53</v>
      </c>
      <c r="B55" s="19" t="s">
        <v>61</v>
      </c>
      <c r="C55" s="28" t="s">
        <v>426</v>
      </c>
      <c r="D55" s="4">
        <v>0</v>
      </c>
      <c r="E55" s="4">
        <v>0</v>
      </c>
      <c r="F55" s="4">
        <v>0</v>
      </c>
      <c r="G55" s="4">
        <v>0</v>
      </c>
      <c r="H55" s="6">
        <v>1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</v>
      </c>
      <c r="X55" s="4">
        <v>0</v>
      </c>
      <c r="Y55" s="4">
        <v>1</v>
      </c>
      <c r="Z55" s="16">
        <f t="shared" si="5"/>
        <v>4</v>
      </c>
      <c r="AA55" s="16">
        <f t="shared" si="6"/>
        <v>1</v>
      </c>
    </row>
    <row r="56" spans="1:27" x14ac:dyDescent="0.8">
      <c r="A56">
        <v>54</v>
      </c>
      <c r="B56" s="19" t="s">
        <v>62</v>
      </c>
      <c r="C56" s="28" t="s">
        <v>427</v>
      </c>
      <c r="D56" s="4">
        <v>0</v>
      </c>
      <c r="E56" s="4">
        <v>0</v>
      </c>
      <c r="F56" s="4">
        <v>0</v>
      </c>
      <c r="G56" s="4">
        <v>0</v>
      </c>
      <c r="H56" s="6">
        <v>1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1</v>
      </c>
      <c r="Z56" s="16">
        <f t="shared" si="5"/>
        <v>4</v>
      </c>
      <c r="AA56" s="16">
        <f t="shared" si="6"/>
        <v>1</v>
      </c>
    </row>
    <row r="57" spans="1:27" x14ac:dyDescent="0.8">
      <c r="A57">
        <v>55</v>
      </c>
      <c r="B57" s="19" t="s">
        <v>63</v>
      </c>
      <c r="C57" s="28" t="s">
        <v>428</v>
      </c>
      <c r="D57" s="4">
        <v>0</v>
      </c>
      <c r="E57" s="4">
        <v>0</v>
      </c>
      <c r="F57" s="4">
        <v>0</v>
      </c>
      <c r="G57" s="4">
        <v>0</v>
      </c>
      <c r="H57" s="6">
        <v>1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16">
        <f t="shared" si="5"/>
        <v>3</v>
      </c>
      <c r="AA57" s="16">
        <f t="shared" si="6"/>
        <v>1</v>
      </c>
    </row>
    <row r="58" spans="1:27" x14ac:dyDescent="0.8">
      <c r="A58">
        <v>56</v>
      </c>
      <c r="B58" s="19" t="s">
        <v>64</v>
      </c>
      <c r="C58" s="28" t="s">
        <v>429</v>
      </c>
      <c r="D58" s="4">
        <v>0</v>
      </c>
      <c r="E58" s="4">
        <v>0</v>
      </c>
      <c r="F58" s="4">
        <v>0</v>
      </c>
      <c r="G58" s="4">
        <v>0</v>
      </c>
      <c r="H58" s="6">
        <v>1</v>
      </c>
      <c r="I58" s="4">
        <v>0</v>
      </c>
      <c r="J58" s="4">
        <v>0</v>
      </c>
      <c r="K58" s="4">
        <v>1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1</v>
      </c>
      <c r="R58" s="4">
        <v>1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1</v>
      </c>
      <c r="Z58" s="16">
        <f t="shared" si="5"/>
        <v>5</v>
      </c>
      <c r="AA58" s="16">
        <f t="shared" si="6"/>
        <v>2</v>
      </c>
    </row>
    <row r="59" spans="1:27" x14ac:dyDescent="0.8">
      <c r="A59">
        <v>57</v>
      </c>
      <c r="B59" s="19" t="s">
        <v>65</v>
      </c>
      <c r="C59" s="28" t="s">
        <v>430</v>
      </c>
      <c r="D59" s="4">
        <v>0</v>
      </c>
      <c r="E59" s="4">
        <v>0</v>
      </c>
      <c r="F59" s="4">
        <v>0</v>
      </c>
      <c r="G59" s="4">
        <v>0</v>
      </c>
      <c r="H59" s="6">
        <v>1</v>
      </c>
      <c r="I59" s="4">
        <v>0</v>
      </c>
      <c r="J59" s="4">
        <v>0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1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16">
        <f t="shared" si="5"/>
        <v>4</v>
      </c>
      <c r="AA59" s="16">
        <f t="shared" si="6"/>
        <v>2</v>
      </c>
    </row>
    <row r="60" spans="1:27" x14ac:dyDescent="0.8">
      <c r="A60">
        <v>58</v>
      </c>
      <c r="B60" s="19" t="s">
        <v>66</v>
      </c>
      <c r="C60" s="28" t="s">
        <v>431</v>
      </c>
      <c r="D60" s="4">
        <v>0</v>
      </c>
      <c r="E60" s="4">
        <v>0</v>
      </c>
      <c r="F60" s="4">
        <v>0</v>
      </c>
      <c r="G60" s="4">
        <v>0</v>
      </c>
      <c r="H60" s="6">
        <v>1</v>
      </c>
      <c r="I60" s="4">
        <v>0</v>
      </c>
      <c r="J60" s="4">
        <v>0</v>
      </c>
      <c r="K60" s="4">
        <v>1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16">
        <f t="shared" si="5"/>
        <v>4</v>
      </c>
      <c r="AA60" s="16">
        <f t="shared" si="6"/>
        <v>1</v>
      </c>
    </row>
    <row r="61" spans="1:27" x14ac:dyDescent="0.8">
      <c r="A61">
        <v>59</v>
      </c>
      <c r="B61" s="19" t="s">
        <v>67</v>
      </c>
      <c r="C61" s="28" t="s">
        <v>432</v>
      </c>
      <c r="D61" s="4">
        <v>0</v>
      </c>
      <c r="E61" s="4">
        <v>0</v>
      </c>
      <c r="F61" s="4">
        <v>0</v>
      </c>
      <c r="G61" s="4">
        <v>0</v>
      </c>
      <c r="H61" s="6">
        <v>1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16">
        <f t="shared" si="5"/>
        <v>3</v>
      </c>
      <c r="AA61" s="16">
        <f t="shared" si="6"/>
        <v>1</v>
      </c>
    </row>
    <row r="62" spans="1:27" x14ac:dyDescent="0.8">
      <c r="A62">
        <v>60</v>
      </c>
      <c r="B62" s="19" t="s">
        <v>68</v>
      </c>
      <c r="C62" s="28" t="s">
        <v>433</v>
      </c>
      <c r="D62" s="4">
        <v>0</v>
      </c>
      <c r="E62" s="4">
        <v>0</v>
      </c>
      <c r="F62" s="4">
        <v>0</v>
      </c>
      <c r="G62" s="4">
        <v>0</v>
      </c>
      <c r="H62" s="6">
        <v>1</v>
      </c>
      <c r="I62" s="4">
        <v>0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1</v>
      </c>
      <c r="R62" s="4">
        <v>1</v>
      </c>
      <c r="S62" s="4">
        <v>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1</v>
      </c>
      <c r="Z62" s="16">
        <f t="shared" si="5"/>
        <v>6</v>
      </c>
      <c r="AA62" s="16">
        <f t="shared" si="6"/>
        <v>3</v>
      </c>
    </row>
    <row r="63" spans="1:27" x14ac:dyDescent="0.8">
      <c r="A63">
        <v>61</v>
      </c>
      <c r="B63" s="19" t="s">
        <v>69</v>
      </c>
      <c r="C63" s="28" t="s">
        <v>434</v>
      </c>
      <c r="D63" s="4">
        <v>0</v>
      </c>
      <c r="E63" s="4">
        <v>0</v>
      </c>
      <c r="F63" s="4">
        <v>0</v>
      </c>
      <c r="G63" s="4">
        <v>0</v>
      </c>
      <c r="H63" s="6">
        <v>1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1</v>
      </c>
      <c r="R63" s="4">
        <v>1</v>
      </c>
      <c r="S63" s="4">
        <v>1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16">
        <f t="shared" si="5"/>
        <v>5</v>
      </c>
      <c r="AA63" s="16">
        <f t="shared" si="6"/>
        <v>3</v>
      </c>
    </row>
    <row r="64" spans="1:27" x14ac:dyDescent="0.8">
      <c r="A64">
        <v>62</v>
      </c>
      <c r="B64" s="19" t="s">
        <v>70</v>
      </c>
      <c r="C64" s="28" t="s">
        <v>435</v>
      </c>
      <c r="D64" s="4">
        <v>0</v>
      </c>
      <c r="E64" s="4">
        <v>0</v>
      </c>
      <c r="F64" s="4">
        <v>0</v>
      </c>
      <c r="G64" s="4">
        <v>0</v>
      </c>
      <c r="H64" s="6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16">
        <f t="shared" si="5"/>
        <v>3</v>
      </c>
      <c r="AA64" s="16">
        <f t="shared" si="6"/>
        <v>1</v>
      </c>
    </row>
    <row r="65" spans="1:27" x14ac:dyDescent="0.8">
      <c r="A65">
        <v>63</v>
      </c>
      <c r="B65" s="19" t="s">
        <v>71</v>
      </c>
      <c r="C65" s="28" t="s">
        <v>436</v>
      </c>
      <c r="D65" s="4">
        <v>0</v>
      </c>
      <c r="E65" s="4">
        <v>0</v>
      </c>
      <c r="F65" s="4">
        <v>0</v>
      </c>
      <c r="G65" s="4">
        <v>0</v>
      </c>
      <c r="H65" s="6">
        <v>1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16">
        <f t="shared" si="5"/>
        <v>2</v>
      </c>
      <c r="AA65" s="16">
        <f t="shared" si="6"/>
        <v>1</v>
      </c>
    </row>
    <row r="66" spans="1:27" x14ac:dyDescent="0.8">
      <c r="A66">
        <v>64</v>
      </c>
      <c r="B66" s="19" t="s">
        <v>72</v>
      </c>
      <c r="C66" s="28" t="s">
        <v>437</v>
      </c>
      <c r="D66" s="4">
        <v>0</v>
      </c>
      <c r="E66" s="4">
        <v>0</v>
      </c>
      <c r="F66" s="4">
        <v>0</v>
      </c>
      <c r="G66" s="4">
        <v>0</v>
      </c>
      <c r="H66" s="6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1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1</v>
      </c>
      <c r="Z66" s="16">
        <f t="shared" ref="Z66:Z97" si="7">COUNTIF(D66:Y66,"&gt;0")</f>
        <v>5</v>
      </c>
      <c r="AA66" s="16">
        <f t="shared" ref="AA66:AA97" si="8">COUNTIF(O66:W66,"&gt;0")</f>
        <v>3</v>
      </c>
    </row>
    <row r="67" spans="1:27" x14ac:dyDescent="0.8">
      <c r="A67">
        <v>65</v>
      </c>
      <c r="B67" s="19" t="s">
        <v>73</v>
      </c>
      <c r="C67" s="28" t="s">
        <v>438</v>
      </c>
      <c r="D67" s="4">
        <v>0</v>
      </c>
      <c r="E67" s="4">
        <v>0</v>
      </c>
      <c r="F67" s="4">
        <v>0</v>
      </c>
      <c r="G67" s="4">
        <v>0</v>
      </c>
      <c r="H67" s="6">
        <v>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>
        <v>1</v>
      </c>
      <c r="Q67" s="4">
        <v>1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16">
        <f t="shared" si="7"/>
        <v>4</v>
      </c>
      <c r="AA67" s="16">
        <f t="shared" si="8"/>
        <v>3</v>
      </c>
    </row>
    <row r="68" spans="1:27" x14ac:dyDescent="0.8">
      <c r="A68">
        <v>66</v>
      </c>
      <c r="B68" s="19" t="s">
        <v>74</v>
      </c>
      <c r="C68" s="28" t="s">
        <v>439</v>
      </c>
      <c r="D68" s="4">
        <v>0</v>
      </c>
      <c r="E68" s="4">
        <v>0</v>
      </c>
      <c r="F68" s="4">
        <v>0</v>
      </c>
      <c r="G68" s="4">
        <v>0</v>
      </c>
      <c r="H68" s="6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</v>
      </c>
      <c r="Q68" s="4">
        <v>1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16">
        <f t="shared" si="7"/>
        <v>4</v>
      </c>
      <c r="AA68" s="16">
        <f t="shared" si="8"/>
        <v>2</v>
      </c>
    </row>
    <row r="69" spans="1:27" x14ac:dyDescent="0.8">
      <c r="A69">
        <v>67</v>
      </c>
      <c r="B69" s="19" t="s">
        <v>75</v>
      </c>
      <c r="C69" s="28" t="s">
        <v>440</v>
      </c>
      <c r="D69" s="4">
        <v>0</v>
      </c>
      <c r="E69" s="4">
        <v>0</v>
      </c>
      <c r="F69" s="4">
        <v>0</v>
      </c>
      <c r="G69" s="4">
        <v>0</v>
      </c>
      <c r="H69" s="6">
        <v>1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16">
        <f t="shared" si="7"/>
        <v>3</v>
      </c>
      <c r="AA69" s="16">
        <f t="shared" si="8"/>
        <v>2</v>
      </c>
    </row>
    <row r="70" spans="1:27" x14ac:dyDescent="0.8">
      <c r="A70">
        <v>68</v>
      </c>
      <c r="B70" s="19" t="s">
        <v>76</v>
      </c>
      <c r="C70" s="28" t="s">
        <v>441</v>
      </c>
      <c r="D70" s="4">
        <v>0</v>
      </c>
      <c r="E70" s="4">
        <v>0</v>
      </c>
      <c r="F70" s="4">
        <v>0</v>
      </c>
      <c r="G70" s="4">
        <v>0</v>
      </c>
      <c r="H70" s="6">
        <v>1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1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1</v>
      </c>
      <c r="Z70" s="16">
        <f t="shared" si="7"/>
        <v>3</v>
      </c>
      <c r="AA70" s="16">
        <f t="shared" si="8"/>
        <v>1</v>
      </c>
    </row>
    <row r="71" spans="1:27" x14ac:dyDescent="0.8">
      <c r="A71">
        <v>69</v>
      </c>
      <c r="B71" s="19" t="s">
        <v>77</v>
      </c>
      <c r="C71" s="28" t="s">
        <v>442</v>
      </c>
      <c r="D71" s="4">
        <v>0</v>
      </c>
      <c r="E71" s="4">
        <v>0</v>
      </c>
      <c r="F71" s="4">
        <v>0</v>
      </c>
      <c r="G71" s="4">
        <v>0</v>
      </c>
      <c r="H71" s="6">
        <v>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1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16">
        <f t="shared" si="7"/>
        <v>2</v>
      </c>
      <c r="AA71" s="16">
        <f t="shared" si="8"/>
        <v>1</v>
      </c>
    </row>
    <row r="72" spans="1:27" x14ac:dyDescent="0.8">
      <c r="A72">
        <v>70</v>
      </c>
      <c r="B72" s="19" t="s">
        <v>78</v>
      </c>
      <c r="C72" s="28" t="s">
        <v>443</v>
      </c>
      <c r="D72" s="4">
        <v>0</v>
      </c>
      <c r="E72" s="4">
        <v>0</v>
      </c>
      <c r="F72" s="4">
        <v>0</v>
      </c>
      <c r="G72" s="4">
        <v>0</v>
      </c>
      <c r="H72" s="6">
        <v>1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1</v>
      </c>
      <c r="Z72" s="16">
        <f t="shared" si="7"/>
        <v>3</v>
      </c>
      <c r="AA72" s="16">
        <f t="shared" si="8"/>
        <v>1</v>
      </c>
    </row>
    <row r="73" spans="1:27" x14ac:dyDescent="0.8">
      <c r="A73">
        <v>71</v>
      </c>
      <c r="B73" s="19" t="s">
        <v>79</v>
      </c>
      <c r="C73" s="28" t="s">
        <v>444</v>
      </c>
      <c r="D73" s="4">
        <v>0</v>
      </c>
      <c r="E73" s="4">
        <v>0</v>
      </c>
      <c r="F73" s="4">
        <v>0</v>
      </c>
      <c r="G73" s="4">
        <v>0</v>
      </c>
      <c r="H73" s="6">
        <v>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16">
        <f t="shared" si="7"/>
        <v>2</v>
      </c>
      <c r="AA73" s="16">
        <f t="shared" si="8"/>
        <v>1</v>
      </c>
    </row>
    <row r="74" spans="1:27" x14ac:dyDescent="0.8">
      <c r="A74">
        <v>72</v>
      </c>
      <c r="B74" s="19" t="s">
        <v>80</v>
      </c>
      <c r="C74" s="28" t="s">
        <v>445</v>
      </c>
      <c r="D74" s="4">
        <v>0</v>
      </c>
      <c r="E74" s="4">
        <v>0</v>
      </c>
      <c r="F74" s="4">
        <v>0</v>
      </c>
      <c r="G74" s="4">
        <v>0</v>
      </c>
      <c r="H74" s="6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1</v>
      </c>
      <c r="V74" s="4">
        <v>0</v>
      </c>
      <c r="W74" s="4">
        <v>0</v>
      </c>
      <c r="X74" s="4">
        <v>0</v>
      </c>
      <c r="Y74" s="4">
        <v>1</v>
      </c>
      <c r="Z74" s="16">
        <f t="shared" si="7"/>
        <v>3</v>
      </c>
      <c r="AA74" s="16">
        <f t="shared" si="8"/>
        <v>1</v>
      </c>
    </row>
    <row r="75" spans="1:27" x14ac:dyDescent="0.8">
      <c r="A75">
        <v>73</v>
      </c>
      <c r="B75" s="19" t="s">
        <v>81</v>
      </c>
      <c r="C75" s="28" t="s">
        <v>446</v>
      </c>
      <c r="D75" s="4">
        <v>0</v>
      </c>
      <c r="E75" s="4">
        <v>0</v>
      </c>
      <c r="F75" s="4">
        <v>0</v>
      </c>
      <c r="G75" s="4">
        <v>0</v>
      </c>
      <c r="H75" s="6">
        <v>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1</v>
      </c>
      <c r="V75" s="4">
        <v>0</v>
      </c>
      <c r="W75" s="4">
        <v>0</v>
      </c>
      <c r="X75" s="4">
        <v>0</v>
      </c>
      <c r="Y75" s="4">
        <v>0</v>
      </c>
      <c r="Z75" s="16">
        <f t="shared" si="7"/>
        <v>2</v>
      </c>
      <c r="AA75" s="16">
        <f t="shared" si="8"/>
        <v>1</v>
      </c>
    </row>
    <row r="76" spans="1:27" x14ac:dyDescent="0.8">
      <c r="A76">
        <v>74</v>
      </c>
      <c r="B76" s="19" t="s">
        <v>82</v>
      </c>
      <c r="C76" s="28" t="s">
        <v>447</v>
      </c>
      <c r="D76" s="4">
        <v>0</v>
      </c>
      <c r="E76" s="4">
        <v>0</v>
      </c>
      <c r="F76" s="4">
        <v>0</v>
      </c>
      <c r="G76" s="4">
        <v>0</v>
      </c>
      <c r="H76" s="6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1</v>
      </c>
      <c r="W76" s="4">
        <v>0</v>
      </c>
      <c r="X76" s="4">
        <v>0</v>
      </c>
      <c r="Y76" s="4">
        <v>1</v>
      </c>
      <c r="Z76" s="16">
        <f t="shared" si="7"/>
        <v>3</v>
      </c>
      <c r="AA76" s="16">
        <f t="shared" si="8"/>
        <v>1</v>
      </c>
    </row>
    <row r="77" spans="1:27" x14ac:dyDescent="0.8">
      <c r="A77">
        <v>75</v>
      </c>
      <c r="B77" s="19" t="s">
        <v>83</v>
      </c>
      <c r="C77" s="28" t="s">
        <v>448</v>
      </c>
      <c r="D77" s="4">
        <v>0</v>
      </c>
      <c r="E77" s="4">
        <v>0</v>
      </c>
      <c r="F77" s="4">
        <v>0</v>
      </c>
      <c r="G77" s="4">
        <v>0</v>
      </c>
      <c r="H77" s="6">
        <v>1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1</v>
      </c>
      <c r="W77" s="4">
        <v>0</v>
      </c>
      <c r="X77" s="4">
        <v>0</v>
      </c>
      <c r="Y77" s="4">
        <v>0</v>
      </c>
      <c r="Z77" s="16">
        <f t="shared" si="7"/>
        <v>2</v>
      </c>
      <c r="AA77" s="16">
        <f t="shared" si="8"/>
        <v>1</v>
      </c>
    </row>
    <row r="78" spans="1:27" x14ac:dyDescent="0.8">
      <c r="A78">
        <v>76</v>
      </c>
      <c r="B78" s="19" t="s">
        <v>84</v>
      </c>
      <c r="C78" s="28" t="s">
        <v>449</v>
      </c>
      <c r="D78" s="4">
        <v>0</v>
      </c>
      <c r="E78" s="4">
        <v>0</v>
      </c>
      <c r="F78" s="4">
        <v>0</v>
      </c>
      <c r="G78" s="4">
        <v>0</v>
      </c>
      <c r="H78" s="6">
        <v>1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1</v>
      </c>
      <c r="X78" s="4">
        <v>0</v>
      </c>
      <c r="Y78" s="4">
        <v>1</v>
      </c>
      <c r="Z78" s="16">
        <f t="shared" si="7"/>
        <v>3</v>
      </c>
      <c r="AA78" s="16">
        <f t="shared" si="8"/>
        <v>1</v>
      </c>
    </row>
    <row r="79" spans="1:27" x14ac:dyDescent="0.8">
      <c r="A79">
        <v>77</v>
      </c>
      <c r="B79" s="19" t="s">
        <v>85</v>
      </c>
      <c r="C79" s="28" t="s">
        <v>450</v>
      </c>
      <c r="D79" s="4">
        <v>0</v>
      </c>
      <c r="E79" s="4">
        <v>0</v>
      </c>
      <c r="F79" s="4">
        <v>0</v>
      </c>
      <c r="G79" s="4">
        <v>0</v>
      </c>
      <c r="H79" s="6">
        <v>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1</v>
      </c>
      <c r="X79" s="4">
        <v>0</v>
      </c>
      <c r="Y79" s="4">
        <v>0</v>
      </c>
      <c r="Z79" s="16">
        <f t="shared" si="7"/>
        <v>2</v>
      </c>
      <c r="AA79" s="16">
        <f t="shared" si="8"/>
        <v>1</v>
      </c>
    </row>
    <row r="80" spans="1:27" x14ac:dyDescent="0.8">
      <c r="A80">
        <v>78</v>
      </c>
      <c r="B80" s="19" t="s">
        <v>86</v>
      </c>
      <c r="C80" s="28" t="s">
        <v>451</v>
      </c>
      <c r="D80" s="4">
        <v>0</v>
      </c>
      <c r="E80" s="4">
        <v>0</v>
      </c>
      <c r="F80" s="4">
        <v>0</v>
      </c>
      <c r="G80" s="4">
        <v>0</v>
      </c>
      <c r="H80" s="6">
        <f>7/8</f>
        <v>0.875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1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16">
        <f t="shared" si="7"/>
        <v>4</v>
      </c>
      <c r="AA80" s="16">
        <f t="shared" si="8"/>
        <v>3</v>
      </c>
    </row>
    <row r="81" spans="1:27" x14ac:dyDescent="0.8">
      <c r="A81">
        <v>79</v>
      </c>
      <c r="B81" s="19" t="s">
        <v>87</v>
      </c>
      <c r="C81" s="28" t="s">
        <v>452</v>
      </c>
      <c r="D81" s="4">
        <v>0</v>
      </c>
      <c r="E81" s="4">
        <v>0</v>
      </c>
      <c r="F81" s="4">
        <v>0</v>
      </c>
      <c r="G81" s="4">
        <v>0</v>
      </c>
      <c r="H81" s="6">
        <f>7/8</f>
        <v>0.875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16">
        <f t="shared" si="7"/>
        <v>2</v>
      </c>
      <c r="AA81" s="16">
        <f t="shared" si="8"/>
        <v>1</v>
      </c>
    </row>
    <row r="82" spans="1:27" x14ac:dyDescent="0.8">
      <c r="A82">
        <v>80</v>
      </c>
      <c r="B82" s="19" t="s">
        <v>88</v>
      </c>
      <c r="C82" s="28" t="s">
        <v>455</v>
      </c>
      <c r="D82" s="4">
        <v>0</v>
      </c>
      <c r="E82" s="4">
        <v>0</v>
      </c>
      <c r="F82" s="4">
        <v>0</v>
      </c>
      <c r="G82" s="4">
        <v>0</v>
      </c>
      <c r="H82" s="6">
        <f>7/8</f>
        <v>0.875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16">
        <f t="shared" si="7"/>
        <v>2</v>
      </c>
      <c r="AA82" s="16">
        <f t="shared" si="8"/>
        <v>1</v>
      </c>
    </row>
    <row r="83" spans="1:27" x14ac:dyDescent="0.8">
      <c r="A83">
        <v>81</v>
      </c>
      <c r="B83" s="19" t="s">
        <v>89</v>
      </c>
      <c r="C83" s="28" t="s">
        <v>453</v>
      </c>
      <c r="D83" s="4">
        <v>0</v>
      </c>
      <c r="E83" s="4">
        <v>0</v>
      </c>
      <c r="F83" s="4">
        <v>0</v>
      </c>
      <c r="G83" s="4">
        <v>0</v>
      </c>
      <c r="H83" s="6">
        <f>7/8</f>
        <v>0.875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16">
        <f t="shared" si="7"/>
        <v>2</v>
      </c>
      <c r="AA83" s="16">
        <f t="shared" si="8"/>
        <v>1</v>
      </c>
    </row>
    <row r="84" spans="1:27" x14ac:dyDescent="0.8">
      <c r="A84">
        <v>82</v>
      </c>
      <c r="B84" s="19" t="s">
        <v>90</v>
      </c>
      <c r="C84" s="28" t="s">
        <v>454</v>
      </c>
      <c r="D84" s="4">
        <v>0</v>
      </c>
      <c r="E84" s="4">
        <v>0</v>
      </c>
      <c r="F84" s="4">
        <v>0</v>
      </c>
      <c r="G84" s="4">
        <v>0</v>
      </c>
      <c r="H84" s="6">
        <f>7/8</f>
        <v>0.875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16">
        <f t="shared" si="7"/>
        <v>2</v>
      </c>
      <c r="AA84" s="16">
        <f t="shared" si="8"/>
        <v>1</v>
      </c>
    </row>
    <row r="85" spans="1:27" x14ac:dyDescent="0.8">
      <c r="A85">
        <v>83</v>
      </c>
      <c r="B85" s="19" t="s">
        <v>91</v>
      </c>
      <c r="C85" s="28" t="s">
        <v>456</v>
      </c>
      <c r="D85" s="4">
        <v>0</v>
      </c>
      <c r="E85" s="4">
        <v>0</v>
      </c>
      <c r="F85" s="4">
        <v>0</v>
      </c>
      <c r="G85" s="4">
        <v>0</v>
      </c>
      <c r="H85" s="6">
        <v>1</v>
      </c>
      <c r="I85" s="4">
        <v>0</v>
      </c>
      <c r="J85" s="4">
        <v>1</v>
      </c>
      <c r="K85" s="4">
        <v>0</v>
      </c>
      <c r="L85" s="4">
        <v>1</v>
      </c>
      <c r="M85" s="4">
        <v>0</v>
      </c>
      <c r="N85" s="4">
        <v>0</v>
      </c>
      <c r="O85" s="4">
        <v>1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16">
        <f t="shared" si="7"/>
        <v>6</v>
      </c>
      <c r="AA85" s="16">
        <f t="shared" si="8"/>
        <v>3</v>
      </c>
    </row>
    <row r="86" spans="1:27" x14ac:dyDescent="0.8">
      <c r="A86">
        <v>84</v>
      </c>
      <c r="B86" s="19" t="s">
        <v>92</v>
      </c>
      <c r="C86" s="28" t="s">
        <v>457</v>
      </c>
      <c r="D86" s="4">
        <v>0</v>
      </c>
      <c r="E86" s="4">
        <v>0</v>
      </c>
      <c r="F86" s="4">
        <v>0</v>
      </c>
      <c r="G86" s="4">
        <v>0</v>
      </c>
      <c r="H86" s="6">
        <v>1</v>
      </c>
      <c r="I86" s="4">
        <v>0</v>
      </c>
      <c r="J86" s="4">
        <v>1</v>
      </c>
      <c r="K86" s="4">
        <v>0</v>
      </c>
      <c r="L86" s="4">
        <v>1</v>
      </c>
      <c r="M86" s="4">
        <v>0</v>
      </c>
      <c r="N86" s="4">
        <v>0</v>
      </c>
      <c r="O86" s="4">
        <v>0</v>
      </c>
      <c r="P86" s="4">
        <v>0</v>
      </c>
      <c r="Q86" s="4">
        <v>1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16">
        <f t="shared" si="7"/>
        <v>4</v>
      </c>
      <c r="AA86" s="16">
        <f t="shared" si="8"/>
        <v>1</v>
      </c>
    </row>
    <row r="87" spans="1:27" x14ac:dyDescent="0.8">
      <c r="A87">
        <v>85</v>
      </c>
      <c r="B87" s="19" t="s">
        <v>93</v>
      </c>
      <c r="C87" s="28" t="s">
        <v>458</v>
      </c>
      <c r="D87" s="4">
        <v>0</v>
      </c>
      <c r="E87" s="4">
        <v>0</v>
      </c>
      <c r="F87" s="4">
        <v>0</v>
      </c>
      <c r="G87" s="4">
        <v>0</v>
      </c>
      <c r="H87" s="6">
        <v>1</v>
      </c>
      <c r="I87" s="4">
        <v>0</v>
      </c>
      <c r="J87" s="4">
        <v>1</v>
      </c>
      <c r="K87" s="4">
        <v>0</v>
      </c>
      <c r="L87" s="4">
        <v>1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1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16">
        <f t="shared" si="7"/>
        <v>4</v>
      </c>
      <c r="AA87" s="16">
        <f t="shared" si="8"/>
        <v>1</v>
      </c>
    </row>
    <row r="88" spans="1:27" x14ac:dyDescent="0.8">
      <c r="A88">
        <v>86</v>
      </c>
      <c r="B88" s="19" t="s">
        <v>94</v>
      </c>
      <c r="C88" s="28" t="s">
        <v>459</v>
      </c>
      <c r="D88" s="4">
        <v>0</v>
      </c>
      <c r="E88" s="4">
        <v>0</v>
      </c>
      <c r="F88" s="4">
        <v>0</v>
      </c>
      <c r="G88" s="4">
        <v>0</v>
      </c>
      <c r="H88" s="6">
        <v>1</v>
      </c>
      <c r="I88" s="4">
        <v>0</v>
      </c>
      <c r="J88" s="4">
        <v>0</v>
      </c>
      <c r="K88" s="4">
        <v>0</v>
      </c>
      <c r="L88" s="4">
        <v>1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16">
        <f t="shared" si="7"/>
        <v>3</v>
      </c>
      <c r="AA88" s="16">
        <f t="shared" si="8"/>
        <v>1</v>
      </c>
    </row>
    <row r="89" spans="1:27" x14ac:dyDescent="0.8">
      <c r="A89">
        <v>87</v>
      </c>
      <c r="B89" s="19" t="s">
        <v>95</v>
      </c>
      <c r="C89" s="28" t="s">
        <v>460</v>
      </c>
      <c r="D89" s="4">
        <v>0</v>
      </c>
      <c r="E89" s="4">
        <v>0</v>
      </c>
      <c r="F89" s="4">
        <v>0</v>
      </c>
      <c r="G89" s="4">
        <v>0</v>
      </c>
      <c r="H89" s="6">
        <v>1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16">
        <f t="shared" si="7"/>
        <v>3</v>
      </c>
      <c r="AA89" s="16">
        <f t="shared" si="8"/>
        <v>1</v>
      </c>
    </row>
    <row r="90" spans="1:27" x14ac:dyDescent="0.8">
      <c r="A90">
        <v>88</v>
      </c>
      <c r="B90" s="19" t="s">
        <v>96</v>
      </c>
      <c r="C90" s="28" t="s">
        <v>461</v>
      </c>
      <c r="D90" s="4">
        <v>0</v>
      </c>
      <c r="E90" s="4">
        <v>0</v>
      </c>
      <c r="F90" s="4">
        <v>0</v>
      </c>
      <c r="G90" s="4">
        <v>0</v>
      </c>
      <c r="H90" s="6">
        <v>1</v>
      </c>
      <c r="I90" s="4">
        <v>0</v>
      </c>
      <c r="J90" s="4">
        <v>0</v>
      </c>
      <c r="K90" s="4">
        <v>0</v>
      </c>
      <c r="L90" s="4">
        <v>1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1</v>
      </c>
      <c r="V90" s="4">
        <v>0</v>
      </c>
      <c r="W90" s="4">
        <v>0</v>
      </c>
      <c r="X90" s="4">
        <v>0</v>
      </c>
      <c r="Y90" s="4">
        <v>0</v>
      </c>
      <c r="Z90" s="16">
        <f t="shared" si="7"/>
        <v>3</v>
      </c>
      <c r="AA90" s="16">
        <f t="shared" si="8"/>
        <v>1</v>
      </c>
    </row>
    <row r="91" spans="1:27" x14ac:dyDescent="0.8">
      <c r="A91">
        <v>89</v>
      </c>
      <c r="B91" s="19" t="s">
        <v>97</v>
      </c>
      <c r="C91" s="28" t="s">
        <v>462</v>
      </c>
      <c r="D91" s="4">
        <v>0</v>
      </c>
      <c r="E91" s="4">
        <v>0</v>
      </c>
      <c r="F91" s="4">
        <v>0</v>
      </c>
      <c r="G91" s="4">
        <v>0</v>
      </c>
      <c r="H91" s="6">
        <v>1</v>
      </c>
      <c r="I91" s="4">
        <v>0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1</v>
      </c>
      <c r="W91" s="4">
        <v>0</v>
      </c>
      <c r="X91" s="4">
        <v>0</v>
      </c>
      <c r="Y91" s="4">
        <v>1</v>
      </c>
      <c r="Z91" s="16">
        <f t="shared" si="7"/>
        <v>4</v>
      </c>
      <c r="AA91" s="16">
        <f t="shared" si="8"/>
        <v>1</v>
      </c>
    </row>
    <row r="92" spans="1:27" x14ac:dyDescent="0.8">
      <c r="A92">
        <v>90</v>
      </c>
      <c r="B92" s="19" t="s">
        <v>98</v>
      </c>
      <c r="C92" s="28" t="s">
        <v>463</v>
      </c>
      <c r="D92" s="4">
        <v>0</v>
      </c>
      <c r="E92" s="4">
        <v>0</v>
      </c>
      <c r="F92" s="4">
        <v>0</v>
      </c>
      <c r="G92" s="4">
        <v>0</v>
      </c>
      <c r="H92" s="6">
        <v>1</v>
      </c>
      <c r="I92" s="4">
        <v>0</v>
      </c>
      <c r="J92" s="4">
        <v>0</v>
      </c>
      <c r="K92" s="4">
        <v>0</v>
      </c>
      <c r="L92" s="4">
        <v>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16">
        <f t="shared" si="7"/>
        <v>3</v>
      </c>
      <c r="AA92" s="16">
        <f t="shared" si="8"/>
        <v>1</v>
      </c>
    </row>
    <row r="93" spans="1:27" x14ac:dyDescent="0.8">
      <c r="A93">
        <v>91</v>
      </c>
      <c r="B93" s="19" t="s">
        <v>99</v>
      </c>
      <c r="C93" s="28" t="s">
        <v>464</v>
      </c>
      <c r="D93" s="4">
        <v>0</v>
      </c>
      <c r="E93" s="4">
        <v>0</v>
      </c>
      <c r="F93" s="4">
        <v>0</v>
      </c>
      <c r="G93" s="4">
        <v>0</v>
      </c>
      <c r="H93" s="6">
        <v>1</v>
      </c>
      <c r="I93" s="4">
        <v>0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  <c r="P93" s="4">
        <v>0</v>
      </c>
      <c r="Q93" s="4">
        <v>1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1</v>
      </c>
      <c r="Z93" s="16">
        <f t="shared" si="7"/>
        <v>4</v>
      </c>
      <c r="AA93" s="16">
        <f t="shared" si="8"/>
        <v>1</v>
      </c>
    </row>
    <row r="94" spans="1:27" x14ac:dyDescent="0.8">
      <c r="A94">
        <v>92</v>
      </c>
      <c r="B94" s="19" t="s">
        <v>100</v>
      </c>
      <c r="C94" s="28" t="s">
        <v>465</v>
      </c>
      <c r="D94" s="4">
        <v>0</v>
      </c>
      <c r="E94" s="4">
        <v>0</v>
      </c>
      <c r="F94" s="4">
        <v>0</v>
      </c>
      <c r="G94" s="4">
        <v>0</v>
      </c>
      <c r="H94" s="6">
        <v>1</v>
      </c>
      <c r="I94" s="4">
        <v>0</v>
      </c>
      <c r="J94" s="4">
        <v>0</v>
      </c>
      <c r="K94" s="4">
        <v>0</v>
      </c>
      <c r="L94" s="4">
        <v>0</v>
      </c>
      <c r="M94" s="4">
        <v>1</v>
      </c>
      <c r="N94" s="4">
        <v>0</v>
      </c>
      <c r="O94" s="4">
        <v>0</v>
      </c>
      <c r="P94" s="4">
        <v>0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16">
        <f t="shared" si="7"/>
        <v>3</v>
      </c>
      <c r="AA94" s="16">
        <f t="shared" si="8"/>
        <v>1</v>
      </c>
    </row>
    <row r="95" spans="1:27" x14ac:dyDescent="0.8">
      <c r="A95">
        <v>93</v>
      </c>
      <c r="B95" s="19" t="s">
        <v>101</v>
      </c>
      <c r="C95" s="28" t="s">
        <v>466</v>
      </c>
      <c r="D95" s="4">
        <v>0</v>
      </c>
      <c r="E95" s="4">
        <v>0</v>
      </c>
      <c r="F95" s="4">
        <v>0</v>
      </c>
      <c r="G95" s="4">
        <v>0</v>
      </c>
      <c r="H95" s="6">
        <v>1</v>
      </c>
      <c r="I95" s="4">
        <v>0</v>
      </c>
      <c r="J95" s="4">
        <v>0</v>
      </c>
      <c r="K95" s="4">
        <v>0</v>
      </c>
      <c r="L95" s="4">
        <v>0</v>
      </c>
      <c r="M95" s="4">
        <v>1</v>
      </c>
      <c r="N95" s="4">
        <v>0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1</v>
      </c>
      <c r="Z95" s="16">
        <f t="shared" si="7"/>
        <v>4</v>
      </c>
      <c r="AA95" s="16">
        <f t="shared" si="8"/>
        <v>1</v>
      </c>
    </row>
    <row r="96" spans="1:27" x14ac:dyDescent="0.8">
      <c r="A96">
        <v>94</v>
      </c>
      <c r="B96" s="19" t="s">
        <v>102</v>
      </c>
      <c r="C96" s="28" t="s">
        <v>467</v>
      </c>
      <c r="D96" s="4">
        <v>0</v>
      </c>
      <c r="E96" s="4">
        <v>0</v>
      </c>
      <c r="F96" s="4">
        <v>0</v>
      </c>
      <c r="G96" s="4">
        <v>0</v>
      </c>
      <c r="H96" s="6">
        <v>1</v>
      </c>
      <c r="I96" s="4">
        <v>0</v>
      </c>
      <c r="J96" s="4">
        <v>0</v>
      </c>
      <c r="K96" s="4">
        <v>0</v>
      </c>
      <c r="L96" s="4">
        <v>0</v>
      </c>
      <c r="M96" s="4">
        <v>1</v>
      </c>
      <c r="N96" s="4">
        <v>0</v>
      </c>
      <c r="O96" s="4">
        <v>0</v>
      </c>
      <c r="P96" s="4">
        <v>0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16">
        <f t="shared" si="7"/>
        <v>3</v>
      </c>
      <c r="AA96" s="16">
        <f t="shared" si="8"/>
        <v>1</v>
      </c>
    </row>
    <row r="97" spans="1:27" x14ac:dyDescent="0.8">
      <c r="A97">
        <v>95</v>
      </c>
      <c r="B97" s="19" t="s">
        <v>103</v>
      </c>
      <c r="C97" s="28" t="s">
        <v>468</v>
      </c>
      <c r="D97" s="4">
        <v>0</v>
      </c>
      <c r="E97" s="4">
        <v>0</v>
      </c>
      <c r="F97" s="4">
        <v>0</v>
      </c>
      <c r="G97" s="4">
        <v>0</v>
      </c>
      <c r="H97" s="6">
        <v>1</v>
      </c>
      <c r="I97" s="4">
        <v>0</v>
      </c>
      <c r="J97" s="4">
        <v>0</v>
      </c>
      <c r="K97" s="4">
        <v>0</v>
      </c>
      <c r="L97" s="4">
        <v>0</v>
      </c>
      <c r="M97" s="4">
        <v>1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1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16">
        <f t="shared" si="7"/>
        <v>3</v>
      </c>
      <c r="AA97" s="16">
        <f t="shared" si="8"/>
        <v>1</v>
      </c>
    </row>
    <row r="98" spans="1:27" x14ac:dyDescent="0.8">
      <c r="A98">
        <v>96</v>
      </c>
      <c r="B98" s="19" t="s">
        <v>104</v>
      </c>
      <c r="C98" s="28" t="s">
        <v>469</v>
      </c>
      <c r="D98" s="4">
        <v>0</v>
      </c>
      <c r="E98" s="4">
        <v>0</v>
      </c>
      <c r="F98" s="4">
        <v>0</v>
      </c>
      <c r="G98" s="4">
        <v>0</v>
      </c>
      <c r="H98" s="6">
        <v>1</v>
      </c>
      <c r="I98" s="4">
        <v>0</v>
      </c>
      <c r="J98" s="4">
        <v>0</v>
      </c>
      <c r="K98" s="4">
        <v>0</v>
      </c>
      <c r="L98" s="4">
        <v>0</v>
      </c>
      <c r="M98" s="4">
        <v>1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1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16">
        <f t="shared" ref="Z98:Z110" si="9">COUNTIF(D98:Y98,"&gt;0")</f>
        <v>3</v>
      </c>
      <c r="AA98" s="16">
        <f t="shared" ref="AA98:AA110" si="10">COUNTIF(O98:W98,"&gt;0")</f>
        <v>1</v>
      </c>
    </row>
    <row r="99" spans="1:27" x14ac:dyDescent="0.8">
      <c r="A99">
        <v>97</v>
      </c>
      <c r="B99" s="19" t="s">
        <v>105</v>
      </c>
      <c r="C99" s="28" t="s">
        <v>470</v>
      </c>
      <c r="D99" s="4">
        <v>0</v>
      </c>
      <c r="E99" s="4">
        <v>0</v>
      </c>
      <c r="F99" s="4">
        <v>0</v>
      </c>
      <c r="G99" s="4">
        <v>0</v>
      </c>
      <c r="H99" s="6">
        <f>7/8</f>
        <v>0.875</v>
      </c>
      <c r="I99" s="4">
        <v>0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16">
        <f t="shared" si="9"/>
        <v>3</v>
      </c>
      <c r="AA99" s="16">
        <f t="shared" si="10"/>
        <v>1</v>
      </c>
    </row>
    <row r="100" spans="1:27" x14ac:dyDescent="0.8">
      <c r="A100">
        <v>98</v>
      </c>
      <c r="B100" s="19" t="s">
        <v>106</v>
      </c>
      <c r="C100" s="28" t="s">
        <v>472</v>
      </c>
      <c r="D100" s="4">
        <v>0</v>
      </c>
      <c r="E100" s="4">
        <v>0</v>
      </c>
      <c r="F100" s="4">
        <v>0</v>
      </c>
      <c r="G100" s="4">
        <v>0</v>
      </c>
      <c r="H100" s="6">
        <f>7/8</f>
        <v>0.875</v>
      </c>
      <c r="I100" s="4">
        <v>0</v>
      </c>
      <c r="J100" s="4">
        <v>0</v>
      </c>
      <c r="K100" s="4">
        <v>0</v>
      </c>
      <c r="L100" s="4">
        <v>0</v>
      </c>
      <c r="M100" s="4">
        <v>1</v>
      </c>
      <c r="N100" s="4">
        <v>0</v>
      </c>
      <c r="O100" s="4">
        <v>0</v>
      </c>
      <c r="P100" s="4">
        <v>0</v>
      </c>
      <c r="Q100" s="4">
        <v>0</v>
      </c>
      <c r="R100" s="4">
        <v>1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16">
        <f t="shared" si="9"/>
        <v>3</v>
      </c>
      <c r="AA100" s="16">
        <f t="shared" si="10"/>
        <v>1</v>
      </c>
    </row>
    <row r="101" spans="1:27" x14ac:dyDescent="0.8">
      <c r="A101">
        <v>99</v>
      </c>
      <c r="B101" s="19" t="s">
        <v>11</v>
      </c>
      <c r="C101" s="28" t="s">
        <v>473</v>
      </c>
      <c r="D101" s="4">
        <v>0</v>
      </c>
      <c r="E101" s="4">
        <v>0</v>
      </c>
      <c r="F101" s="4">
        <v>0</v>
      </c>
      <c r="G101" s="4">
        <v>0</v>
      </c>
      <c r="H101" s="6">
        <f>7/8</f>
        <v>0.875</v>
      </c>
      <c r="I101" s="4">
        <v>0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1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16">
        <f t="shared" si="9"/>
        <v>3</v>
      </c>
      <c r="AA101" s="16">
        <f t="shared" si="10"/>
        <v>1</v>
      </c>
    </row>
    <row r="102" spans="1:27" x14ac:dyDescent="0.8">
      <c r="A102">
        <v>100</v>
      </c>
      <c r="B102" s="19" t="s">
        <v>107</v>
      </c>
      <c r="C102" s="28" t="s">
        <v>474</v>
      </c>
      <c r="D102" s="4">
        <v>0</v>
      </c>
      <c r="E102" s="4">
        <v>0</v>
      </c>
      <c r="F102" s="4">
        <v>0</v>
      </c>
      <c r="G102" s="4">
        <v>0</v>
      </c>
      <c r="H102" s="6">
        <f>7/8</f>
        <v>0.875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16">
        <f t="shared" si="9"/>
        <v>3</v>
      </c>
      <c r="AA102" s="16">
        <f t="shared" si="10"/>
        <v>1</v>
      </c>
    </row>
    <row r="103" spans="1:27" x14ac:dyDescent="0.8">
      <c r="A103">
        <v>101</v>
      </c>
      <c r="B103" s="19" t="s">
        <v>108</v>
      </c>
      <c r="C103" s="28" t="s">
        <v>475</v>
      </c>
      <c r="D103" s="4">
        <v>0</v>
      </c>
      <c r="E103" s="4">
        <v>0</v>
      </c>
      <c r="F103" s="4">
        <v>0</v>
      </c>
      <c r="G103" s="4">
        <v>0</v>
      </c>
      <c r="H103" s="6">
        <v>1</v>
      </c>
      <c r="I103" s="4">
        <v>0</v>
      </c>
      <c r="J103" s="4">
        <v>1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  <c r="P103" s="4">
        <v>0</v>
      </c>
      <c r="Q103" s="4">
        <v>1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16">
        <f t="shared" si="9"/>
        <v>5</v>
      </c>
      <c r="AA103" s="16">
        <f t="shared" si="10"/>
        <v>1</v>
      </c>
    </row>
    <row r="104" spans="1:27" x14ac:dyDescent="0.8">
      <c r="A104">
        <v>102</v>
      </c>
      <c r="B104" s="19" t="s">
        <v>109</v>
      </c>
      <c r="C104" s="28" t="s">
        <v>476</v>
      </c>
      <c r="D104" s="4">
        <v>0</v>
      </c>
      <c r="E104" s="4">
        <v>0</v>
      </c>
      <c r="F104" s="4">
        <v>0</v>
      </c>
      <c r="G104" s="4">
        <v>0</v>
      </c>
      <c r="H104" s="6">
        <v>1</v>
      </c>
      <c r="I104" s="4">
        <v>0</v>
      </c>
      <c r="J104" s="4">
        <v>1</v>
      </c>
      <c r="K104" s="4">
        <v>0</v>
      </c>
      <c r="L104" s="4">
        <v>1</v>
      </c>
      <c r="M104" s="4">
        <v>1</v>
      </c>
      <c r="N104" s="4">
        <v>0</v>
      </c>
      <c r="O104" s="4">
        <v>0</v>
      </c>
      <c r="P104" s="4">
        <v>0</v>
      </c>
      <c r="Q104" s="4">
        <v>0</v>
      </c>
      <c r="R104" s="4">
        <v>1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16">
        <f t="shared" si="9"/>
        <v>5</v>
      </c>
      <c r="AA104" s="16">
        <f t="shared" si="10"/>
        <v>1</v>
      </c>
    </row>
    <row r="105" spans="1:27" x14ac:dyDescent="0.8">
      <c r="A105">
        <v>103</v>
      </c>
      <c r="B105" s="19" t="s">
        <v>116</v>
      </c>
      <c r="C105" s="28" t="s">
        <v>477</v>
      </c>
      <c r="D105" s="4">
        <v>0</v>
      </c>
      <c r="E105" s="4">
        <v>0</v>
      </c>
      <c r="F105" s="4">
        <v>0</v>
      </c>
      <c r="G105" s="4">
        <v>0</v>
      </c>
      <c r="H105" s="6">
        <f>7/8</f>
        <v>0.875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  <c r="P105" s="4">
        <v>0</v>
      </c>
      <c r="Q105" s="4">
        <v>0</v>
      </c>
      <c r="R105" s="4">
        <v>0</v>
      </c>
      <c r="S105" s="4">
        <v>1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16">
        <f t="shared" si="9"/>
        <v>3</v>
      </c>
      <c r="AA105" s="16">
        <f t="shared" si="10"/>
        <v>1</v>
      </c>
    </row>
    <row r="106" spans="1:27" x14ac:dyDescent="0.8">
      <c r="A106">
        <v>104</v>
      </c>
      <c r="B106" s="19" t="s">
        <v>117</v>
      </c>
      <c r="C106" s="28" t="s">
        <v>478</v>
      </c>
      <c r="D106" s="4">
        <v>0</v>
      </c>
      <c r="E106" s="4">
        <v>0</v>
      </c>
      <c r="F106" s="4">
        <v>0</v>
      </c>
      <c r="G106" s="4">
        <v>0</v>
      </c>
      <c r="H106" s="6">
        <f>7/8</f>
        <v>0.875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1</v>
      </c>
      <c r="U106" s="4">
        <v>0</v>
      </c>
      <c r="V106" s="4">
        <v>0</v>
      </c>
      <c r="W106" s="4">
        <v>0</v>
      </c>
      <c r="X106" s="4">
        <v>0</v>
      </c>
      <c r="Y106" s="4">
        <v>1</v>
      </c>
      <c r="Z106" s="16">
        <f t="shared" si="9"/>
        <v>4</v>
      </c>
      <c r="AA106" s="16">
        <f t="shared" si="10"/>
        <v>1</v>
      </c>
    </row>
    <row r="107" spans="1:27" x14ac:dyDescent="0.8">
      <c r="A107">
        <v>105</v>
      </c>
      <c r="B107" s="19" t="s">
        <v>118</v>
      </c>
      <c r="C107" s="28" t="s">
        <v>479</v>
      </c>
      <c r="D107" s="4">
        <v>0</v>
      </c>
      <c r="E107" s="4">
        <v>0</v>
      </c>
      <c r="F107" s="4">
        <v>0</v>
      </c>
      <c r="G107" s="4">
        <v>0</v>
      </c>
      <c r="H107" s="6">
        <f>7/8</f>
        <v>0.875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1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16">
        <f t="shared" si="9"/>
        <v>3</v>
      </c>
      <c r="AA107" s="16">
        <f t="shared" si="10"/>
        <v>1</v>
      </c>
    </row>
    <row r="108" spans="1:27" x14ac:dyDescent="0.8">
      <c r="A108">
        <v>106</v>
      </c>
      <c r="B108" s="19" t="s">
        <v>120</v>
      </c>
      <c r="C108" s="28" t="s">
        <v>471</v>
      </c>
      <c r="D108" s="4">
        <v>0</v>
      </c>
      <c r="E108" s="4">
        <v>0</v>
      </c>
      <c r="F108" s="4">
        <v>0</v>
      </c>
      <c r="G108" s="4">
        <v>0</v>
      </c>
      <c r="H108" s="6">
        <f>7/8</f>
        <v>0.875</v>
      </c>
      <c r="I108" s="4">
        <v>0</v>
      </c>
      <c r="J108" s="4">
        <v>0</v>
      </c>
      <c r="K108" s="4">
        <v>0</v>
      </c>
      <c r="L108" s="4">
        <v>0</v>
      </c>
      <c r="M108" s="4">
        <v>1</v>
      </c>
      <c r="N108" s="4">
        <v>0</v>
      </c>
      <c r="O108" s="4">
        <v>0</v>
      </c>
      <c r="P108" s="4">
        <v>0</v>
      </c>
      <c r="Q108" s="4">
        <v>1</v>
      </c>
      <c r="R108" s="4">
        <v>0</v>
      </c>
      <c r="S108" s="4">
        <v>0</v>
      </c>
      <c r="T108" s="4">
        <v>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16">
        <f t="shared" si="9"/>
        <v>4</v>
      </c>
      <c r="AA108" s="16">
        <f t="shared" si="10"/>
        <v>2</v>
      </c>
    </row>
    <row r="109" spans="1:27" x14ac:dyDescent="0.8">
      <c r="A109">
        <v>107</v>
      </c>
      <c r="B109" s="19" t="s">
        <v>372</v>
      </c>
      <c r="C109" s="28" t="s">
        <v>484</v>
      </c>
      <c r="D109" s="4">
        <v>0</v>
      </c>
      <c r="E109" s="4">
        <v>0</v>
      </c>
      <c r="F109" s="4">
        <v>0</v>
      </c>
      <c r="G109" s="4">
        <v>0</v>
      </c>
      <c r="H109" s="6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16">
        <f t="shared" si="9"/>
        <v>1</v>
      </c>
      <c r="AA109" s="16">
        <f t="shared" si="10"/>
        <v>0</v>
      </c>
    </row>
    <row r="110" spans="1:27" x14ac:dyDescent="0.8">
      <c r="A110">
        <v>108</v>
      </c>
      <c r="B110" s="21" t="s">
        <v>227</v>
      </c>
      <c r="C110" s="29" t="s">
        <v>480</v>
      </c>
      <c r="D110" s="4">
        <v>0</v>
      </c>
      <c r="E110" s="4">
        <v>0</v>
      </c>
      <c r="F110" s="4">
        <v>0</v>
      </c>
      <c r="G110" s="4">
        <v>0</v>
      </c>
      <c r="H110" s="6">
        <f>7/8</f>
        <v>0.875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16">
        <f t="shared" si="9"/>
        <v>2</v>
      </c>
      <c r="AA110" s="16">
        <f t="shared" si="10"/>
        <v>1</v>
      </c>
    </row>
    <row r="112" spans="1:27" ht="23.25" x14ac:dyDescent="0.3">
      <c r="B112" s="24" t="s">
        <v>230</v>
      </c>
      <c r="D112" s="16">
        <f t="shared" ref="D112:Y112" si="11">COUNT(_xlfn.UNIQUE(D2:D110))</f>
        <v>1</v>
      </c>
      <c r="E112" s="16">
        <f t="shared" si="11"/>
        <v>2</v>
      </c>
      <c r="F112" s="16">
        <f t="shared" si="11"/>
        <v>2</v>
      </c>
      <c r="G112" s="16">
        <f t="shared" si="11"/>
        <v>1</v>
      </c>
      <c r="H112" s="16">
        <f t="shared" si="11"/>
        <v>9</v>
      </c>
      <c r="I112" s="16">
        <f t="shared" si="11"/>
        <v>2</v>
      </c>
      <c r="J112" s="16">
        <f t="shared" si="11"/>
        <v>2</v>
      </c>
      <c r="K112" s="16">
        <f t="shared" si="11"/>
        <v>2</v>
      </c>
      <c r="L112" s="16">
        <f t="shared" si="11"/>
        <v>2</v>
      </c>
      <c r="M112" s="16">
        <f t="shared" si="11"/>
        <v>2</v>
      </c>
      <c r="N112" s="16">
        <f t="shared" si="11"/>
        <v>3</v>
      </c>
      <c r="O112" s="16">
        <f t="shared" si="11"/>
        <v>2</v>
      </c>
      <c r="P112" s="16">
        <f t="shared" si="11"/>
        <v>2</v>
      </c>
      <c r="Q112" s="16">
        <f t="shared" si="11"/>
        <v>2</v>
      </c>
      <c r="R112" s="16">
        <f t="shared" si="11"/>
        <v>2</v>
      </c>
      <c r="S112" s="16">
        <f t="shared" si="11"/>
        <v>2</v>
      </c>
      <c r="T112" s="16">
        <f t="shared" si="11"/>
        <v>2</v>
      </c>
      <c r="U112" s="16">
        <f t="shared" si="11"/>
        <v>2</v>
      </c>
      <c r="V112" s="16">
        <f t="shared" si="11"/>
        <v>2</v>
      </c>
      <c r="W112" s="16">
        <f t="shared" si="11"/>
        <v>2</v>
      </c>
      <c r="X112" s="16">
        <f t="shared" si="11"/>
        <v>1</v>
      </c>
      <c r="Y112" s="16">
        <f t="shared" si="11"/>
        <v>2</v>
      </c>
    </row>
    <row r="113" spans="1:25" ht="23.25" x14ac:dyDescent="0.3">
      <c r="B113" s="24" t="s">
        <v>229</v>
      </c>
      <c r="D113" s="16">
        <f t="shared" ref="D113:Y113" si="12">COUNTIF(D2:D110,"&gt;0")</f>
        <v>0</v>
      </c>
      <c r="E113" s="16">
        <f t="shared" si="12"/>
        <v>2</v>
      </c>
      <c r="F113" s="16">
        <f t="shared" si="12"/>
        <v>1</v>
      </c>
      <c r="G113" s="16">
        <f t="shared" si="12"/>
        <v>0</v>
      </c>
      <c r="H113" s="16">
        <f t="shared" si="12"/>
        <v>102</v>
      </c>
      <c r="I113" s="16">
        <f t="shared" si="12"/>
        <v>7</v>
      </c>
      <c r="J113" s="16">
        <f t="shared" si="12"/>
        <v>19</v>
      </c>
      <c r="K113" s="16">
        <f t="shared" si="12"/>
        <v>8</v>
      </c>
      <c r="L113" s="16">
        <f t="shared" si="12"/>
        <v>10</v>
      </c>
      <c r="M113" s="16">
        <f t="shared" si="12"/>
        <v>13</v>
      </c>
      <c r="N113" s="16">
        <f t="shared" si="12"/>
        <v>19</v>
      </c>
      <c r="O113" s="16">
        <f t="shared" si="12"/>
        <v>12</v>
      </c>
      <c r="P113" s="16">
        <f t="shared" si="12"/>
        <v>7</v>
      </c>
      <c r="Q113" s="16">
        <f t="shared" si="12"/>
        <v>24</v>
      </c>
      <c r="R113" s="16">
        <f t="shared" si="12"/>
        <v>17</v>
      </c>
      <c r="S113" s="16">
        <f t="shared" si="12"/>
        <v>33</v>
      </c>
      <c r="T113" s="16">
        <f t="shared" si="12"/>
        <v>31</v>
      </c>
      <c r="U113" s="16">
        <f t="shared" si="12"/>
        <v>6</v>
      </c>
      <c r="V113" s="16">
        <f t="shared" si="12"/>
        <v>5</v>
      </c>
      <c r="W113" s="16">
        <f t="shared" si="12"/>
        <v>3</v>
      </c>
      <c r="X113" s="16">
        <f t="shared" si="12"/>
        <v>0</v>
      </c>
      <c r="Y113" s="16">
        <f t="shared" si="12"/>
        <v>24</v>
      </c>
    </row>
    <row r="115" spans="1:25" x14ac:dyDescent="0.8">
      <c r="A115">
        <v>1</v>
      </c>
      <c r="B115" s="19" t="s">
        <v>134</v>
      </c>
      <c r="C115" s="28" t="s">
        <v>175</v>
      </c>
      <c r="D115" s="4"/>
      <c r="E115" s="4"/>
      <c r="F115" s="4"/>
      <c r="G115" s="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8">
      <c r="A116">
        <v>2</v>
      </c>
      <c r="B116" s="19" t="s">
        <v>129</v>
      </c>
      <c r="C116" s="30" t="s">
        <v>131</v>
      </c>
      <c r="D116" s="4"/>
      <c r="E116" s="4"/>
      <c r="F116" s="4"/>
      <c r="G116" s="8"/>
      <c r="H116" s="6" t="str">
        <f>_xlfn.CONCAT("up ",ROUND(7/8,4))</f>
        <v>up 0,875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8">
      <c r="A117">
        <v>3</v>
      </c>
      <c r="B117" s="19" t="s">
        <v>169</v>
      </c>
      <c r="C117" s="28" t="s">
        <v>170</v>
      </c>
      <c r="D117" s="4"/>
      <c r="E117" s="4"/>
      <c r="F117" s="4">
        <v>1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8">
      <c r="A118">
        <v>4</v>
      </c>
      <c r="B118" s="19" t="s">
        <v>122</v>
      </c>
      <c r="C118" s="28" t="s">
        <v>173</v>
      </c>
      <c r="D118" s="4"/>
      <c r="E118" s="4"/>
      <c r="F118" s="4"/>
      <c r="G118" s="4">
        <v>1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8">
      <c r="A119">
        <v>5</v>
      </c>
      <c r="B119" s="19" t="s">
        <v>147</v>
      </c>
      <c r="C119" s="31" t="s">
        <v>148</v>
      </c>
      <c r="D119" s="4"/>
      <c r="E119" s="4"/>
      <c r="F119" s="4"/>
      <c r="G119" s="4"/>
      <c r="H119" s="4" t="str">
        <f>_xlfn.CONCAT("+",ROUND(1/8,4))</f>
        <v>+0,125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8">
      <c r="A120">
        <v>6</v>
      </c>
      <c r="B120" s="19" t="s">
        <v>156</v>
      </c>
      <c r="C120" s="31" t="s">
        <v>148</v>
      </c>
      <c r="D120" s="4"/>
      <c r="E120" s="4"/>
      <c r="F120" s="4"/>
      <c r="G120" s="4"/>
      <c r="H120" s="4" t="str">
        <f>_xlfn.CONCAT("+",ROUND(1/8,4))</f>
        <v>+0,125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8">
      <c r="A121">
        <v>7</v>
      </c>
      <c r="B121" s="19" t="s">
        <v>137</v>
      </c>
      <c r="C121" s="31" t="s">
        <v>138</v>
      </c>
      <c r="D121" s="4"/>
      <c r="E121" s="4"/>
      <c r="F121" s="4"/>
      <c r="G121" s="4"/>
      <c r="H121" s="4">
        <f>-1/8</f>
        <v>-0.125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8">
      <c r="A122">
        <v>8</v>
      </c>
      <c r="B122" s="19" t="s">
        <v>165</v>
      </c>
      <c r="C122" s="31" t="s">
        <v>138</v>
      </c>
      <c r="D122" s="4"/>
      <c r="E122" s="4"/>
      <c r="F122" s="4"/>
      <c r="G122" s="4"/>
      <c r="H122" s="4">
        <f>-1/8</f>
        <v>-0.125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8">
      <c r="A123">
        <v>9</v>
      </c>
      <c r="B123" s="19" t="s">
        <v>130</v>
      </c>
      <c r="C123" s="28" t="s">
        <v>133</v>
      </c>
      <c r="D123" s="4"/>
      <c r="E123" s="4"/>
      <c r="F123" s="4"/>
      <c r="G123" s="4"/>
      <c r="H123" s="4"/>
      <c r="I123" s="4">
        <v>1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8">
      <c r="A124">
        <v>10</v>
      </c>
      <c r="B124" s="19" t="s">
        <v>183</v>
      </c>
      <c r="C124" s="28" t="s">
        <v>184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>
        <v>1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8">
      <c r="A125">
        <v>11</v>
      </c>
      <c r="B125" s="19" t="s">
        <v>135</v>
      </c>
      <c r="C125" s="28" t="s">
        <v>136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v>1</v>
      </c>
      <c r="Q125" s="4">
        <v>1</v>
      </c>
      <c r="R125" s="4"/>
      <c r="S125" s="4"/>
      <c r="T125" s="4"/>
      <c r="U125" s="4"/>
      <c r="V125" s="4"/>
      <c r="W125" s="4"/>
      <c r="X125" s="4"/>
      <c r="Y125" s="4"/>
    </row>
    <row r="126" spans="1:25" x14ac:dyDescent="0.8">
      <c r="A126">
        <v>12</v>
      </c>
      <c r="B126" s="19" t="s">
        <v>158</v>
      </c>
      <c r="C126" s="28" t="s">
        <v>157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>
        <v>1</v>
      </c>
      <c r="S126" s="4"/>
      <c r="T126" s="4"/>
      <c r="U126" s="4"/>
      <c r="V126" s="4"/>
      <c r="W126" s="4"/>
      <c r="X126" s="4"/>
      <c r="Y126" s="4"/>
    </row>
    <row r="127" spans="1:25" x14ac:dyDescent="0.8">
      <c r="A127">
        <v>13</v>
      </c>
      <c r="B127" s="19" t="s">
        <v>177</v>
      </c>
      <c r="C127" s="28" t="s">
        <v>176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>
        <v>1</v>
      </c>
      <c r="T127" s="4"/>
      <c r="U127" s="4"/>
      <c r="V127" s="4"/>
      <c r="W127" s="4"/>
      <c r="X127" s="4"/>
      <c r="Y127" s="4"/>
    </row>
    <row r="128" spans="1:25" x14ac:dyDescent="0.8">
      <c r="A128">
        <v>14</v>
      </c>
      <c r="B128" s="19" t="s">
        <v>185</v>
      </c>
      <c r="C128" s="28" t="s">
        <v>186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v>1</v>
      </c>
      <c r="U128" s="4"/>
      <c r="V128" s="4"/>
      <c r="W128" s="4"/>
      <c r="X128" s="4"/>
      <c r="Y128" s="4"/>
    </row>
    <row r="129" spans="1:26" x14ac:dyDescent="0.8">
      <c r="A129">
        <v>15</v>
      </c>
      <c r="B129" s="19" t="s">
        <v>180</v>
      </c>
      <c r="C129" s="28" t="s">
        <v>486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>
        <v>1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6" x14ac:dyDescent="0.8">
      <c r="A130">
        <v>16</v>
      </c>
      <c r="B130" s="19" t="s">
        <v>182</v>
      </c>
      <c r="C130" s="28" t="s">
        <v>181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>
        <v>1</v>
      </c>
      <c r="O130" s="4"/>
      <c r="P130" s="4"/>
      <c r="Q130" s="4"/>
      <c r="R130" s="4"/>
      <c r="S130" s="4">
        <v>1</v>
      </c>
      <c r="T130" s="4"/>
      <c r="U130" s="4"/>
      <c r="V130" s="4"/>
      <c r="W130" s="4"/>
      <c r="X130" s="4"/>
      <c r="Y130" s="4"/>
    </row>
    <row r="131" spans="1:26" x14ac:dyDescent="0.8">
      <c r="A131">
        <v>17</v>
      </c>
      <c r="B131" s="19" t="s">
        <v>198</v>
      </c>
      <c r="C131" s="28" t="s">
        <v>199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>
        <v>1</v>
      </c>
      <c r="V131" s="4"/>
      <c r="W131" s="4"/>
      <c r="X131" s="4"/>
      <c r="Y131" s="4"/>
    </row>
    <row r="132" spans="1:26" x14ac:dyDescent="0.8">
      <c r="A132">
        <v>18</v>
      </c>
      <c r="B132" s="19" t="s">
        <v>188</v>
      </c>
      <c r="C132" s="28" t="s">
        <v>189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>
        <v>1</v>
      </c>
      <c r="W132" s="4"/>
      <c r="X132" s="4"/>
      <c r="Y132" s="4"/>
    </row>
    <row r="133" spans="1:26" x14ac:dyDescent="0.8">
      <c r="A133">
        <v>19</v>
      </c>
      <c r="B133" s="19" t="s">
        <v>190</v>
      </c>
      <c r="C133" s="28" t="s">
        <v>191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>
        <v>1</v>
      </c>
      <c r="X133" s="4"/>
      <c r="Y133" s="4"/>
    </row>
    <row r="134" spans="1:26" x14ac:dyDescent="0.8">
      <c r="A134">
        <v>20</v>
      </c>
      <c r="B134" s="19" t="s">
        <v>178</v>
      </c>
      <c r="C134" s="28" t="s">
        <v>187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v>1</v>
      </c>
      <c r="Y134" s="4"/>
    </row>
    <row r="135" spans="1:26" x14ac:dyDescent="0.8">
      <c r="A135">
        <v>21</v>
      </c>
      <c r="B135" s="19" t="s">
        <v>161</v>
      </c>
      <c r="C135" s="28" t="s">
        <v>162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>
        <v>0</v>
      </c>
    </row>
    <row r="136" spans="1:26" x14ac:dyDescent="0.8">
      <c r="A136">
        <v>22</v>
      </c>
      <c r="B136" s="19" t="s">
        <v>142</v>
      </c>
      <c r="C136" s="28" t="s">
        <v>143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>
        <v>1</v>
      </c>
    </row>
    <row r="137" spans="1:26" x14ac:dyDescent="0.8">
      <c r="A137">
        <v>23</v>
      </c>
      <c r="B137" s="19" t="s">
        <v>149</v>
      </c>
      <c r="C137" s="28" t="s">
        <v>143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>
        <v>1</v>
      </c>
    </row>
    <row r="138" spans="1:26" x14ac:dyDescent="0.8">
      <c r="A138">
        <v>24</v>
      </c>
      <c r="B138" s="21" t="s">
        <v>371</v>
      </c>
      <c r="C138" s="29" t="s">
        <v>481</v>
      </c>
      <c r="D138" s="4"/>
      <c r="E138" s="4"/>
      <c r="F138" s="4"/>
      <c r="G138" s="4"/>
      <c r="H138" s="4"/>
      <c r="I138" s="4"/>
      <c r="J138" s="4"/>
      <c r="K138" s="4"/>
      <c r="L138" s="4"/>
      <c r="M138" s="4">
        <v>1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6" x14ac:dyDescent="0.8">
      <c r="A139">
        <v>25</v>
      </c>
      <c r="B139" s="21" t="s">
        <v>228</v>
      </c>
      <c r="C139" s="29" t="s">
        <v>482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>
        <v>1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6" x14ac:dyDescent="0.8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6" hidden="1" x14ac:dyDescent="0.8">
      <c r="A141">
        <v>109</v>
      </c>
      <c r="B141" s="19" t="s">
        <v>110</v>
      </c>
      <c r="D141" s="4">
        <v>0</v>
      </c>
      <c r="E141" s="4">
        <v>0</v>
      </c>
      <c r="F141" s="4">
        <v>0.5</v>
      </c>
      <c r="G141" s="4">
        <v>0</v>
      </c>
      <c r="H141" s="6">
        <v>1</v>
      </c>
      <c r="I141" s="4">
        <v>0</v>
      </c>
      <c r="J141" s="23">
        <v>2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16">
        <f t="shared" ref="Z141:Z147" si="13">COUNTIF(D141:Y141,"&gt;0")</f>
        <v>4</v>
      </c>
    </row>
    <row r="142" spans="1:26" hidden="1" x14ac:dyDescent="0.8">
      <c r="A142">
        <v>110</v>
      </c>
      <c r="B142" s="19" t="s">
        <v>111</v>
      </c>
      <c r="D142" s="4">
        <v>0</v>
      </c>
      <c r="E142" s="4">
        <v>0</v>
      </c>
      <c r="F142" s="4">
        <v>0.5</v>
      </c>
      <c r="G142" s="4">
        <v>0</v>
      </c>
      <c r="H142" s="6">
        <v>1</v>
      </c>
      <c r="I142" s="4">
        <v>0</v>
      </c>
      <c r="J142" s="23">
        <v>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16">
        <f t="shared" si="13"/>
        <v>4</v>
      </c>
    </row>
    <row r="143" spans="1:26" hidden="1" x14ac:dyDescent="0.8">
      <c r="A143">
        <v>111</v>
      </c>
      <c r="B143" s="19" t="s">
        <v>112</v>
      </c>
      <c r="D143" s="4">
        <v>0</v>
      </c>
      <c r="E143" s="4">
        <v>0</v>
      </c>
      <c r="F143" s="4">
        <v>0.5</v>
      </c>
      <c r="G143" s="4">
        <v>0</v>
      </c>
      <c r="H143" s="6">
        <v>1</v>
      </c>
      <c r="I143" s="4">
        <v>0</v>
      </c>
      <c r="J143" s="23">
        <v>2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16">
        <f t="shared" si="13"/>
        <v>4</v>
      </c>
    </row>
    <row r="144" spans="1:26" hidden="1" x14ac:dyDescent="0.8">
      <c r="A144">
        <v>112</v>
      </c>
      <c r="B144" s="19" t="s">
        <v>113</v>
      </c>
      <c r="D144" s="4">
        <v>0</v>
      </c>
      <c r="E144" s="4">
        <v>0</v>
      </c>
      <c r="F144" s="4">
        <v>0.5</v>
      </c>
      <c r="G144" s="4">
        <v>0</v>
      </c>
      <c r="H144" s="6">
        <v>1</v>
      </c>
      <c r="I144" s="4">
        <v>0</v>
      </c>
      <c r="J144" s="23">
        <v>2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1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16">
        <f t="shared" si="13"/>
        <v>4</v>
      </c>
    </row>
    <row r="145" spans="1:26" hidden="1" x14ac:dyDescent="0.8">
      <c r="A145">
        <v>113</v>
      </c>
      <c r="B145" s="19" t="s">
        <v>114</v>
      </c>
      <c r="D145" s="4">
        <v>0</v>
      </c>
      <c r="E145" s="4">
        <v>0</v>
      </c>
      <c r="F145" s="4">
        <v>0.5</v>
      </c>
      <c r="G145" s="4">
        <v>0</v>
      </c>
      <c r="H145" s="6">
        <v>1</v>
      </c>
      <c r="I145" s="4">
        <v>0</v>
      </c>
      <c r="J145" s="23">
        <v>2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16">
        <f t="shared" si="13"/>
        <v>4</v>
      </c>
    </row>
    <row r="146" spans="1:26" hidden="1" x14ac:dyDescent="0.8">
      <c r="A146">
        <v>114</v>
      </c>
      <c r="B146" s="19" t="s">
        <v>115</v>
      </c>
      <c r="D146" s="4">
        <v>0</v>
      </c>
      <c r="E146" s="4">
        <v>0</v>
      </c>
      <c r="F146" s="4">
        <v>0.5</v>
      </c>
      <c r="G146" s="4">
        <v>0</v>
      </c>
      <c r="H146" s="6">
        <v>1</v>
      </c>
      <c r="I146" s="4">
        <v>0</v>
      </c>
      <c r="J146" s="23">
        <v>2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1</v>
      </c>
      <c r="V146" s="4">
        <v>0</v>
      </c>
      <c r="W146" s="4">
        <v>0</v>
      </c>
      <c r="X146" s="4">
        <v>0</v>
      </c>
      <c r="Y146" s="4">
        <v>0</v>
      </c>
      <c r="Z146" s="16">
        <f t="shared" si="13"/>
        <v>4</v>
      </c>
    </row>
    <row r="147" spans="1:26" hidden="1" x14ac:dyDescent="0.8">
      <c r="A147">
        <v>115</v>
      </c>
      <c r="B147" s="22" t="s">
        <v>119</v>
      </c>
      <c r="C147" s="32" t="s">
        <v>206</v>
      </c>
      <c r="D147" s="14">
        <v>0</v>
      </c>
      <c r="E147" s="14">
        <v>0</v>
      </c>
      <c r="F147" s="14">
        <v>0.5</v>
      </c>
      <c r="G147" s="14">
        <v>0</v>
      </c>
      <c r="H147" s="15">
        <v>1</v>
      </c>
      <c r="I147" s="14">
        <v>0</v>
      </c>
      <c r="J147" s="14">
        <v>0</v>
      </c>
      <c r="K147" s="15">
        <v>0.5</v>
      </c>
      <c r="L147" s="14">
        <v>0</v>
      </c>
      <c r="M147" s="14">
        <v>0</v>
      </c>
      <c r="N147" s="15">
        <v>0.5</v>
      </c>
      <c r="O147" s="14">
        <v>0</v>
      </c>
      <c r="P147" s="14">
        <v>0</v>
      </c>
      <c r="Q147" s="14">
        <v>0</v>
      </c>
      <c r="R147" s="14">
        <v>0</v>
      </c>
      <c r="S147" s="15">
        <v>1</v>
      </c>
      <c r="T147" s="14">
        <v>1</v>
      </c>
      <c r="U147" s="14">
        <v>0</v>
      </c>
      <c r="V147" s="14">
        <v>0</v>
      </c>
      <c r="W147" s="14">
        <v>0</v>
      </c>
      <c r="X147" s="14">
        <v>0</v>
      </c>
      <c r="Y147" s="14">
        <v>1</v>
      </c>
      <c r="Z147" s="16">
        <f t="shared" si="13"/>
        <v>7</v>
      </c>
    </row>
    <row r="148" spans="1:26" hidden="1" x14ac:dyDescent="0.8">
      <c r="A148">
        <v>5</v>
      </c>
      <c r="B148" s="25" t="s">
        <v>123</v>
      </c>
      <c r="C148" s="28" t="s">
        <v>174</v>
      </c>
      <c r="D148" s="4"/>
      <c r="E148" s="4"/>
      <c r="F148" s="4"/>
      <c r="G148" s="4">
        <v>0.5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6" hidden="1" x14ac:dyDescent="0.8">
      <c r="A149">
        <v>10</v>
      </c>
      <c r="B149" s="19" t="s">
        <v>235</v>
      </c>
      <c r="C149" s="28" t="s">
        <v>184</v>
      </c>
      <c r="D149" s="4"/>
      <c r="E149" s="4"/>
      <c r="F149" s="4"/>
      <c r="G149" s="4"/>
      <c r="H149" s="4"/>
      <c r="I149" s="4">
        <v>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6" hidden="1" x14ac:dyDescent="0.8">
      <c r="A150">
        <v>3</v>
      </c>
      <c r="B150" s="19" t="s">
        <v>140</v>
      </c>
      <c r="C150" s="33" t="s">
        <v>223</v>
      </c>
      <c r="D150" s="4"/>
      <c r="E150" s="4">
        <v>0.5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6" hidden="1" x14ac:dyDescent="0.8">
      <c r="A151">
        <v>4</v>
      </c>
      <c r="B151" s="19" t="s">
        <v>172</v>
      </c>
      <c r="C151" s="28" t="s">
        <v>171</v>
      </c>
      <c r="D151" s="4"/>
      <c r="E151" s="4"/>
      <c r="F151" s="4">
        <v>0.75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6" hidden="1" x14ac:dyDescent="0.8">
      <c r="A152">
        <v>5</v>
      </c>
      <c r="B152" s="19" t="s">
        <v>145</v>
      </c>
      <c r="C152" s="28" t="s">
        <v>146</v>
      </c>
      <c r="D152" s="4"/>
      <c r="E152" s="4"/>
      <c r="F152" s="4">
        <v>0.25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6" hidden="1" x14ac:dyDescent="0.8">
      <c r="A153">
        <v>15</v>
      </c>
      <c r="B153" s="19" t="s">
        <v>167</v>
      </c>
      <c r="C153" s="33" t="s">
        <v>225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6" hidden="1" x14ac:dyDescent="0.8">
      <c r="A154">
        <v>14</v>
      </c>
      <c r="B154" s="19" t="s">
        <v>159</v>
      </c>
      <c r="C154" s="33" t="s">
        <v>218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>
        <v>-0.5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6" hidden="1" x14ac:dyDescent="0.8">
      <c r="A155">
        <v>15</v>
      </c>
      <c r="B155" s="19" t="s">
        <v>166</v>
      </c>
      <c r="C155" s="33" t="s">
        <v>219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tr">
        <f>_xlfn.CONCAT("+",ROUND(0.5,4))</f>
        <v>+0,5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6" hidden="1" x14ac:dyDescent="0.8">
      <c r="A156">
        <v>16</v>
      </c>
      <c r="B156" s="19" t="s">
        <v>194</v>
      </c>
      <c r="C156" s="33" t="s">
        <v>195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>
        <v>0</v>
      </c>
      <c r="P156" s="4">
        <v>0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6" hidden="1" x14ac:dyDescent="0.8">
      <c r="A157">
        <v>17</v>
      </c>
      <c r="B157" s="19" t="s">
        <v>141</v>
      </c>
      <c r="C157" s="33" t="s">
        <v>215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>
        <v>0</v>
      </c>
      <c r="P157" s="4">
        <v>0</v>
      </c>
      <c r="Q157" s="4">
        <v>0</v>
      </c>
      <c r="R157" s="4"/>
      <c r="S157" s="4"/>
      <c r="T157" s="4"/>
      <c r="U157" s="4"/>
      <c r="V157" s="4"/>
      <c r="W157" s="4"/>
      <c r="X157" s="4"/>
      <c r="Y157" s="4"/>
    </row>
    <row r="158" spans="1:26" hidden="1" x14ac:dyDescent="0.8">
      <c r="A158">
        <v>19</v>
      </c>
      <c r="B158" s="19" t="s">
        <v>168</v>
      </c>
      <c r="C158" s="33" t="s">
        <v>220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v>0</v>
      </c>
      <c r="Q158" s="4">
        <v>1</v>
      </c>
      <c r="R158" s="4">
        <v>0</v>
      </c>
      <c r="S158" s="4"/>
      <c r="T158" s="4"/>
      <c r="U158" s="4"/>
      <c r="V158" s="4"/>
      <c r="W158" s="4"/>
      <c r="X158" s="4"/>
      <c r="Y158" s="4"/>
    </row>
    <row r="159" spans="1:26" hidden="1" x14ac:dyDescent="0.8">
      <c r="A159">
        <v>21</v>
      </c>
      <c r="B159" s="19" t="s">
        <v>144</v>
      </c>
      <c r="C159" s="33" t="s">
        <v>216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8" t="s">
        <v>209</v>
      </c>
      <c r="T159" s="4">
        <v>-0.5</v>
      </c>
      <c r="U159" s="4"/>
      <c r="V159" s="4"/>
      <c r="W159" s="4"/>
      <c r="X159" s="4"/>
      <c r="Y159" s="4"/>
    </row>
    <row r="160" spans="1:26" hidden="1" x14ac:dyDescent="0.8">
      <c r="A160">
        <v>22</v>
      </c>
      <c r="B160" s="19" t="s">
        <v>150</v>
      </c>
      <c r="C160" s="33" t="s">
        <v>214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>
        <v>-0.5</v>
      </c>
      <c r="T160" s="8" t="s">
        <v>209</v>
      </c>
      <c r="U160" s="4"/>
      <c r="V160" s="4"/>
      <c r="W160" s="4"/>
      <c r="X160" s="4"/>
      <c r="Y160" s="4"/>
    </row>
    <row r="161" spans="1:25" hidden="1" x14ac:dyDescent="0.8">
      <c r="A161">
        <v>23</v>
      </c>
      <c r="B161" s="19" t="s">
        <v>163</v>
      </c>
      <c r="C161" s="33" t="s">
        <v>222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164</v>
      </c>
      <c r="O161" s="4"/>
      <c r="P161" s="4"/>
      <c r="Q161" s="4"/>
      <c r="R161" s="4"/>
      <c r="S161" s="4" t="s">
        <v>211</v>
      </c>
      <c r="T161" s="4" t="s">
        <v>211</v>
      </c>
      <c r="U161" s="4"/>
      <c r="V161" s="4"/>
      <c r="W161" s="4"/>
      <c r="X161" s="4"/>
      <c r="Y161" s="4"/>
    </row>
    <row r="162" spans="1:25" hidden="1" x14ac:dyDescent="0.8">
      <c r="A162">
        <v>24</v>
      </c>
      <c r="B162" s="19" t="s">
        <v>153</v>
      </c>
      <c r="C162" s="33" t="s">
        <v>217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>
        <v>1</v>
      </c>
      <c r="T162" s="4">
        <v>1</v>
      </c>
      <c r="U162" s="4"/>
      <c r="V162" s="4"/>
      <c r="W162" s="4"/>
      <c r="X162" s="4"/>
      <c r="Y162" s="4"/>
    </row>
    <row r="163" spans="1:25" s="17" customFormat="1" hidden="1" x14ac:dyDescent="0.8">
      <c r="A163" s="17">
        <v>25</v>
      </c>
      <c r="B163" s="20" t="s">
        <v>155</v>
      </c>
      <c r="C163" s="31" t="s">
        <v>205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>
        <v>1</v>
      </c>
      <c r="W163" s="18">
        <v>1</v>
      </c>
      <c r="X163" s="18"/>
      <c r="Y163" s="18"/>
    </row>
    <row r="164" spans="1:25" hidden="1" x14ac:dyDescent="0.8">
      <c r="A164">
        <v>30</v>
      </c>
      <c r="B164" s="19" t="s">
        <v>139</v>
      </c>
      <c r="C164" s="33" t="s">
        <v>213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idden="1" x14ac:dyDescent="0.8">
      <c r="A165">
        <v>31</v>
      </c>
      <c r="B165" s="19" t="s">
        <v>154</v>
      </c>
      <c r="C165" s="33" t="s">
        <v>212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idden="1" x14ac:dyDescent="0.8">
      <c r="A166">
        <v>32</v>
      </c>
      <c r="B166" s="19" t="s">
        <v>160</v>
      </c>
      <c r="C166" s="33" t="s">
        <v>221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idden="1" x14ac:dyDescent="0.8">
      <c r="A167">
        <v>24</v>
      </c>
      <c r="B167" s="19" t="s">
        <v>179</v>
      </c>
      <c r="C167" s="28" t="s">
        <v>187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v>1</v>
      </c>
      <c r="Y167" s="4"/>
    </row>
    <row r="168" spans="1:25" hidden="1" x14ac:dyDescent="0.8">
      <c r="A168">
        <v>25</v>
      </c>
      <c r="B168" s="19" t="s">
        <v>151</v>
      </c>
      <c r="C168" s="28" t="s">
        <v>152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idden="1" x14ac:dyDescent="0.8">
      <c r="A169">
        <v>24</v>
      </c>
      <c r="B169" s="19" t="s">
        <v>200</v>
      </c>
      <c r="C169" s="28" t="s">
        <v>224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idden="1" x14ac:dyDescent="0.8">
      <c r="A170">
        <v>25</v>
      </c>
      <c r="B170" s="19" t="s">
        <v>203</v>
      </c>
      <c r="C170" s="28" t="s">
        <v>224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8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8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8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8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8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8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4:25" x14ac:dyDescent="0.8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4:25" x14ac:dyDescent="0.8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4:25" x14ac:dyDescent="0.8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4:25" x14ac:dyDescent="0.8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4:25" x14ac:dyDescent="0.8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4:25" x14ac:dyDescent="0.8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4:25" x14ac:dyDescent="0.8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4:25" x14ac:dyDescent="0.8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4:25" x14ac:dyDescent="0.8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4:25" x14ac:dyDescent="0.8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4:25" x14ac:dyDescent="0.8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4:25" x14ac:dyDescent="0.8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4:25" x14ac:dyDescent="0.8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4:25" x14ac:dyDescent="0.8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4:25" x14ac:dyDescent="0.8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4:25" x14ac:dyDescent="0.8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4:25" x14ac:dyDescent="0.8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4:25" x14ac:dyDescent="0.8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</sheetData>
  <sortState xmlns:xlrd2="http://schemas.microsoft.com/office/spreadsheetml/2017/richdata2" ref="A2:AA110">
    <sortCondition ref="A1:A110"/>
  </sortState>
  <conditionalFormatting sqref="D29:D32 E4:E32 D33:E109 F2:Y2 D114:Y137 D139:Y280 F4:Y109 D109:Y110">
    <cfRule type="containsBlanks" priority="139" stopIfTrue="1">
      <formula>LEN(TRIM(D2))=0</formula>
    </cfRule>
    <cfRule type="cellIs" dxfId="30" priority="140" stopIfTrue="1" operator="equal">
      <formula>0</formula>
    </cfRule>
    <cfRule type="colorScale" priority="141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4:H9">
    <cfRule type="containsBlanks" priority="133" stopIfTrue="1">
      <formula>LEN(TRIM(H4))=0</formula>
    </cfRule>
    <cfRule type="cellIs" dxfId="29" priority="134" stopIfTrue="1" operator="equal">
      <formula>0</formula>
    </cfRule>
    <cfRule type="colorScale" priority="135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0:H12">
    <cfRule type="containsBlanks" priority="130" stopIfTrue="1">
      <formula>LEN(TRIM(H10))=0</formula>
    </cfRule>
    <cfRule type="cellIs" dxfId="28" priority="131" stopIfTrue="1" operator="equal">
      <formula>0</formula>
    </cfRule>
    <cfRule type="colorScale" priority="132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1">
    <cfRule type="containsBlanks" priority="127" stopIfTrue="1">
      <formula>LEN(TRIM(H11))=0</formula>
    </cfRule>
    <cfRule type="cellIs" dxfId="27" priority="128" stopIfTrue="1" operator="equal">
      <formula>0</formula>
    </cfRule>
    <cfRule type="colorScale" priority="129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2">
    <cfRule type="containsBlanks" priority="124" stopIfTrue="1">
      <formula>LEN(TRIM(H12))=0</formula>
    </cfRule>
    <cfRule type="cellIs" dxfId="26" priority="125" stopIfTrue="1" operator="equal">
      <formula>0</formula>
    </cfRule>
    <cfRule type="colorScale" priority="126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3:H18">
    <cfRule type="containsBlanks" priority="121" stopIfTrue="1">
      <formula>LEN(TRIM(H13))=0</formula>
    </cfRule>
    <cfRule type="cellIs" dxfId="25" priority="122" stopIfTrue="1" operator="equal">
      <formula>0</formula>
    </cfRule>
    <cfRule type="colorScale" priority="123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4">
    <cfRule type="containsBlanks" priority="118" stopIfTrue="1">
      <formula>LEN(TRIM(H14))=0</formula>
    </cfRule>
    <cfRule type="cellIs" dxfId="24" priority="119" stopIfTrue="1" operator="equal">
      <formula>0</formula>
    </cfRule>
    <cfRule type="colorScale" priority="120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5">
    <cfRule type="containsBlanks" priority="115" stopIfTrue="1">
      <formula>LEN(TRIM(H15))=0</formula>
    </cfRule>
    <cfRule type="cellIs" dxfId="23" priority="116" stopIfTrue="1" operator="equal">
      <formula>0</formula>
    </cfRule>
    <cfRule type="colorScale" priority="117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6">
    <cfRule type="containsBlanks" priority="112" stopIfTrue="1">
      <formula>LEN(TRIM(H16))=0</formula>
    </cfRule>
    <cfRule type="cellIs" dxfId="22" priority="113" stopIfTrue="1" operator="equal">
      <formula>0</formula>
    </cfRule>
    <cfRule type="colorScale" priority="114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7">
    <cfRule type="containsBlanks" priority="109" stopIfTrue="1">
      <formula>LEN(TRIM(H17))=0</formula>
    </cfRule>
    <cfRule type="cellIs" dxfId="21" priority="110" stopIfTrue="1" operator="equal">
      <formula>0</formula>
    </cfRule>
    <cfRule type="colorScale" priority="111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8">
    <cfRule type="containsBlanks" priority="106" stopIfTrue="1">
      <formula>LEN(TRIM(H18))=0</formula>
    </cfRule>
    <cfRule type="cellIs" dxfId="20" priority="107" stopIfTrue="1" operator="equal">
      <formula>0</formula>
    </cfRule>
    <cfRule type="colorScale" priority="108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19:H20">
    <cfRule type="containsBlanks" priority="103" stopIfTrue="1">
      <formula>LEN(TRIM(H19))=0</formula>
    </cfRule>
    <cfRule type="cellIs" dxfId="19" priority="104" stopIfTrue="1" operator="equal">
      <formula>0</formula>
    </cfRule>
    <cfRule type="colorScale" priority="105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0">
    <cfRule type="containsBlanks" priority="100" stopIfTrue="1">
      <formula>LEN(TRIM(H20))=0</formula>
    </cfRule>
    <cfRule type="cellIs" dxfId="18" priority="101" stopIfTrue="1" operator="equal">
      <formula>0</formula>
    </cfRule>
    <cfRule type="colorScale" priority="102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1:H27">
    <cfRule type="containsBlanks" priority="97" stopIfTrue="1">
      <formula>LEN(TRIM(H21))=0</formula>
    </cfRule>
    <cfRule type="cellIs" dxfId="17" priority="98" stopIfTrue="1" operator="equal">
      <formula>0</formula>
    </cfRule>
    <cfRule type="colorScale" priority="99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2">
    <cfRule type="containsBlanks" priority="94" stopIfTrue="1">
      <formula>LEN(TRIM(H22))=0</formula>
    </cfRule>
    <cfRule type="cellIs" dxfId="16" priority="95" stopIfTrue="1" operator="equal">
      <formula>0</formula>
    </cfRule>
    <cfRule type="colorScale" priority="96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3">
    <cfRule type="containsBlanks" priority="91" stopIfTrue="1">
      <formula>LEN(TRIM(H23))=0</formula>
    </cfRule>
    <cfRule type="cellIs" dxfId="15" priority="92" stopIfTrue="1" operator="equal">
      <formula>0</formula>
    </cfRule>
    <cfRule type="colorScale" priority="93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4">
    <cfRule type="containsBlanks" priority="88" stopIfTrue="1">
      <formula>LEN(TRIM(H24))=0</formula>
    </cfRule>
    <cfRule type="cellIs" dxfId="14" priority="89" stopIfTrue="1" operator="equal">
      <formula>0</formula>
    </cfRule>
    <cfRule type="colorScale" priority="90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5">
    <cfRule type="containsBlanks" priority="85" stopIfTrue="1">
      <formula>LEN(TRIM(H25))=0</formula>
    </cfRule>
    <cfRule type="cellIs" dxfId="13" priority="86" stopIfTrue="1" operator="equal">
      <formula>0</formula>
    </cfRule>
    <cfRule type="colorScale" priority="87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6">
    <cfRule type="containsBlanks" priority="82" stopIfTrue="1">
      <formula>LEN(TRIM(H26))=0</formula>
    </cfRule>
    <cfRule type="cellIs" dxfId="12" priority="83" stopIfTrue="1" operator="equal">
      <formula>0</formula>
    </cfRule>
    <cfRule type="colorScale" priority="84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7">
    <cfRule type="containsBlanks" priority="79" stopIfTrue="1">
      <formula>LEN(TRIM(H27))=0</formula>
    </cfRule>
    <cfRule type="cellIs" dxfId="11" priority="80" stopIfTrue="1" operator="equal">
      <formula>0</formula>
    </cfRule>
    <cfRule type="colorScale" priority="81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9">
    <cfRule type="containsBlanks" priority="73" stopIfTrue="1">
      <formula>LEN(TRIM(H29))=0</formula>
    </cfRule>
    <cfRule type="cellIs" dxfId="10" priority="74" stopIfTrue="1" operator="equal">
      <formula>0</formula>
    </cfRule>
    <cfRule type="colorScale" priority="75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E2">
    <cfRule type="containsBlanks" priority="67" stopIfTrue="1">
      <formula>LEN(TRIM(E2))=0</formula>
    </cfRule>
    <cfRule type="cellIs" dxfId="9" priority="68" stopIfTrue="1" operator="equal">
      <formula>0</formula>
    </cfRule>
    <cfRule type="colorScale" priority="69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D4:D27 D2">
    <cfRule type="containsBlanks" priority="52" stopIfTrue="1">
      <formula>LEN(TRIM(D2))=0</formula>
    </cfRule>
    <cfRule type="cellIs" dxfId="8" priority="53" stopIfTrue="1" operator="equal">
      <formula>0</formula>
    </cfRule>
    <cfRule type="colorScale" priority="54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H28">
    <cfRule type="containsBlanks" priority="28" stopIfTrue="1">
      <formula>LEN(TRIM(H28))=0</formula>
    </cfRule>
    <cfRule type="cellIs" dxfId="7" priority="29" stopIfTrue="1" operator="equal">
      <formula>0</formula>
    </cfRule>
    <cfRule type="colorScale" priority="30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D28">
    <cfRule type="containsBlanks" priority="25" stopIfTrue="1">
      <formula>LEN(TRIM(D28))=0</formula>
    </cfRule>
    <cfRule type="cellIs" dxfId="6" priority="26" stopIfTrue="1" operator="equal">
      <formula>0</formula>
    </cfRule>
    <cfRule type="colorScale" priority="27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D111:Y111">
    <cfRule type="containsBlanks" priority="16" stopIfTrue="1">
      <formula>LEN(TRIM(D111))=0</formula>
    </cfRule>
    <cfRule type="cellIs" dxfId="5" priority="17" stopIfTrue="1" operator="equal">
      <formula>0</formula>
    </cfRule>
    <cfRule type="colorScale" priority="18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D149:Y149">
    <cfRule type="containsBlanks" priority="13" stopIfTrue="1">
      <formula>LEN(TRIM(D149))=0</formula>
    </cfRule>
    <cfRule type="cellIs" dxfId="4" priority="14" stopIfTrue="1" operator="equal">
      <formula>0</formula>
    </cfRule>
    <cfRule type="colorScale" priority="15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D138:Y138">
    <cfRule type="containsBlanks" priority="10" stopIfTrue="1">
      <formula>LEN(TRIM(D138))=0</formula>
    </cfRule>
    <cfRule type="cellIs" dxfId="3" priority="11" stopIfTrue="1" operator="equal">
      <formula>0</formula>
    </cfRule>
    <cfRule type="colorScale" priority="12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F3:Y3">
    <cfRule type="containsBlanks" priority="7" stopIfTrue="1">
      <formula>LEN(TRIM(F3))=0</formula>
    </cfRule>
    <cfRule type="cellIs" dxfId="2" priority="8" stopIfTrue="1" operator="equal">
      <formula>0</formula>
    </cfRule>
    <cfRule type="colorScale" priority="9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E3">
    <cfRule type="containsBlanks" priority="4" stopIfTrue="1">
      <formula>LEN(TRIM(E3))=0</formula>
    </cfRule>
    <cfRule type="cellIs" dxfId="1" priority="5" stopIfTrue="1" operator="equal">
      <formula>0</formula>
    </cfRule>
    <cfRule type="colorScale" priority="6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conditionalFormatting sqref="D3">
    <cfRule type="containsBlanks" priority="1" stopIfTrue="1">
      <formula>LEN(TRIM(D3))=0</formula>
    </cfRule>
    <cfRule type="cellIs" dxfId="0" priority="2" stopIfTrue="1" operator="equal">
      <formula>0</formula>
    </cfRule>
    <cfRule type="colorScale" priority="3">
      <colorScale>
        <cfvo type="num" val="0"/>
        <cfvo type="num" val="0.5"/>
        <cfvo type="num" val="1"/>
        <color theme="0" tint="-0.14999847407452621"/>
        <color rgb="FFFFC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E8E1-5741-441F-ABB3-E97FDFD14B57}">
  <sheetPr>
    <tabColor rgb="FF92D050"/>
  </sheetPr>
  <dimension ref="A1:Q18"/>
  <sheetViews>
    <sheetView zoomScale="220" zoomScaleNormal="220" workbookViewId="0"/>
  </sheetViews>
  <sheetFormatPr defaultRowHeight="17.25" x14ac:dyDescent="0.35"/>
  <cols>
    <col min="1" max="1" width="16.42578125" bestFit="1" customWidth="1"/>
    <col min="2" max="8" width="9.140625" style="26"/>
    <col min="9" max="9" width="2.7109375" style="26" customWidth="1"/>
    <col min="10" max="10" width="12" style="26" bestFit="1" customWidth="1"/>
    <col min="11" max="16384" width="9.140625" style="26"/>
  </cols>
  <sheetData>
    <row r="1" spans="1:17" customFormat="1" ht="15" x14ac:dyDescent="0.25">
      <c r="A1" s="1" t="s">
        <v>236</v>
      </c>
      <c r="B1" t="s">
        <v>241</v>
      </c>
      <c r="C1" t="s">
        <v>237</v>
      </c>
      <c r="D1" t="s">
        <v>238</v>
      </c>
      <c r="E1" t="s">
        <v>239</v>
      </c>
      <c r="F1" t="s">
        <v>240</v>
      </c>
      <c r="G1" t="s">
        <v>242</v>
      </c>
      <c r="H1" s="27" t="s">
        <v>243</v>
      </c>
      <c r="J1" s="1" t="s">
        <v>244</v>
      </c>
      <c r="K1" t="s">
        <v>241</v>
      </c>
      <c r="L1" t="s">
        <v>237</v>
      </c>
      <c r="M1" t="s">
        <v>238</v>
      </c>
      <c r="N1" t="s">
        <v>239</v>
      </c>
      <c r="O1" t="s">
        <v>240</v>
      </c>
      <c r="P1" t="s">
        <v>242</v>
      </c>
      <c r="Q1" s="27" t="s">
        <v>243</v>
      </c>
    </row>
    <row r="2" spans="1:17" x14ac:dyDescent="0.35">
      <c r="A2" t="s">
        <v>136</v>
      </c>
      <c r="B2" s="26" t="s">
        <v>264</v>
      </c>
      <c r="C2" s="26" t="s">
        <v>260</v>
      </c>
      <c r="D2" s="26" t="s">
        <v>261</v>
      </c>
      <c r="E2" s="26" t="s">
        <v>266</v>
      </c>
      <c r="F2" s="26" t="s">
        <v>263</v>
      </c>
      <c r="G2" s="26" t="s">
        <v>265</v>
      </c>
      <c r="H2" s="26" t="s">
        <v>262</v>
      </c>
      <c r="J2" t="s">
        <v>136</v>
      </c>
      <c r="K2" s="26" t="s">
        <v>269</v>
      </c>
      <c r="L2" s="26" t="s">
        <v>267</v>
      </c>
      <c r="M2" s="26" t="s">
        <v>121</v>
      </c>
      <c r="N2" s="26" t="s">
        <v>268</v>
      </c>
      <c r="O2" s="26" t="s">
        <v>121</v>
      </c>
      <c r="P2" s="26" t="s">
        <v>121</v>
      </c>
      <c r="Q2" s="26" t="s">
        <v>270</v>
      </c>
    </row>
    <row r="3" spans="1:17" x14ac:dyDescent="0.35">
      <c r="A3" t="s">
        <v>196</v>
      </c>
      <c r="B3" s="26" t="s">
        <v>275</v>
      </c>
      <c r="C3" s="26" t="s">
        <v>271</v>
      </c>
      <c r="D3" s="26" t="s">
        <v>272</v>
      </c>
      <c r="E3" s="26" t="s">
        <v>273</v>
      </c>
      <c r="F3" s="26" t="s">
        <v>274</v>
      </c>
      <c r="G3" s="26" t="s">
        <v>276</v>
      </c>
      <c r="H3" s="26" t="s">
        <v>277</v>
      </c>
      <c r="J3" t="s">
        <v>196</v>
      </c>
      <c r="K3" s="26" t="s">
        <v>280</v>
      </c>
      <c r="L3" s="26" t="s">
        <v>278</v>
      </c>
      <c r="M3" s="26" t="s">
        <v>121</v>
      </c>
      <c r="N3" s="26" t="s">
        <v>279</v>
      </c>
      <c r="O3" s="26" t="s">
        <v>121</v>
      </c>
      <c r="P3" s="26" t="s">
        <v>121</v>
      </c>
      <c r="Q3" s="26" t="s">
        <v>281</v>
      </c>
    </row>
    <row r="4" spans="1:17" x14ac:dyDescent="0.35">
      <c r="A4" t="s">
        <v>197</v>
      </c>
      <c r="B4" s="26" t="s">
        <v>286</v>
      </c>
      <c r="C4" s="26" t="s">
        <v>282</v>
      </c>
      <c r="D4" s="26" t="s">
        <v>283</v>
      </c>
      <c r="E4" s="26" t="s">
        <v>284</v>
      </c>
      <c r="F4" s="26" t="s">
        <v>285</v>
      </c>
      <c r="G4" s="26" t="s">
        <v>287</v>
      </c>
      <c r="H4" s="26" t="s">
        <v>288</v>
      </c>
      <c r="J4" t="s">
        <v>197</v>
      </c>
      <c r="K4" s="26" t="s">
        <v>291</v>
      </c>
      <c r="L4" s="26" t="s">
        <v>289</v>
      </c>
      <c r="M4" s="26" t="s">
        <v>121</v>
      </c>
      <c r="N4" s="26" t="s">
        <v>290</v>
      </c>
      <c r="O4" s="26" t="s">
        <v>121</v>
      </c>
      <c r="P4" s="26" t="s">
        <v>121</v>
      </c>
      <c r="Q4" s="26" t="s">
        <v>292</v>
      </c>
    </row>
    <row r="5" spans="1:17" x14ac:dyDescent="0.35">
      <c r="A5" t="s">
        <v>293</v>
      </c>
      <c r="B5" s="26" t="s">
        <v>297</v>
      </c>
      <c r="C5" s="26" t="s">
        <v>294</v>
      </c>
      <c r="D5" s="26" t="s">
        <v>362</v>
      </c>
      <c r="E5" s="26" t="s">
        <v>295</v>
      </c>
      <c r="F5" s="26" t="s">
        <v>296</v>
      </c>
      <c r="G5" s="26" t="s">
        <v>298</v>
      </c>
      <c r="H5" s="26" t="s">
        <v>299</v>
      </c>
      <c r="J5" t="s">
        <v>293</v>
      </c>
      <c r="K5" s="26" t="s">
        <v>302</v>
      </c>
      <c r="L5" s="26" t="s">
        <v>300</v>
      </c>
      <c r="M5" s="26" t="s">
        <v>121</v>
      </c>
      <c r="N5" s="26" t="s">
        <v>301</v>
      </c>
      <c r="O5" s="26" t="s">
        <v>121</v>
      </c>
      <c r="P5" s="26" t="s">
        <v>121</v>
      </c>
      <c r="Q5" s="26" t="s">
        <v>303</v>
      </c>
    </row>
    <row r="6" spans="1:17" x14ac:dyDescent="0.35">
      <c r="A6" t="s">
        <v>245</v>
      </c>
      <c r="B6" s="26" t="s">
        <v>249</v>
      </c>
      <c r="C6" s="26" t="s">
        <v>246</v>
      </c>
      <c r="D6" s="26" t="s">
        <v>247</v>
      </c>
      <c r="E6" s="26" t="s">
        <v>248</v>
      </c>
      <c r="F6" s="26" t="s">
        <v>360</v>
      </c>
      <c r="G6" s="26" t="s">
        <v>250</v>
      </c>
      <c r="H6" s="26" t="s">
        <v>251</v>
      </c>
      <c r="J6" t="s">
        <v>245</v>
      </c>
      <c r="K6" s="26" t="s">
        <v>121</v>
      </c>
      <c r="L6" s="26" t="s">
        <v>121</v>
      </c>
      <c r="M6" s="26" t="s">
        <v>121</v>
      </c>
      <c r="N6" s="26" t="s">
        <v>121</v>
      </c>
      <c r="O6" s="26" t="s">
        <v>121</v>
      </c>
      <c r="P6" s="26" t="s">
        <v>121</v>
      </c>
      <c r="Q6" s="26" t="s">
        <v>121</v>
      </c>
    </row>
    <row r="7" spans="1:17" x14ac:dyDescent="0.35">
      <c r="A7" t="s">
        <v>252</v>
      </c>
      <c r="B7" s="26" t="s">
        <v>257</v>
      </c>
      <c r="C7" s="26" t="s">
        <v>253</v>
      </c>
      <c r="D7" s="26" t="s">
        <v>254</v>
      </c>
      <c r="E7" s="26" t="s">
        <v>255</v>
      </c>
      <c r="F7" s="26" t="s">
        <v>256</v>
      </c>
      <c r="G7" s="26" t="s">
        <v>258</v>
      </c>
      <c r="H7" s="26" t="s">
        <v>259</v>
      </c>
      <c r="J7" t="s">
        <v>252</v>
      </c>
      <c r="K7" s="26" t="s">
        <v>121</v>
      </c>
      <c r="L7" s="26" t="s">
        <v>121</v>
      </c>
      <c r="M7" s="26" t="s">
        <v>121</v>
      </c>
      <c r="N7" s="26" t="s">
        <v>121</v>
      </c>
      <c r="O7" s="26" t="s">
        <v>121</v>
      </c>
      <c r="P7" s="26" t="s">
        <v>121</v>
      </c>
      <c r="Q7" s="26" t="s">
        <v>121</v>
      </c>
    </row>
    <row r="8" spans="1:17" x14ac:dyDescent="0.35">
      <c r="A8" t="s">
        <v>304</v>
      </c>
      <c r="B8" s="26" t="s">
        <v>309</v>
      </c>
      <c r="C8" s="26" t="s">
        <v>305</v>
      </c>
      <c r="D8" s="26" t="s">
        <v>306</v>
      </c>
      <c r="E8" s="26" t="s">
        <v>307</v>
      </c>
      <c r="F8" s="26" t="s">
        <v>308</v>
      </c>
      <c r="G8" s="26" t="s">
        <v>310</v>
      </c>
      <c r="H8" s="26" t="s">
        <v>311</v>
      </c>
      <c r="J8" t="s">
        <v>304</v>
      </c>
      <c r="K8" s="26" t="s">
        <v>313</v>
      </c>
      <c r="L8" s="26" t="s">
        <v>312</v>
      </c>
      <c r="M8" s="26" t="s">
        <v>121</v>
      </c>
      <c r="N8" s="26" t="s">
        <v>121</v>
      </c>
      <c r="O8" s="26" t="s">
        <v>121</v>
      </c>
      <c r="P8" s="26" t="s">
        <v>121</v>
      </c>
      <c r="Q8" s="26" t="s">
        <v>314</v>
      </c>
    </row>
    <row r="9" spans="1:17" x14ac:dyDescent="0.35">
      <c r="A9" t="s">
        <v>315</v>
      </c>
      <c r="B9" s="26" t="s">
        <v>320</v>
      </c>
      <c r="C9" s="26" t="s">
        <v>316</v>
      </c>
      <c r="D9" s="26" t="s">
        <v>317</v>
      </c>
      <c r="E9" s="26" t="s">
        <v>318</v>
      </c>
      <c r="F9" s="26" t="s">
        <v>319</v>
      </c>
      <c r="G9" s="26" t="s">
        <v>321</v>
      </c>
      <c r="H9" s="26" t="s">
        <v>322</v>
      </c>
      <c r="J9" t="s">
        <v>315</v>
      </c>
      <c r="K9" s="26" t="s">
        <v>324</v>
      </c>
      <c r="L9" s="26" t="s">
        <v>323</v>
      </c>
      <c r="M9" s="26" t="s">
        <v>121</v>
      </c>
      <c r="N9" s="26" t="s">
        <v>121</v>
      </c>
      <c r="O9" s="26" t="s">
        <v>121</v>
      </c>
      <c r="P9" s="26" t="s">
        <v>121</v>
      </c>
      <c r="Q9" s="26" t="s">
        <v>325</v>
      </c>
    </row>
    <row r="10" spans="1:17" x14ac:dyDescent="0.35">
      <c r="A10" t="s">
        <v>326</v>
      </c>
      <c r="B10" s="26" t="s">
        <v>331</v>
      </c>
      <c r="C10" s="26" t="s">
        <v>327</v>
      </c>
      <c r="D10" s="26" t="s">
        <v>328</v>
      </c>
      <c r="E10" s="26" t="s">
        <v>329</v>
      </c>
      <c r="F10" s="26" t="s">
        <v>330</v>
      </c>
      <c r="G10" s="26" t="s">
        <v>332</v>
      </c>
      <c r="H10" s="26" t="s">
        <v>333</v>
      </c>
      <c r="J10" t="s">
        <v>326</v>
      </c>
      <c r="K10" s="26" t="s">
        <v>335</v>
      </c>
      <c r="L10" s="26" t="s">
        <v>334</v>
      </c>
      <c r="M10" s="26" t="s">
        <v>121</v>
      </c>
      <c r="N10" s="26" t="s">
        <v>121</v>
      </c>
      <c r="O10" s="26" t="s">
        <v>121</v>
      </c>
      <c r="P10" s="26" t="s">
        <v>121</v>
      </c>
      <c r="Q10" s="26" t="s">
        <v>336</v>
      </c>
    </row>
    <row r="11" spans="1:17" x14ac:dyDescent="0.35">
      <c r="A11" t="s">
        <v>337</v>
      </c>
      <c r="B11" s="26" t="s">
        <v>342</v>
      </c>
      <c r="C11" s="26" t="s">
        <v>338</v>
      </c>
      <c r="D11" s="26" t="s">
        <v>339</v>
      </c>
      <c r="E11" s="26" t="s">
        <v>340</v>
      </c>
      <c r="F11" s="26" t="s">
        <v>341</v>
      </c>
      <c r="G11" s="26" t="s">
        <v>358</v>
      </c>
      <c r="H11" s="26" t="s">
        <v>343</v>
      </c>
      <c r="J11" t="s">
        <v>337</v>
      </c>
      <c r="K11" s="26" t="s">
        <v>121</v>
      </c>
      <c r="L11" s="26" t="s">
        <v>121</v>
      </c>
      <c r="M11" s="26" t="s">
        <v>121</v>
      </c>
      <c r="N11" s="26" t="s">
        <v>121</v>
      </c>
      <c r="O11" s="26" t="s">
        <v>121</v>
      </c>
      <c r="P11" s="26" t="s">
        <v>121</v>
      </c>
      <c r="Q11" s="26" t="s">
        <v>121</v>
      </c>
    </row>
    <row r="12" spans="1:17" x14ac:dyDescent="0.35">
      <c r="A12" t="s">
        <v>344</v>
      </c>
      <c r="B12" s="26" t="s">
        <v>349</v>
      </c>
      <c r="C12" s="26" t="s">
        <v>345</v>
      </c>
      <c r="D12" s="26" t="s">
        <v>346</v>
      </c>
      <c r="E12" s="26" t="s">
        <v>347</v>
      </c>
      <c r="F12" s="26" t="s">
        <v>348</v>
      </c>
      <c r="G12" s="26" t="s">
        <v>359</v>
      </c>
      <c r="H12" s="26" t="s">
        <v>350</v>
      </c>
      <c r="J12" t="s">
        <v>344</v>
      </c>
      <c r="K12" s="26" t="s">
        <v>121</v>
      </c>
      <c r="L12" s="26" t="s">
        <v>121</v>
      </c>
      <c r="M12" s="26" t="s">
        <v>121</v>
      </c>
      <c r="N12" s="26" t="s">
        <v>121</v>
      </c>
      <c r="O12" s="26" t="s">
        <v>121</v>
      </c>
      <c r="P12" s="26" t="s">
        <v>121</v>
      </c>
      <c r="Q12" s="26" t="s">
        <v>121</v>
      </c>
    </row>
    <row r="13" spans="1:17" x14ac:dyDescent="0.35">
      <c r="A13" s="27" t="s">
        <v>361</v>
      </c>
      <c r="B13" s="26" t="s">
        <v>364</v>
      </c>
      <c r="C13" s="26" t="s">
        <v>365</v>
      </c>
      <c r="D13" s="26" t="s">
        <v>366</v>
      </c>
      <c r="E13" s="26" t="s">
        <v>367</v>
      </c>
      <c r="F13" s="26" t="s">
        <v>368</v>
      </c>
      <c r="G13" s="26" t="s">
        <v>370</v>
      </c>
      <c r="H13" s="26" t="s">
        <v>369</v>
      </c>
      <c r="J13" s="27" t="s">
        <v>361</v>
      </c>
      <c r="K13" s="26" t="s">
        <v>121</v>
      </c>
      <c r="L13" s="26" t="s">
        <v>121</v>
      </c>
      <c r="M13" s="26" t="s">
        <v>121</v>
      </c>
      <c r="N13" s="26" t="s">
        <v>121</v>
      </c>
      <c r="O13" s="26" t="s">
        <v>121</v>
      </c>
      <c r="P13" s="26" t="s">
        <v>121</v>
      </c>
      <c r="Q13" s="26" t="s">
        <v>121</v>
      </c>
    </row>
    <row r="15" spans="1:17" x14ac:dyDescent="0.35">
      <c r="A15" s="1" t="s">
        <v>351</v>
      </c>
      <c r="B15" s="26" t="s">
        <v>355</v>
      </c>
      <c r="C15" t="s">
        <v>356</v>
      </c>
    </row>
    <row r="16" spans="1:17" x14ac:dyDescent="0.35">
      <c r="B16" s="26" t="s">
        <v>353</v>
      </c>
      <c r="C16" t="s">
        <v>354</v>
      </c>
    </row>
    <row r="17" spans="2:3" x14ac:dyDescent="0.35">
      <c r="B17" s="26" t="s">
        <v>352</v>
      </c>
      <c r="C17" t="s">
        <v>485</v>
      </c>
    </row>
    <row r="18" spans="2:3" x14ac:dyDescent="0.35">
      <c r="B18" s="26" t="s">
        <v>357</v>
      </c>
      <c r="C18" t="s">
        <v>363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SYMBOLS</vt:lpstr>
      <vt:lpstr>BASIC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1 2</dc:creator>
  <cp:lastModifiedBy>1 2</cp:lastModifiedBy>
  <dcterms:created xsi:type="dcterms:W3CDTF">2024-04-03T11:17:22Z</dcterms:created>
  <dcterms:modified xsi:type="dcterms:W3CDTF">2024-06-09T02:47:15Z</dcterms:modified>
</cp:coreProperties>
</file>