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v0.2" sheetId="1" r:id="rId1"/>
    <sheet name="v1.0" sheetId="2" r:id="rId2"/>
    <sheet name="v1.2" sheetId="3" r:id="rId3"/>
  </sheets>
  <calcPr calcId="152511"/>
</workbook>
</file>

<file path=xl/calcChain.xml><?xml version="1.0" encoding="utf-8"?>
<calcChain xmlns="http://schemas.openxmlformats.org/spreadsheetml/2006/main">
  <c r="T5" i="3" l="1"/>
  <c r="T6" i="3"/>
  <c r="S4" i="3"/>
  <c r="T4" i="3"/>
  <c r="T3" i="3"/>
  <c r="S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E58" i="3"/>
  <c r="E59" i="2"/>
  <c r="D59" i="2"/>
  <c r="D58" i="3"/>
  <c r="E58" i="1"/>
  <c r="D58" i="1"/>
</calcChain>
</file>

<file path=xl/sharedStrings.xml><?xml version="1.0" encoding="utf-8"?>
<sst xmlns="http://schemas.openxmlformats.org/spreadsheetml/2006/main" count="461" uniqueCount="154">
  <si>
    <t>T20</t>
  </si>
  <si>
    <t>Farbe</t>
  </si>
  <si>
    <t>Signal</t>
  </si>
  <si>
    <t>ge/rt</t>
  </si>
  <si>
    <t>gr</t>
  </si>
  <si>
    <t>gn</t>
  </si>
  <si>
    <t>br</t>
  </si>
  <si>
    <t>or/sw</t>
  </si>
  <si>
    <t>or/br</t>
  </si>
  <si>
    <t>br/ws</t>
  </si>
  <si>
    <t>sw/ws</t>
  </si>
  <si>
    <t>gn/bl</t>
  </si>
  <si>
    <t>rt/bl</t>
  </si>
  <si>
    <t>bl</t>
  </si>
  <si>
    <t>bl/br</t>
  </si>
  <si>
    <t>bl/ws</t>
  </si>
  <si>
    <t>ws/bl</t>
  </si>
  <si>
    <t>gr/ws</t>
  </si>
  <si>
    <t>ge/ws</t>
  </si>
  <si>
    <t>ge</t>
  </si>
  <si>
    <t>gr/ge</t>
  </si>
  <si>
    <t>br/rt</t>
  </si>
  <si>
    <t>SPG3</t>
  </si>
  <si>
    <t>SDA</t>
  </si>
  <si>
    <t>SCL</t>
  </si>
  <si>
    <t>GND</t>
  </si>
  <si>
    <t>CANH</t>
  </si>
  <si>
    <t>CANL</t>
  </si>
  <si>
    <t>TKML</t>
  </si>
  <si>
    <t>T3</t>
  </si>
  <si>
    <t>SPG2</t>
  </si>
  <si>
    <t>T0</t>
  </si>
  <si>
    <t>T1</t>
  </si>
  <si>
    <t>T4</t>
  </si>
  <si>
    <t>SPG0</t>
  </si>
  <si>
    <t>SPG1</t>
  </si>
  <si>
    <t>MODE</t>
  </si>
  <si>
    <t>MFA_GND</t>
  </si>
  <si>
    <t xml:space="preserve">MFA </t>
  </si>
  <si>
    <t>RES</t>
  </si>
  <si>
    <t>Ziel</t>
  </si>
  <si>
    <t>Solar</t>
  </si>
  <si>
    <t>I2C_Verteiler</t>
  </si>
  <si>
    <t>Massestern</t>
  </si>
  <si>
    <t>CAN_Verteiler</t>
  </si>
  <si>
    <t>LV</t>
  </si>
  <si>
    <t>Außentemp</t>
  </si>
  <si>
    <t>Öltemp</t>
  </si>
  <si>
    <t>Starter</t>
  </si>
  <si>
    <t>Zweit</t>
  </si>
  <si>
    <t>MFA-Hebel</t>
  </si>
  <si>
    <t>T4/3</t>
  </si>
  <si>
    <t>T4/4</t>
  </si>
  <si>
    <t>T4/2</t>
  </si>
  <si>
    <t>T4/1</t>
  </si>
  <si>
    <t>T2a/1</t>
  </si>
  <si>
    <t>T2a/2</t>
  </si>
  <si>
    <t>T2b/1</t>
  </si>
  <si>
    <t>T2g/1</t>
  </si>
  <si>
    <t>Geschlecht</t>
  </si>
  <si>
    <t>f</t>
  </si>
  <si>
    <t>m</t>
  </si>
  <si>
    <t>t2s/2</t>
  </si>
  <si>
    <t>t2s/1</t>
  </si>
  <si>
    <t>t2w/2</t>
  </si>
  <si>
    <t>t2w/1</t>
  </si>
  <si>
    <t>t1b</t>
  </si>
  <si>
    <t>GND für T2/T3</t>
  </si>
  <si>
    <t>T2/T3</t>
  </si>
  <si>
    <t>T1g</t>
  </si>
  <si>
    <t>bl/rt</t>
  </si>
  <si>
    <t>RPM</t>
  </si>
  <si>
    <t>D+</t>
  </si>
  <si>
    <t>ZE</t>
  </si>
  <si>
    <t>StartStopBat</t>
  </si>
  <si>
    <t>Innentemp</t>
  </si>
  <si>
    <t>Getriebetemp</t>
  </si>
  <si>
    <t>HG</t>
  </si>
  <si>
    <t>V1.0</t>
  </si>
  <si>
    <t>V0.2</t>
  </si>
  <si>
    <t>CAN</t>
  </si>
  <si>
    <t>KL30</t>
  </si>
  <si>
    <t>KL15</t>
  </si>
  <si>
    <t>KL58b</t>
  </si>
  <si>
    <t>K-Line</t>
  </si>
  <si>
    <t>MFA_Hebel</t>
  </si>
  <si>
    <t>aux_temp</t>
  </si>
  <si>
    <t>oiltemp</t>
  </si>
  <si>
    <t>Gearbox_temp</t>
  </si>
  <si>
    <t>Manifold</t>
  </si>
  <si>
    <t>Starterbat</t>
  </si>
  <si>
    <t>Zweitbat</t>
  </si>
  <si>
    <t>D+/nc</t>
  </si>
  <si>
    <t>Reverse</t>
  </si>
  <si>
    <t>OilTemp</t>
  </si>
  <si>
    <t>StartstopBat</t>
  </si>
  <si>
    <t>GetrTemp</t>
  </si>
  <si>
    <t>Innetemp</t>
  </si>
  <si>
    <t>MFA</t>
  </si>
  <si>
    <t>BB</t>
  </si>
  <si>
    <t>Saugrohr-/Ladedruck</t>
  </si>
  <si>
    <t>Zweitbatterie</t>
  </si>
  <si>
    <t>Starterbatterie</t>
  </si>
  <si>
    <t>MANIFOLD</t>
  </si>
  <si>
    <t>Außentemperatur</t>
  </si>
  <si>
    <t>nc</t>
  </si>
  <si>
    <t>Getriebetemperatur</t>
  </si>
  <si>
    <t>T2</t>
  </si>
  <si>
    <t>Öltemperatur</t>
  </si>
  <si>
    <t>Cons</t>
  </si>
  <si>
    <t>ChkLamp</t>
  </si>
  <si>
    <t>AT</t>
  </si>
  <si>
    <t>Non_Can</t>
  </si>
  <si>
    <t>KL30?</t>
  </si>
  <si>
    <t>KL15?</t>
  </si>
  <si>
    <t>Kline</t>
  </si>
  <si>
    <t>RWG</t>
  </si>
  <si>
    <t>G2/5 M4</t>
  </si>
  <si>
    <t>G2/1</t>
  </si>
  <si>
    <t>G1/12 T1 D6 A2/6</t>
  </si>
  <si>
    <t>ADC1</t>
  </si>
  <si>
    <t>ADC2</t>
  </si>
  <si>
    <t>ADC0</t>
  </si>
  <si>
    <t>ADC3</t>
  </si>
  <si>
    <t>ADC6</t>
  </si>
  <si>
    <t>ADC7</t>
  </si>
  <si>
    <t>ADC5</t>
  </si>
  <si>
    <t>ADC4</t>
  </si>
  <si>
    <t>V1.2</t>
  </si>
  <si>
    <t>T20N</t>
  </si>
  <si>
    <t>--</t>
  </si>
  <si>
    <t>REV</t>
  </si>
  <si>
    <t>GT_ADC6</t>
  </si>
  <si>
    <t>IT-ADC7</t>
  </si>
  <si>
    <t>MFA_HEBEL</t>
  </si>
  <si>
    <t>ZB_ADC3</t>
  </si>
  <si>
    <t>SB_ADC2</t>
  </si>
  <si>
    <t>OT_ADC1</t>
  </si>
  <si>
    <t>AT_ADC0</t>
  </si>
  <si>
    <t>STST_ADC5</t>
  </si>
  <si>
    <t>ZB_ADC5</t>
  </si>
  <si>
    <t>SB_ADC4</t>
  </si>
  <si>
    <t>GT_ADC2</t>
  </si>
  <si>
    <t>MAN_ADC3</t>
  </si>
  <si>
    <t>KLINE</t>
  </si>
  <si>
    <t>S_ADC6</t>
  </si>
  <si>
    <t>STASTO_ADC7</t>
  </si>
  <si>
    <t xml:space="preserve">voltage </t>
  </si>
  <si>
    <t>ist</t>
  </si>
  <si>
    <t>soll</t>
  </si>
  <si>
    <t>v4</t>
  </si>
  <si>
    <t>?</t>
  </si>
  <si>
    <t>T3b/2</t>
  </si>
  <si>
    <t>T3b/1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</si>
</sst>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533446</xdr:colOff>
      <xdr:row>30</xdr:row>
      <xdr:rowOff>38198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6240"/>
          <a:ext cx="533446" cy="113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533446</xdr:colOff>
      <xdr:row>30</xdr:row>
      <xdr:rowOff>38198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419600"/>
          <a:ext cx="533446" cy="1181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533446</xdr:colOff>
      <xdr:row>30</xdr:row>
      <xdr:rowOff>38198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572000"/>
          <a:ext cx="533446" cy="1181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8" workbookViewId="0">
      <selection activeCell="C22" sqref="C22"/>
    </sheetView>
  </sheetViews>
  <sheetFormatPr baseColWidth="10" defaultColWidth="8.85546875" defaultRowHeight="15" x14ac:dyDescent="0.25"/>
  <cols>
    <col min="1" max="1" width="12.7109375" bestFit="1" customWidth="1"/>
    <col min="4" max="4" width="13.85546875" bestFit="1" customWidth="1"/>
  </cols>
  <sheetData>
    <row r="1" spans="1:9" x14ac:dyDescent="0.25">
      <c r="A1" t="s">
        <v>79</v>
      </c>
    </row>
    <row r="2" spans="1:9" x14ac:dyDescent="0.25">
      <c r="A2" t="s">
        <v>0</v>
      </c>
      <c r="B2" t="s">
        <v>1</v>
      </c>
      <c r="C2" t="s">
        <v>2</v>
      </c>
      <c r="D2" t="s">
        <v>40</v>
      </c>
      <c r="F2" t="s">
        <v>59</v>
      </c>
    </row>
    <row r="3" spans="1:9" x14ac:dyDescent="0.25">
      <c r="A3">
        <v>1</v>
      </c>
      <c r="B3" t="s">
        <v>3</v>
      </c>
      <c r="C3" t="s">
        <v>22</v>
      </c>
      <c r="D3" t="s">
        <v>41</v>
      </c>
      <c r="E3" s="7" t="s">
        <v>55</v>
      </c>
      <c r="F3" t="s">
        <v>60</v>
      </c>
      <c r="I3" t="str">
        <f>H35</f>
        <v>Solar</v>
      </c>
    </row>
    <row r="4" spans="1:9" x14ac:dyDescent="0.25">
      <c r="A4">
        <v>2</v>
      </c>
      <c r="B4" t="s">
        <v>4</v>
      </c>
      <c r="C4" t="s">
        <v>23</v>
      </c>
      <c r="D4" t="s">
        <v>42</v>
      </c>
      <c r="I4" t="str">
        <f t="shared" ref="I4:I22" si="0">H36</f>
        <v>SDA</v>
      </c>
    </row>
    <row r="5" spans="1:9" x14ac:dyDescent="0.25">
      <c r="A5">
        <v>3</v>
      </c>
      <c r="B5" t="s">
        <v>5</v>
      </c>
      <c r="C5" t="s">
        <v>24</v>
      </c>
      <c r="D5" t="s">
        <v>42</v>
      </c>
      <c r="I5" t="str">
        <f t="shared" si="0"/>
        <v>SCL</v>
      </c>
    </row>
    <row r="6" spans="1:9" x14ac:dyDescent="0.25">
      <c r="A6">
        <v>4</v>
      </c>
      <c r="B6" t="s">
        <v>6</v>
      </c>
      <c r="C6" t="s">
        <v>25</v>
      </c>
      <c r="D6" t="s">
        <v>43</v>
      </c>
      <c r="I6" t="str">
        <f t="shared" si="0"/>
        <v>GND</v>
      </c>
    </row>
    <row r="7" spans="1:9" x14ac:dyDescent="0.25">
      <c r="A7">
        <v>5</v>
      </c>
      <c r="B7" t="s">
        <v>6</v>
      </c>
      <c r="C7" t="s">
        <v>25</v>
      </c>
      <c r="D7" t="s">
        <v>43</v>
      </c>
      <c r="I7" t="str">
        <f t="shared" si="0"/>
        <v>GND</v>
      </c>
    </row>
    <row r="8" spans="1:9" x14ac:dyDescent="0.25">
      <c r="A8">
        <v>6</v>
      </c>
      <c r="B8" t="s">
        <v>7</v>
      </c>
      <c r="C8" t="s">
        <v>26</v>
      </c>
      <c r="D8" t="s">
        <v>44</v>
      </c>
      <c r="I8" t="str">
        <f t="shared" si="0"/>
        <v>CANH</v>
      </c>
    </row>
    <row r="9" spans="1:9" x14ac:dyDescent="0.25">
      <c r="A9">
        <v>7</v>
      </c>
      <c r="B9" t="s">
        <v>8</v>
      </c>
      <c r="C9" t="s">
        <v>27</v>
      </c>
      <c r="D9" t="s">
        <v>44</v>
      </c>
      <c r="I9" t="str">
        <f t="shared" si="0"/>
        <v>CANL</v>
      </c>
    </row>
    <row r="10" spans="1:9" x14ac:dyDescent="0.25">
      <c r="A10">
        <v>8</v>
      </c>
      <c r="B10" t="s">
        <v>9</v>
      </c>
      <c r="C10" t="s">
        <v>28</v>
      </c>
      <c r="D10" t="s">
        <v>45</v>
      </c>
      <c r="I10" t="str">
        <f t="shared" si="0"/>
        <v>TKML</v>
      </c>
    </row>
    <row r="11" spans="1:9" x14ac:dyDescent="0.25">
      <c r="A11">
        <v>9</v>
      </c>
      <c r="B11" t="s">
        <v>10</v>
      </c>
      <c r="C11" t="s">
        <v>116</v>
      </c>
      <c r="D11" t="s">
        <v>73</v>
      </c>
      <c r="E11" t="s">
        <v>66</v>
      </c>
      <c r="F11" t="s">
        <v>60</v>
      </c>
      <c r="I11" t="str">
        <f t="shared" si="0"/>
        <v>REV</v>
      </c>
    </row>
    <row r="12" spans="1:9" x14ac:dyDescent="0.25">
      <c r="A12">
        <v>10</v>
      </c>
      <c r="B12" t="s">
        <v>11</v>
      </c>
      <c r="C12" t="s">
        <v>29</v>
      </c>
      <c r="D12" t="s">
        <v>76</v>
      </c>
      <c r="E12" s="9" t="s">
        <v>65</v>
      </c>
      <c r="F12" t="s">
        <v>60</v>
      </c>
      <c r="I12" t="str">
        <f t="shared" si="0"/>
        <v>GT_ADC6</v>
      </c>
    </row>
    <row r="13" spans="1:9" x14ac:dyDescent="0.25">
      <c r="A13">
        <v>11</v>
      </c>
      <c r="B13" t="s">
        <v>12</v>
      </c>
      <c r="C13" t="s">
        <v>30</v>
      </c>
      <c r="D13" t="s">
        <v>74</v>
      </c>
      <c r="E13" s="7" t="s">
        <v>56</v>
      </c>
      <c r="F13" t="s">
        <v>60</v>
      </c>
      <c r="I13" t="str">
        <f t="shared" si="0"/>
        <v>STST_ADC5</v>
      </c>
    </row>
    <row r="14" spans="1:9" x14ac:dyDescent="0.25">
      <c r="A14">
        <v>12</v>
      </c>
      <c r="B14" t="s">
        <v>13</v>
      </c>
      <c r="C14" t="s">
        <v>31</v>
      </c>
      <c r="D14" t="s">
        <v>46</v>
      </c>
      <c r="E14" s="8" t="s">
        <v>57</v>
      </c>
      <c r="F14" t="s">
        <v>60</v>
      </c>
      <c r="I14" t="str">
        <f t="shared" si="0"/>
        <v>AT_ADC0</v>
      </c>
    </row>
    <row r="15" spans="1:9" x14ac:dyDescent="0.25">
      <c r="A15">
        <v>13</v>
      </c>
      <c r="B15" t="s">
        <v>14</v>
      </c>
      <c r="C15" t="s">
        <v>32</v>
      </c>
      <c r="D15" t="s">
        <v>47</v>
      </c>
      <c r="E15" s="6" t="s">
        <v>58</v>
      </c>
      <c r="F15" t="s">
        <v>60</v>
      </c>
      <c r="I15" t="str">
        <f t="shared" si="0"/>
        <v>OT_ADC1</v>
      </c>
    </row>
    <row r="16" spans="1:9" x14ac:dyDescent="0.25">
      <c r="A16">
        <v>14</v>
      </c>
      <c r="B16" t="s">
        <v>15</v>
      </c>
      <c r="C16" t="s">
        <v>34</v>
      </c>
      <c r="D16" t="s">
        <v>48</v>
      </c>
      <c r="E16" s="10" t="s">
        <v>62</v>
      </c>
      <c r="F16" t="s">
        <v>60</v>
      </c>
      <c r="I16" t="str">
        <f t="shared" si="0"/>
        <v>SB_ADC2</v>
      </c>
    </row>
    <row r="17" spans="1:9" x14ac:dyDescent="0.25">
      <c r="A17">
        <v>15</v>
      </c>
      <c r="B17" t="s">
        <v>16</v>
      </c>
      <c r="C17" t="s">
        <v>35</v>
      </c>
      <c r="D17" t="s">
        <v>49</v>
      </c>
      <c r="E17" s="10" t="s">
        <v>63</v>
      </c>
      <c r="F17" t="s">
        <v>60</v>
      </c>
      <c r="I17" t="str">
        <f t="shared" si="0"/>
        <v>ZB_ADC3</v>
      </c>
    </row>
    <row r="18" spans="1:9" x14ac:dyDescent="0.25">
      <c r="A18">
        <v>16</v>
      </c>
      <c r="B18" t="s">
        <v>17</v>
      </c>
      <c r="C18" t="s">
        <v>36</v>
      </c>
      <c r="D18" t="s">
        <v>50</v>
      </c>
      <c r="E18" t="s">
        <v>54</v>
      </c>
      <c r="F18" t="s">
        <v>61</v>
      </c>
      <c r="I18" t="str">
        <f t="shared" si="0"/>
        <v>MFA_HEBEL</v>
      </c>
    </row>
    <row r="19" spans="1:9" x14ac:dyDescent="0.25">
      <c r="A19">
        <v>17</v>
      </c>
      <c r="B19" t="s">
        <v>18</v>
      </c>
      <c r="C19" t="s">
        <v>37</v>
      </c>
      <c r="D19" t="s">
        <v>50</v>
      </c>
      <c r="E19" t="s">
        <v>51</v>
      </c>
      <c r="F19" t="s">
        <v>61</v>
      </c>
      <c r="I19" t="str">
        <f t="shared" si="0"/>
        <v>MFA_HEBEL</v>
      </c>
    </row>
    <row r="20" spans="1:9" x14ac:dyDescent="0.25">
      <c r="A20">
        <v>18</v>
      </c>
      <c r="B20" t="s">
        <v>19</v>
      </c>
      <c r="C20" t="s">
        <v>38</v>
      </c>
      <c r="D20" t="s">
        <v>50</v>
      </c>
      <c r="E20" t="s">
        <v>53</v>
      </c>
      <c r="F20" t="s">
        <v>61</v>
      </c>
      <c r="I20" t="str">
        <f t="shared" si="0"/>
        <v>MFA_HEBEL</v>
      </c>
    </row>
    <row r="21" spans="1:9" x14ac:dyDescent="0.25">
      <c r="A21">
        <v>19</v>
      </c>
      <c r="B21" t="s">
        <v>20</v>
      </c>
      <c r="C21" t="s">
        <v>39</v>
      </c>
      <c r="D21" t="s">
        <v>50</v>
      </c>
      <c r="E21" t="s">
        <v>52</v>
      </c>
      <c r="F21" t="s">
        <v>61</v>
      </c>
      <c r="I21" t="str">
        <f t="shared" si="0"/>
        <v>MFA_HEBEL</v>
      </c>
    </row>
    <row r="22" spans="1:9" x14ac:dyDescent="0.25">
      <c r="A22">
        <v>20</v>
      </c>
      <c r="B22" t="s">
        <v>21</v>
      </c>
      <c r="C22" t="s">
        <v>33</v>
      </c>
      <c r="D22" t="s">
        <v>75</v>
      </c>
      <c r="E22" s="9" t="s">
        <v>64</v>
      </c>
      <c r="F22" t="s">
        <v>60</v>
      </c>
      <c r="I22" t="str">
        <f t="shared" si="0"/>
        <v>IT-ADC7</v>
      </c>
    </row>
    <row r="23" spans="1:9" x14ac:dyDescent="0.25">
      <c r="A23" t="s">
        <v>67</v>
      </c>
      <c r="B23" t="s">
        <v>70</v>
      </c>
      <c r="C23" t="s">
        <v>25</v>
      </c>
      <c r="D23" t="s">
        <v>68</v>
      </c>
      <c r="E23" t="s">
        <v>69</v>
      </c>
      <c r="F23" t="s">
        <v>60</v>
      </c>
    </row>
    <row r="31" spans="1:9" x14ac:dyDescent="0.25">
      <c r="D31" t="s">
        <v>129</v>
      </c>
      <c r="E31" t="s">
        <v>0</v>
      </c>
    </row>
    <row r="32" spans="1:9" x14ac:dyDescent="0.25">
      <c r="A32">
        <v>1</v>
      </c>
      <c r="B32" t="s">
        <v>81</v>
      </c>
      <c r="D32" s="1" t="s">
        <v>130</v>
      </c>
    </row>
    <row r="33" spans="1:8" x14ac:dyDescent="0.25">
      <c r="A33">
        <v>2</v>
      </c>
      <c r="B33" t="s">
        <v>82</v>
      </c>
      <c r="D33" s="1" t="s">
        <v>130</v>
      </c>
    </row>
    <row r="34" spans="1:8" x14ac:dyDescent="0.25">
      <c r="A34">
        <v>3</v>
      </c>
      <c r="B34" t="s">
        <v>83</v>
      </c>
      <c r="D34" s="1" t="s">
        <v>130</v>
      </c>
    </row>
    <row r="35" spans="1:8" x14ac:dyDescent="0.25">
      <c r="A35">
        <v>4</v>
      </c>
      <c r="B35" t="s">
        <v>28</v>
      </c>
      <c r="D35">
        <v>6</v>
      </c>
      <c r="E35">
        <v>8</v>
      </c>
      <c r="G35">
        <v>1</v>
      </c>
      <c r="H35" t="s">
        <v>41</v>
      </c>
    </row>
    <row r="36" spans="1:8" x14ac:dyDescent="0.25">
      <c r="A36">
        <v>5</v>
      </c>
      <c r="B36" t="s">
        <v>93</v>
      </c>
      <c r="D36">
        <v>4</v>
      </c>
      <c r="E36">
        <v>9</v>
      </c>
      <c r="G36">
        <v>2</v>
      </c>
      <c r="H36" t="s">
        <v>23</v>
      </c>
    </row>
    <row r="37" spans="1:8" x14ac:dyDescent="0.25">
      <c r="A37">
        <v>6</v>
      </c>
      <c r="B37" t="s">
        <v>25</v>
      </c>
      <c r="D37">
        <v>14</v>
      </c>
      <c r="E37">
        <v>5</v>
      </c>
      <c r="G37">
        <v>3</v>
      </c>
      <c r="H37" t="s">
        <v>24</v>
      </c>
    </row>
    <row r="38" spans="1:8" x14ac:dyDescent="0.25">
      <c r="A38">
        <v>7</v>
      </c>
      <c r="B38" t="s">
        <v>85</v>
      </c>
      <c r="D38">
        <v>3</v>
      </c>
      <c r="E38">
        <v>19</v>
      </c>
      <c r="G38">
        <v>4</v>
      </c>
      <c r="H38" t="s">
        <v>25</v>
      </c>
    </row>
    <row r="39" spans="1:8" x14ac:dyDescent="0.25">
      <c r="A39">
        <v>8</v>
      </c>
      <c r="B39" t="s">
        <v>85</v>
      </c>
      <c r="D39">
        <v>5</v>
      </c>
      <c r="E39">
        <v>18</v>
      </c>
      <c r="G39">
        <v>5</v>
      </c>
      <c r="H39" t="s">
        <v>25</v>
      </c>
    </row>
    <row r="40" spans="1:8" x14ac:dyDescent="0.25">
      <c r="A40">
        <v>9</v>
      </c>
      <c r="B40" t="s">
        <v>85</v>
      </c>
      <c r="D40">
        <v>7</v>
      </c>
      <c r="E40">
        <v>17</v>
      </c>
      <c r="G40">
        <v>6</v>
      </c>
      <c r="H40" t="s">
        <v>26</v>
      </c>
    </row>
    <row r="41" spans="1:8" x14ac:dyDescent="0.25">
      <c r="A41">
        <v>10</v>
      </c>
      <c r="B41" t="s">
        <v>85</v>
      </c>
      <c r="D41">
        <v>9</v>
      </c>
      <c r="E41">
        <v>16</v>
      </c>
      <c r="G41">
        <v>7</v>
      </c>
      <c r="H41" t="s">
        <v>27</v>
      </c>
    </row>
    <row r="42" spans="1:8" x14ac:dyDescent="0.25">
      <c r="A42">
        <v>11</v>
      </c>
      <c r="B42" t="s">
        <v>25</v>
      </c>
      <c r="D42">
        <v>12</v>
      </c>
      <c r="E42">
        <v>4</v>
      </c>
      <c r="G42">
        <v>8</v>
      </c>
      <c r="H42" t="s">
        <v>28</v>
      </c>
    </row>
    <row r="43" spans="1:8" x14ac:dyDescent="0.25">
      <c r="A43">
        <v>12</v>
      </c>
      <c r="B43" t="s">
        <v>97</v>
      </c>
      <c r="C43" t="s">
        <v>125</v>
      </c>
      <c r="D43">
        <v>1</v>
      </c>
      <c r="E43">
        <v>20</v>
      </c>
      <c r="G43">
        <v>9</v>
      </c>
      <c r="H43" t="s">
        <v>131</v>
      </c>
    </row>
    <row r="44" spans="1:8" x14ac:dyDescent="0.25">
      <c r="A44">
        <v>13</v>
      </c>
      <c r="B44" t="s">
        <v>96</v>
      </c>
      <c r="C44" t="s">
        <v>124</v>
      </c>
      <c r="D44">
        <v>2</v>
      </c>
      <c r="E44">
        <v>10</v>
      </c>
      <c r="G44">
        <v>10</v>
      </c>
      <c r="H44" t="s">
        <v>132</v>
      </c>
    </row>
    <row r="45" spans="1:8" x14ac:dyDescent="0.25">
      <c r="A45">
        <v>14</v>
      </c>
      <c r="B45" t="s">
        <v>95</v>
      </c>
      <c r="C45" t="s">
        <v>126</v>
      </c>
      <c r="D45">
        <v>19</v>
      </c>
      <c r="E45">
        <v>11</v>
      </c>
      <c r="G45">
        <v>11</v>
      </c>
      <c r="H45" t="s">
        <v>139</v>
      </c>
    </row>
    <row r="46" spans="1:8" x14ac:dyDescent="0.25">
      <c r="A46">
        <v>15</v>
      </c>
      <c r="B46" t="s">
        <v>41</v>
      </c>
      <c r="C46" t="s">
        <v>127</v>
      </c>
      <c r="D46">
        <v>20</v>
      </c>
      <c r="E46">
        <v>1</v>
      </c>
      <c r="G46">
        <v>12</v>
      </c>
      <c r="H46" t="s">
        <v>138</v>
      </c>
    </row>
    <row r="47" spans="1:8" x14ac:dyDescent="0.25">
      <c r="A47">
        <v>16</v>
      </c>
      <c r="B47" t="s">
        <v>91</v>
      </c>
      <c r="C47" t="s">
        <v>123</v>
      </c>
      <c r="D47">
        <v>11</v>
      </c>
      <c r="E47">
        <v>15</v>
      </c>
      <c r="G47">
        <v>13</v>
      </c>
      <c r="H47" t="s">
        <v>137</v>
      </c>
    </row>
    <row r="48" spans="1:8" x14ac:dyDescent="0.25">
      <c r="A48">
        <v>17</v>
      </c>
      <c r="B48" t="s">
        <v>90</v>
      </c>
      <c r="C48" t="s">
        <v>121</v>
      </c>
      <c r="D48">
        <v>13</v>
      </c>
      <c r="E48">
        <v>14</v>
      </c>
      <c r="G48">
        <v>14</v>
      </c>
      <c r="H48" t="s">
        <v>136</v>
      </c>
    </row>
    <row r="49" spans="1:8" x14ac:dyDescent="0.25">
      <c r="A49">
        <v>18</v>
      </c>
      <c r="B49" t="s">
        <v>94</v>
      </c>
      <c r="C49" t="s">
        <v>120</v>
      </c>
      <c r="D49">
        <v>15</v>
      </c>
      <c r="E49">
        <v>13</v>
      </c>
      <c r="G49">
        <v>15</v>
      </c>
      <c r="H49" t="s">
        <v>135</v>
      </c>
    </row>
    <row r="50" spans="1:8" x14ac:dyDescent="0.25">
      <c r="A50">
        <v>19</v>
      </c>
      <c r="B50" t="s">
        <v>46</v>
      </c>
      <c r="C50" t="s">
        <v>122</v>
      </c>
      <c r="D50">
        <v>17</v>
      </c>
      <c r="E50">
        <v>12</v>
      </c>
      <c r="G50">
        <v>16</v>
      </c>
      <c r="H50" t="s">
        <v>134</v>
      </c>
    </row>
    <row r="51" spans="1:8" x14ac:dyDescent="0.25">
      <c r="A51">
        <v>20</v>
      </c>
      <c r="B51" t="s">
        <v>25</v>
      </c>
      <c r="G51">
        <v>17</v>
      </c>
      <c r="H51" t="s">
        <v>134</v>
      </c>
    </row>
    <row r="52" spans="1:8" x14ac:dyDescent="0.25">
      <c r="A52">
        <v>21</v>
      </c>
      <c r="B52" t="s">
        <v>23</v>
      </c>
      <c r="D52">
        <v>18</v>
      </c>
      <c r="E52">
        <v>2</v>
      </c>
      <c r="G52">
        <v>18</v>
      </c>
      <c r="H52" t="s">
        <v>134</v>
      </c>
    </row>
    <row r="53" spans="1:8" x14ac:dyDescent="0.25">
      <c r="A53">
        <v>22</v>
      </c>
      <c r="B53" t="s">
        <v>24</v>
      </c>
      <c r="D53">
        <v>16</v>
      </c>
      <c r="E53">
        <v>3</v>
      </c>
      <c r="G53">
        <v>19</v>
      </c>
      <c r="H53" t="s">
        <v>134</v>
      </c>
    </row>
    <row r="54" spans="1:8" x14ac:dyDescent="0.25">
      <c r="A54">
        <v>23</v>
      </c>
      <c r="B54" t="s">
        <v>25</v>
      </c>
      <c r="G54">
        <v>20</v>
      </c>
      <c r="H54" t="s">
        <v>133</v>
      </c>
    </row>
    <row r="55" spans="1:8" x14ac:dyDescent="0.25">
      <c r="A55">
        <v>24</v>
      </c>
      <c r="B55" t="s">
        <v>26</v>
      </c>
      <c r="D55">
        <v>10</v>
      </c>
      <c r="E55">
        <v>6</v>
      </c>
    </row>
    <row r="56" spans="1:8" x14ac:dyDescent="0.25">
      <c r="A56">
        <v>25</v>
      </c>
      <c r="B56" t="s">
        <v>27</v>
      </c>
      <c r="D56">
        <v>8</v>
      </c>
      <c r="E56">
        <v>7</v>
      </c>
    </row>
    <row r="57" spans="1:8" x14ac:dyDescent="0.25">
      <c r="A57">
        <v>26</v>
      </c>
      <c r="B57" t="s">
        <v>25</v>
      </c>
    </row>
    <row r="58" spans="1:8" x14ac:dyDescent="0.25">
      <c r="D58">
        <f>SUM(D35:D56)</f>
        <v>210</v>
      </c>
      <c r="E58">
        <f>SUM(E35:E56)</f>
        <v>210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I13" sqref="I13"/>
    </sheetView>
  </sheetViews>
  <sheetFormatPr baseColWidth="10" defaultColWidth="8.85546875" defaultRowHeight="15" x14ac:dyDescent="0.25"/>
  <cols>
    <col min="1" max="1" width="12.7109375" bestFit="1" customWidth="1"/>
    <col min="2" max="2" width="14.140625" bestFit="1" customWidth="1"/>
    <col min="4" max="4" width="13.85546875" bestFit="1" customWidth="1"/>
    <col min="6" max="7" width="11.28515625" bestFit="1" customWidth="1"/>
  </cols>
  <sheetData>
    <row r="1" spans="1:7" x14ac:dyDescent="0.25">
      <c r="A1" t="s">
        <v>78</v>
      </c>
      <c r="C1" t="s">
        <v>80</v>
      </c>
    </row>
    <row r="2" spans="1:7" x14ac:dyDescent="0.25">
      <c r="A2" t="s">
        <v>0</v>
      </c>
      <c r="B2" t="s">
        <v>1</v>
      </c>
      <c r="C2" t="s">
        <v>2</v>
      </c>
      <c r="D2" t="s">
        <v>40</v>
      </c>
      <c r="F2" t="s">
        <v>79</v>
      </c>
      <c r="G2" t="s">
        <v>78</v>
      </c>
    </row>
    <row r="3" spans="1:7" x14ac:dyDescent="0.25">
      <c r="A3">
        <v>1</v>
      </c>
      <c r="B3" t="s">
        <v>3</v>
      </c>
      <c r="C3" t="s">
        <v>103</v>
      </c>
      <c r="D3" t="s">
        <v>100</v>
      </c>
      <c r="F3" s="2" t="str">
        <f>'v0.2'!I3</f>
        <v>Solar</v>
      </c>
      <c r="G3" s="2" t="str">
        <f>H36</f>
        <v>MAN_ADC3</v>
      </c>
    </row>
    <row r="4" spans="1:7" x14ac:dyDescent="0.25">
      <c r="A4">
        <v>2</v>
      </c>
      <c r="B4" t="s">
        <v>4</v>
      </c>
      <c r="C4" t="s">
        <v>23</v>
      </c>
      <c r="D4" t="s">
        <v>42</v>
      </c>
      <c r="F4" t="str">
        <f>'v0.2'!I4</f>
        <v>SDA</v>
      </c>
      <c r="G4" t="str">
        <f t="shared" ref="G4:G22" si="0">H37</f>
        <v>SDA</v>
      </c>
    </row>
    <row r="5" spans="1:7" x14ac:dyDescent="0.25">
      <c r="A5">
        <v>3</v>
      </c>
      <c r="B5" t="s">
        <v>5</v>
      </c>
      <c r="C5" t="s">
        <v>24</v>
      </c>
      <c r="D5" t="s">
        <v>42</v>
      </c>
      <c r="F5" t="str">
        <f>'v0.2'!I5</f>
        <v>SCL</v>
      </c>
      <c r="G5" t="str">
        <f t="shared" si="0"/>
        <v>SCL</v>
      </c>
    </row>
    <row r="6" spans="1:7" x14ac:dyDescent="0.25">
      <c r="A6">
        <v>4</v>
      </c>
      <c r="B6" t="s">
        <v>6</v>
      </c>
      <c r="C6" t="s">
        <v>25</v>
      </c>
      <c r="D6" t="s">
        <v>43</v>
      </c>
      <c r="F6" t="str">
        <f>'v0.2'!I6</f>
        <v>GND</v>
      </c>
      <c r="G6" t="str">
        <f t="shared" si="0"/>
        <v>GND</v>
      </c>
    </row>
    <row r="7" spans="1:7" x14ac:dyDescent="0.25">
      <c r="A7">
        <v>5</v>
      </c>
      <c r="B7" t="s">
        <v>6</v>
      </c>
      <c r="C7" t="s">
        <v>25</v>
      </c>
      <c r="D7" t="s">
        <v>43</v>
      </c>
      <c r="F7" t="str">
        <f>'v0.2'!I7</f>
        <v>GND</v>
      </c>
      <c r="G7" t="str">
        <f t="shared" si="0"/>
        <v>GND</v>
      </c>
    </row>
    <row r="8" spans="1:7" x14ac:dyDescent="0.25">
      <c r="A8">
        <v>6</v>
      </c>
      <c r="B8" t="s">
        <v>7</v>
      </c>
      <c r="C8" t="s">
        <v>26</v>
      </c>
      <c r="D8" t="s">
        <v>44</v>
      </c>
      <c r="F8" t="str">
        <f>'v0.2'!I8</f>
        <v>CANH</v>
      </c>
      <c r="G8" t="str">
        <f t="shared" si="0"/>
        <v>CANH</v>
      </c>
    </row>
    <row r="9" spans="1:7" x14ac:dyDescent="0.25">
      <c r="A9">
        <v>7</v>
      </c>
      <c r="B9" t="s">
        <v>8</v>
      </c>
      <c r="C9" t="s">
        <v>27</v>
      </c>
      <c r="D9" t="s">
        <v>44</v>
      </c>
      <c r="F9" t="str">
        <f>'v0.2'!I9</f>
        <v>CANL</v>
      </c>
      <c r="G9" t="str">
        <f t="shared" si="0"/>
        <v>CANL</v>
      </c>
    </row>
    <row r="10" spans="1:7" x14ac:dyDescent="0.25">
      <c r="A10">
        <v>8</v>
      </c>
      <c r="B10" t="s">
        <v>9</v>
      </c>
      <c r="C10" t="s">
        <v>28</v>
      </c>
      <c r="D10" t="s">
        <v>45</v>
      </c>
      <c r="F10" t="str">
        <f>'v0.2'!I10</f>
        <v>TKML</v>
      </c>
      <c r="G10" t="str">
        <f t="shared" si="0"/>
        <v>TKML</v>
      </c>
    </row>
    <row r="11" spans="1:7" x14ac:dyDescent="0.25">
      <c r="A11">
        <v>9</v>
      </c>
      <c r="B11" t="s">
        <v>10</v>
      </c>
      <c r="C11" t="s">
        <v>115</v>
      </c>
      <c r="D11" t="s">
        <v>73</v>
      </c>
      <c r="F11" s="4" t="str">
        <f>'v0.2'!I11</f>
        <v>REV</v>
      </c>
      <c r="G11" s="4" t="str">
        <f t="shared" si="0"/>
        <v>KLINE</v>
      </c>
    </row>
    <row r="12" spans="1:7" x14ac:dyDescent="0.25">
      <c r="A12">
        <v>10</v>
      </c>
      <c r="B12" t="s">
        <v>11</v>
      </c>
      <c r="C12" t="s">
        <v>107</v>
      </c>
      <c r="D12" t="s">
        <v>108</v>
      </c>
      <c r="F12" s="5" t="str">
        <f>'v0.2'!I12</f>
        <v>GT_ADC6</v>
      </c>
      <c r="G12" s="5" t="str">
        <f t="shared" si="0"/>
        <v>OT_ADC1</v>
      </c>
    </row>
    <row r="13" spans="1:7" x14ac:dyDescent="0.25">
      <c r="A13">
        <v>11</v>
      </c>
      <c r="B13" t="s">
        <v>12</v>
      </c>
      <c r="C13" t="s">
        <v>29</v>
      </c>
      <c r="D13" t="s">
        <v>106</v>
      </c>
      <c r="F13" s="2" t="str">
        <f>'v0.2'!I13</f>
        <v>STST_ADC5</v>
      </c>
      <c r="G13" s="2" t="str">
        <f t="shared" si="0"/>
        <v>GT_ADC2</v>
      </c>
    </row>
    <row r="14" spans="1:7" x14ac:dyDescent="0.25">
      <c r="A14">
        <v>12</v>
      </c>
      <c r="B14" t="s">
        <v>13</v>
      </c>
      <c r="C14" t="s">
        <v>105</v>
      </c>
      <c r="D14" t="s">
        <v>105</v>
      </c>
      <c r="F14" s="2" t="str">
        <f>'v0.2'!I14</f>
        <v>AT_ADC0</v>
      </c>
      <c r="G14" s="2" t="str">
        <f t="shared" si="0"/>
        <v>D+/nc</v>
      </c>
    </row>
    <row r="15" spans="1:7" x14ac:dyDescent="0.25">
      <c r="A15">
        <v>13</v>
      </c>
      <c r="B15" t="s">
        <v>14</v>
      </c>
      <c r="C15" t="s">
        <v>30</v>
      </c>
      <c r="D15" t="s">
        <v>41</v>
      </c>
      <c r="F15" s="2" t="str">
        <f>'v0.2'!I15</f>
        <v>OT_ADC1</v>
      </c>
      <c r="G15" s="2" t="str">
        <f t="shared" si="0"/>
        <v>S_ADC6</v>
      </c>
    </row>
    <row r="16" spans="1:7" x14ac:dyDescent="0.25">
      <c r="A16">
        <v>14</v>
      </c>
      <c r="B16" t="s">
        <v>15</v>
      </c>
      <c r="C16" t="s">
        <v>35</v>
      </c>
      <c r="D16" t="s">
        <v>101</v>
      </c>
      <c r="F16" s="3" t="str">
        <f>'v0.2'!I16</f>
        <v>SB_ADC2</v>
      </c>
      <c r="G16" s="3" t="str">
        <f t="shared" si="0"/>
        <v>ZB_ADC5</v>
      </c>
    </row>
    <row r="17" spans="1:7" x14ac:dyDescent="0.25">
      <c r="A17">
        <v>15</v>
      </c>
      <c r="B17" t="s">
        <v>16</v>
      </c>
      <c r="C17" t="s">
        <v>34</v>
      </c>
      <c r="D17" t="s">
        <v>102</v>
      </c>
      <c r="F17" s="3" t="str">
        <f>'v0.2'!I17</f>
        <v>ZB_ADC3</v>
      </c>
      <c r="G17" s="3" t="str">
        <f t="shared" si="0"/>
        <v>SB_ADC4</v>
      </c>
    </row>
    <row r="18" spans="1:7" x14ac:dyDescent="0.25">
      <c r="A18">
        <v>16</v>
      </c>
      <c r="B18" t="s">
        <v>17</v>
      </c>
      <c r="C18" t="s">
        <v>37</v>
      </c>
      <c r="D18" t="s">
        <v>50</v>
      </c>
      <c r="F18" t="str">
        <f>'v0.2'!I18</f>
        <v>MFA_HEBEL</v>
      </c>
      <c r="G18" t="str">
        <f t="shared" si="0"/>
        <v>MFA_HEBEL</v>
      </c>
    </row>
    <row r="19" spans="1:7" x14ac:dyDescent="0.25">
      <c r="A19">
        <v>17</v>
      </c>
      <c r="B19" t="s">
        <v>18</v>
      </c>
      <c r="C19" t="s">
        <v>36</v>
      </c>
      <c r="D19" t="s">
        <v>50</v>
      </c>
      <c r="F19" t="str">
        <f>'v0.2'!I19</f>
        <v>MFA_HEBEL</v>
      </c>
      <c r="G19" t="str">
        <f t="shared" si="0"/>
        <v>MFA_HEBEL</v>
      </c>
    </row>
    <row r="20" spans="1:7" x14ac:dyDescent="0.25">
      <c r="A20">
        <v>18</v>
      </c>
      <c r="B20" t="s">
        <v>19</v>
      </c>
      <c r="C20" t="s">
        <v>38</v>
      </c>
      <c r="D20" t="s">
        <v>50</v>
      </c>
      <c r="F20" t="str">
        <f>'v0.2'!I20</f>
        <v>MFA_HEBEL</v>
      </c>
      <c r="G20" t="str">
        <f t="shared" si="0"/>
        <v>MFA_HEBEL</v>
      </c>
    </row>
    <row r="21" spans="1:7" x14ac:dyDescent="0.25">
      <c r="A21">
        <v>19</v>
      </c>
      <c r="B21" t="s">
        <v>20</v>
      </c>
      <c r="C21" t="s">
        <v>39</v>
      </c>
      <c r="D21" t="s">
        <v>50</v>
      </c>
      <c r="F21" t="str">
        <f>'v0.2'!I21</f>
        <v>MFA_HEBEL</v>
      </c>
      <c r="G21" t="str">
        <f t="shared" si="0"/>
        <v>MFA_HEBEL</v>
      </c>
    </row>
    <row r="22" spans="1:7" x14ac:dyDescent="0.25">
      <c r="A22">
        <v>20</v>
      </c>
      <c r="B22" t="s">
        <v>21</v>
      </c>
      <c r="C22" t="s">
        <v>31</v>
      </c>
      <c r="D22" t="s">
        <v>104</v>
      </c>
      <c r="F22" s="3" t="str">
        <f>'v0.2'!I22</f>
        <v>IT-ADC7</v>
      </c>
      <c r="G22" s="3" t="str">
        <f t="shared" si="0"/>
        <v>AT_ADC0</v>
      </c>
    </row>
    <row r="23" spans="1:7" x14ac:dyDescent="0.25">
      <c r="A23" t="s">
        <v>67</v>
      </c>
      <c r="B23" t="s">
        <v>70</v>
      </c>
      <c r="C23" t="s">
        <v>25</v>
      </c>
      <c r="D23" t="s">
        <v>68</v>
      </c>
    </row>
    <row r="32" spans="1:7" x14ac:dyDescent="0.25">
      <c r="A32" t="s">
        <v>98</v>
      </c>
      <c r="C32" t="s">
        <v>99</v>
      </c>
      <c r="D32" t="s">
        <v>129</v>
      </c>
      <c r="E32" t="s">
        <v>0</v>
      </c>
    </row>
    <row r="33" spans="1:8" x14ac:dyDescent="0.25">
      <c r="A33">
        <v>1</v>
      </c>
      <c r="B33" t="s">
        <v>81</v>
      </c>
      <c r="C33">
        <v>26</v>
      </c>
      <c r="D33" s="1" t="s">
        <v>130</v>
      </c>
    </row>
    <row r="34" spans="1:8" x14ac:dyDescent="0.25">
      <c r="A34">
        <v>2</v>
      </c>
      <c r="B34" t="s">
        <v>82</v>
      </c>
      <c r="C34">
        <v>25</v>
      </c>
      <c r="D34" s="1" t="s">
        <v>130</v>
      </c>
    </row>
    <row r="35" spans="1:8" x14ac:dyDescent="0.25">
      <c r="A35">
        <v>3</v>
      </c>
      <c r="B35" t="s">
        <v>83</v>
      </c>
      <c r="C35">
        <v>24</v>
      </c>
      <c r="D35" s="1" t="s">
        <v>130</v>
      </c>
    </row>
    <row r="36" spans="1:8" x14ac:dyDescent="0.25">
      <c r="A36">
        <v>4</v>
      </c>
      <c r="B36" t="s">
        <v>28</v>
      </c>
      <c r="C36">
        <v>23</v>
      </c>
      <c r="D36">
        <v>6</v>
      </c>
      <c r="E36">
        <v>8</v>
      </c>
      <c r="G36">
        <v>1</v>
      </c>
      <c r="H36" t="s">
        <v>143</v>
      </c>
    </row>
    <row r="37" spans="1:8" x14ac:dyDescent="0.25">
      <c r="A37">
        <v>5</v>
      </c>
      <c r="B37" t="s">
        <v>84</v>
      </c>
      <c r="C37">
        <v>22</v>
      </c>
      <c r="D37">
        <v>4</v>
      </c>
      <c r="E37">
        <v>9</v>
      </c>
      <c r="G37">
        <v>2</v>
      </c>
      <c r="H37" t="s">
        <v>23</v>
      </c>
    </row>
    <row r="38" spans="1:8" x14ac:dyDescent="0.25">
      <c r="A38">
        <v>6</v>
      </c>
      <c r="B38" t="s">
        <v>25</v>
      </c>
      <c r="C38">
        <v>21</v>
      </c>
      <c r="D38">
        <v>14</v>
      </c>
      <c r="E38">
        <v>5</v>
      </c>
      <c r="G38">
        <v>3</v>
      </c>
      <c r="H38" t="s">
        <v>24</v>
      </c>
    </row>
    <row r="39" spans="1:8" x14ac:dyDescent="0.25">
      <c r="A39">
        <v>7</v>
      </c>
      <c r="B39" t="s">
        <v>37</v>
      </c>
      <c r="C39">
        <v>20</v>
      </c>
      <c r="D39">
        <v>3</v>
      </c>
      <c r="E39">
        <v>19</v>
      </c>
      <c r="G39">
        <v>4</v>
      </c>
      <c r="H39" t="s">
        <v>25</v>
      </c>
    </row>
    <row r="40" spans="1:8" x14ac:dyDescent="0.25">
      <c r="A40">
        <v>8</v>
      </c>
      <c r="B40" t="s">
        <v>36</v>
      </c>
      <c r="C40">
        <v>19</v>
      </c>
      <c r="D40">
        <v>5</v>
      </c>
      <c r="E40">
        <v>18</v>
      </c>
      <c r="G40">
        <v>5</v>
      </c>
      <c r="H40" t="s">
        <v>25</v>
      </c>
    </row>
    <row r="41" spans="1:8" x14ac:dyDescent="0.25">
      <c r="A41">
        <v>9</v>
      </c>
      <c r="B41" t="s">
        <v>38</v>
      </c>
      <c r="C41">
        <v>18</v>
      </c>
      <c r="D41">
        <v>7</v>
      </c>
      <c r="E41">
        <v>17</v>
      </c>
      <c r="G41">
        <v>6</v>
      </c>
      <c r="H41" t="s">
        <v>26</v>
      </c>
    </row>
    <row r="42" spans="1:8" x14ac:dyDescent="0.25">
      <c r="A42">
        <v>10</v>
      </c>
      <c r="B42" t="s">
        <v>39</v>
      </c>
      <c r="C42">
        <v>17</v>
      </c>
      <c r="D42">
        <v>9</v>
      </c>
      <c r="E42">
        <v>16</v>
      </c>
      <c r="G42">
        <v>7</v>
      </c>
      <c r="H42" t="s">
        <v>27</v>
      </c>
    </row>
    <row r="43" spans="1:8" x14ac:dyDescent="0.25">
      <c r="A43">
        <v>11</v>
      </c>
      <c r="B43" t="s">
        <v>25</v>
      </c>
      <c r="C43">
        <v>16</v>
      </c>
      <c r="D43">
        <v>12</v>
      </c>
      <c r="E43">
        <v>4</v>
      </c>
      <c r="G43">
        <v>8</v>
      </c>
      <c r="H43" t="s">
        <v>28</v>
      </c>
    </row>
    <row r="44" spans="1:8" x14ac:dyDescent="0.25">
      <c r="A44">
        <v>12</v>
      </c>
      <c r="B44" t="s">
        <v>86</v>
      </c>
      <c r="C44">
        <v>15</v>
      </c>
      <c r="D44">
        <v>1</v>
      </c>
      <c r="E44">
        <v>20</v>
      </c>
      <c r="G44">
        <v>9</v>
      </c>
      <c r="H44" t="s">
        <v>144</v>
      </c>
    </row>
    <row r="45" spans="1:8" x14ac:dyDescent="0.25">
      <c r="A45">
        <v>13</v>
      </c>
      <c r="B45" t="s">
        <v>87</v>
      </c>
      <c r="C45">
        <v>14</v>
      </c>
      <c r="D45">
        <v>2</v>
      </c>
      <c r="E45">
        <v>10</v>
      </c>
      <c r="G45">
        <v>10</v>
      </c>
      <c r="H45" t="s">
        <v>137</v>
      </c>
    </row>
    <row r="46" spans="1:8" x14ac:dyDescent="0.25">
      <c r="A46">
        <v>14</v>
      </c>
      <c r="B46" t="s">
        <v>88</v>
      </c>
      <c r="C46">
        <v>13</v>
      </c>
      <c r="D46">
        <v>19</v>
      </c>
      <c r="E46">
        <v>11</v>
      </c>
      <c r="G46">
        <v>11</v>
      </c>
      <c r="H46" t="s">
        <v>142</v>
      </c>
    </row>
    <row r="47" spans="1:8" x14ac:dyDescent="0.25">
      <c r="A47">
        <v>15</v>
      </c>
      <c r="B47" t="s">
        <v>89</v>
      </c>
      <c r="C47">
        <v>12</v>
      </c>
      <c r="D47">
        <v>20</v>
      </c>
      <c r="E47">
        <v>1</v>
      </c>
      <c r="G47">
        <v>12</v>
      </c>
      <c r="H47" t="s">
        <v>92</v>
      </c>
    </row>
    <row r="48" spans="1:8" x14ac:dyDescent="0.25">
      <c r="A48">
        <v>16</v>
      </c>
      <c r="B48" t="s">
        <v>90</v>
      </c>
      <c r="C48">
        <v>11</v>
      </c>
      <c r="D48">
        <v>11</v>
      </c>
      <c r="E48">
        <v>15</v>
      </c>
      <c r="G48">
        <v>13</v>
      </c>
      <c r="H48" t="s">
        <v>145</v>
      </c>
    </row>
    <row r="49" spans="1:8" x14ac:dyDescent="0.25">
      <c r="A49">
        <v>17</v>
      </c>
      <c r="B49" t="s">
        <v>91</v>
      </c>
      <c r="C49">
        <v>10</v>
      </c>
      <c r="D49">
        <v>13</v>
      </c>
      <c r="E49">
        <v>14</v>
      </c>
      <c r="G49">
        <v>14</v>
      </c>
      <c r="H49" t="s">
        <v>140</v>
      </c>
    </row>
    <row r="50" spans="1:8" x14ac:dyDescent="0.25">
      <c r="A50">
        <v>18</v>
      </c>
      <c r="B50" t="s">
        <v>41</v>
      </c>
      <c r="C50">
        <v>9</v>
      </c>
      <c r="D50">
        <v>15</v>
      </c>
      <c r="E50">
        <v>13</v>
      </c>
      <c r="G50">
        <v>15</v>
      </c>
      <c r="H50" t="s">
        <v>141</v>
      </c>
    </row>
    <row r="51" spans="1:8" x14ac:dyDescent="0.25">
      <c r="A51">
        <v>19</v>
      </c>
      <c r="B51" t="s">
        <v>92</v>
      </c>
      <c r="C51">
        <v>8</v>
      </c>
      <c r="D51">
        <v>17</v>
      </c>
      <c r="E51">
        <v>12</v>
      </c>
      <c r="G51">
        <v>16</v>
      </c>
      <c r="H51" t="s">
        <v>134</v>
      </c>
    </row>
    <row r="52" spans="1:8" x14ac:dyDescent="0.25">
      <c r="A52">
        <v>20</v>
      </c>
      <c r="B52" t="s">
        <v>25</v>
      </c>
      <c r="C52">
        <v>7</v>
      </c>
      <c r="G52">
        <v>17</v>
      </c>
      <c r="H52" t="s">
        <v>134</v>
      </c>
    </row>
    <row r="53" spans="1:8" x14ac:dyDescent="0.25">
      <c r="A53">
        <v>21</v>
      </c>
      <c r="B53" t="s">
        <v>23</v>
      </c>
      <c r="C53">
        <v>6</v>
      </c>
      <c r="D53">
        <v>18</v>
      </c>
      <c r="E53">
        <v>2</v>
      </c>
      <c r="G53">
        <v>18</v>
      </c>
      <c r="H53" t="s">
        <v>134</v>
      </c>
    </row>
    <row r="54" spans="1:8" x14ac:dyDescent="0.25">
      <c r="A54">
        <v>22</v>
      </c>
      <c r="B54" t="s">
        <v>24</v>
      </c>
      <c r="C54">
        <v>5</v>
      </c>
      <c r="D54">
        <v>16</v>
      </c>
      <c r="E54">
        <v>3</v>
      </c>
      <c r="G54">
        <v>19</v>
      </c>
      <c r="H54" t="s">
        <v>134</v>
      </c>
    </row>
    <row r="55" spans="1:8" x14ac:dyDescent="0.25">
      <c r="A55">
        <v>23</v>
      </c>
      <c r="B55" t="s">
        <v>25</v>
      </c>
      <c r="C55">
        <v>4</v>
      </c>
      <c r="G55">
        <v>20</v>
      </c>
      <c r="H55" t="s">
        <v>138</v>
      </c>
    </row>
    <row r="56" spans="1:8" x14ac:dyDescent="0.25">
      <c r="A56">
        <v>24</v>
      </c>
      <c r="B56" t="s">
        <v>26</v>
      </c>
      <c r="C56">
        <v>3</v>
      </c>
      <c r="D56">
        <v>10</v>
      </c>
      <c r="E56">
        <v>6</v>
      </c>
    </row>
    <row r="57" spans="1:8" x14ac:dyDescent="0.25">
      <c r="A57">
        <v>25</v>
      </c>
      <c r="B57" t="s">
        <v>27</v>
      </c>
      <c r="C57">
        <v>2</v>
      </c>
      <c r="D57">
        <v>8</v>
      </c>
      <c r="E57">
        <v>7</v>
      </c>
    </row>
    <row r="58" spans="1:8" x14ac:dyDescent="0.25">
      <c r="A58">
        <v>26</v>
      </c>
      <c r="B58" t="s">
        <v>25</v>
      </c>
      <c r="C58">
        <v>1</v>
      </c>
    </row>
    <row r="59" spans="1:8" x14ac:dyDescent="0.25">
      <c r="D59">
        <f>SUM(D36:D57)</f>
        <v>210</v>
      </c>
      <c r="E59">
        <f>SUM(E36:E57)</f>
        <v>210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J11" sqref="J11"/>
    </sheetView>
  </sheetViews>
  <sheetFormatPr baseColWidth="10" defaultColWidth="8.85546875" defaultRowHeight="15" x14ac:dyDescent="0.25"/>
  <cols>
    <col min="1" max="1" width="12.7109375" bestFit="1" customWidth="1"/>
    <col min="2" max="2" width="13.140625" bestFit="1" customWidth="1"/>
    <col min="3" max="3" width="10.5703125" bestFit="1" customWidth="1"/>
    <col min="4" max="4" width="13.85546875" bestFit="1" customWidth="1"/>
    <col min="7" max="8" width="13.42578125" bestFit="1" customWidth="1"/>
  </cols>
  <sheetData>
    <row r="1" spans="1:20" x14ac:dyDescent="0.25">
      <c r="A1" s="12" t="s">
        <v>128</v>
      </c>
      <c r="C1" t="s">
        <v>80</v>
      </c>
      <c r="H1" s="14" t="s">
        <v>112</v>
      </c>
    </row>
    <row r="2" spans="1:20" x14ac:dyDescent="0.25">
      <c r="A2" s="13" t="s">
        <v>0</v>
      </c>
      <c r="B2" s="11" t="s">
        <v>1</v>
      </c>
      <c r="C2" s="11" t="s">
        <v>2</v>
      </c>
      <c r="D2" s="11" t="s">
        <v>40</v>
      </c>
      <c r="E2" s="11"/>
      <c r="F2" s="11" t="s">
        <v>59</v>
      </c>
      <c r="G2" s="11" t="s">
        <v>128</v>
      </c>
      <c r="H2" s="15"/>
      <c r="I2" s="11"/>
      <c r="O2" t="s">
        <v>147</v>
      </c>
      <c r="P2" t="s">
        <v>148</v>
      </c>
      <c r="Q2" t="s">
        <v>149</v>
      </c>
    </row>
    <row r="3" spans="1:20" x14ac:dyDescent="0.25">
      <c r="A3" s="12">
        <v>1</v>
      </c>
      <c r="B3" t="s">
        <v>21</v>
      </c>
      <c r="C3" t="s">
        <v>103</v>
      </c>
      <c r="D3" t="s">
        <v>100</v>
      </c>
      <c r="E3" t="s">
        <v>153</v>
      </c>
      <c r="F3" t="s">
        <v>60</v>
      </c>
      <c r="G3" t="str">
        <f>H35</f>
        <v>MAN_ADC3</v>
      </c>
      <c r="H3" s="14" t="s">
        <v>100</v>
      </c>
      <c r="O3" t="s">
        <v>150</v>
      </c>
      <c r="P3">
        <v>17.78</v>
      </c>
      <c r="Q3">
        <v>12.3</v>
      </c>
      <c r="S3">
        <f>P3/128*171</f>
        <v>23.752968750000001</v>
      </c>
      <c r="T3">
        <f>Q3/128*185</f>
        <v>17.77734375</v>
      </c>
    </row>
    <row r="4" spans="1:20" x14ac:dyDescent="0.25">
      <c r="A4" s="12">
        <v>2</v>
      </c>
      <c r="B4" t="s">
        <v>4</v>
      </c>
      <c r="C4" t="s">
        <v>23</v>
      </c>
      <c r="D4" t="s">
        <v>42</v>
      </c>
      <c r="G4" t="str">
        <f t="shared" ref="G4:G22" si="0">H36</f>
        <v>SDA</v>
      </c>
      <c r="H4" s="14" t="s">
        <v>113</v>
      </c>
      <c r="P4">
        <v>17.78</v>
      </c>
      <c r="Q4">
        <v>12.3</v>
      </c>
      <c r="S4">
        <f>P4/128*171</f>
        <v>23.752968750000001</v>
      </c>
      <c r="T4">
        <f>Q4/128*185</f>
        <v>17.77734375</v>
      </c>
    </row>
    <row r="5" spans="1:20" x14ac:dyDescent="0.25">
      <c r="A5" s="12">
        <v>3</v>
      </c>
      <c r="B5" t="s">
        <v>5</v>
      </c>
      <c r="C5" t="s">
        <v>24</v>
      </c>
      <c r="D5" t="s">
        <v>42</v>
      </c>
      <c r="G5" t="str">
        <f t="shared" si="0"/>
        <v>SCL</v>
      </c>
      <c r="H5" s="14" t="s">
        <v>114</v>
      </c>
      <c r="P5">
        <v>13.3</v>
      </c>
      <c r="Q5">
        <v>12.23</v>
      </c>
      <c r="T5">
        <f>P6/P5*Q5</f>
        <v>117.70225563909774</v>
      </c>
    </row>
    <row r="6" spans="1:20" x14ac:dyDescent="0.25">
      <c r="A6" s="12">
        <v>4</v>
      </c>
      <c r="B6" t="s">
        <v>6</v>
      </c>
      <c r="C6" t="s">
        <v>25</v>
      </c>
      <c r="D6" t="s">
        <v>43</v>
      </c>
      <c r="G6" t="str">
        <f t="shared" si="0"/>
        <v>GND</v>
      </c>
      <c r="H6" s="14"/>
      <c r="P6">
        <v>128</v>
      </c>
      <c r="Q6" t="s">
        <v>151</v>
      </c>
      <c r="T6" t="e">
        <f t="shared" ref="T6" si="1">Q6/128*185</f>
        <v>#VALUE!</v>
      </c>
    </row>
    <row r="7" spans="1:20" x14ac:dyDescent="0.25">
      <c r="A7" s="12">
        <v>5</v>
      </c>
      <c r="B7" t="s">
        <v>6</v>
      </c>
      <c r="C7" t="s">
        <v>25</v>
      </c>
      <c r="D7" t="s">
        <v>43</v>
      </c>
      <c r="G7" t="str">
        <f t="shared" si="0"/>
        <v>GND</v>
      </c>
      <c r="H7" s="14"/>
    </row>
    <row r="8" spans="1:20" x14ac:dyDescent="0.25">
      <c r="A8" s="12">
        <v>6</v>
      </c>
      <c r="B8" t="s">
        <v>7</v>
      </c>
      <c r="C8" t="s">
        <v>26</v>
      </c>
      <c r="D8" t="s">
        <v>44</v>
      </c>
      <c r="G8" t="str">
        <f t="shared" si="0"/>
        <v>CANH</v>
      </c>
      <c r="H8" s="14"/>
    </row>
    <row r="9" spans="1:20" x14ac:dyDescent="0.25">
      <c r="A9" s="12">
        <v>7</v>
      </c>
      <c r="B9" t="s">
        <v>8</v>
      </c>
      <c r="C9" t="s">
        <v>27</v>
      </c>
      <c r="D9" t="s">
        <v>44</v>
      </c>
      <c r="G9" t="str">
        <f t="shared" si="0"/>
        <v>CANL</v>
      </c>
      <c r="H9" s="14"/>
    </row>
    <row r="10" spans="1:20" x14ac:dyDescent="0.25">
      <c r="A10" s="12">
        <v>8</v>
      </c>
      <c r="B10" t="s">
        <v>9</v>
      </c>
      <c r="C10" t="s">
        <v>28</v>
      </c>
      <c r="D10" t="s">
        <v>45</v>
      </c>
      <c r="G10" t="str">
        <f t="shared" si="0"/>
        <v>TKML</v>
      </c>
      <c r="H10" s="14"/>
    </row>
    <row r="11" spans="1:20" x14ac:dyDescent="0.25">
      <c r="A11" s="12">
        <v>9</v>
      </c>
      <c r="B11" t="s">
        <v>10</v>
      </c>
      <c r="C11" t="s">
        <v>115</v>
      </c>
      <c r="D11" t="s">
        <v>73</v>
      </c>
      <c r="E11" t="s">
        <v>66</v>
      </c>
      <c r="F11" t="s">
        <v>60</v>
      </c>
      <c r="G11" t="str">
        <f t="shared" si="0"/>
        <v>KLINE</v>
      </c>
      <c r="H11" s="14"/>
    </row>
    <row r="12" spans="1:20" x14ac:dyDescent="0.25">
      <c r="A12" s="12">
        <v>10</v>
      </c>
      <c r="B12" t="s">
        <v>14</v>
      </c>
      <c r="C12" t="s">
        <v>107</v>
      </c>
      <c r="D12" t="s">
        <v>108</v>
      </c>
      <c r="E12" t="s">
        <v>58</v>
      </c>
      <c r="F12" t="s">
        <v>60</v>
      </c>
      <c r="G12" t="str">
        <f t="shared" si="0"/>
        <v>OT_ADC1</v>
      </c>
      <c r="H12" s="14" t="s">
        <v>77</v>
      </c>
      <c r="I12" t="s">
        <v>73</v>
      </c>
    </row>
    <row r="13" spans="1:20" x14ac:dyDescent="0.25">
      <c r="A13" s="12">
        <v>11</v>
      </c>
      <c r="B13" t="s">
        <v>11</v>
      </c>
      <c r="C13" t="s">
        <v>29</v>
      </c>
      <c r="D13" t="s">
        <v>106</v>
      </c>
      <c r="E13" t="s">
        <v>152</v>
      </c>
      <c r="F13" t="s">
        <v>60</v>
      </c>
      <c r="G13" t="str">
        <f t="shared" si="0"/>
        <v>GT_ADC2</v>
      </c>
      <c r="H13" s="14" t="s">
        <v>71</v>
      </c>
      <c r="I13" t="s">
        <v>119</v>
      </c>
    </row>
    <row r="14" spans="1:20" x14ac:dyDescent="0.25">
      <c r="A14" s="12">
        <v>12</v>
      </c>
      <c r="B14" t="s">
        <v>12</v>
      </c>
      <c r="C14" t="s">
        <v>22</v>
      </c>
      <c r="D14" t="s">
        <v>74</v>
      </c>
      <c r="E14" t="s">
        <v>56</v>
      </c>
      <c r="F14" t="s">
        <v>60</v>
      </c>
      <c r="G14" t="str">
        <f t="shared" si="0"/>
        <v>STASTO_ADC7</v>
      </c>
      <c r="H14" s="14" t="s">
        <v>72</v>
      </c>
      <c r="I14" t="s">
        <v>73</v>
      </c>
    </row>
    <row r="15" spans="1:20" x14ac:dyDescent="0.25">
      <c r="A15" s="12">
        <v>13</v>
      </c>
      <c r="B15" t="s">
        <v>3</v>
      </c>
      <c r="C15" t="s">
        <v>30</v>
      </c>
      <c r="D15" t="s">
        <v>41</v>
      </c>
      <c r="E15" t="s">
        <v>55</v>
      </c>
      <c r="F15" t="s">
        <v>60</v>
      </c>
      <c r="G15" t="str">
        <f t="shared" si="0"/>
        <v>S_ADC6</v>
      </c>
      <c r="H15" s="14" t="s">
        <v>110</v>
      </c>
      <c r="I15" t="s">
        <v>117</v>
      </c>
    </row>
    <row r="16" spans="1:20" x14ac:dyDescent="0.25">
      <c r="A16" s="12">
        <v>14</v>
      </c>
      <c r="B16" t="s">
        <v>16</v>
      </c>
      <c r="C16" t="s">
        <v>35</v>
      </c>
      <c r="D16" t="s">
        <v>101</v>
      </c>
      <c r="E16" t="s">
        <v>63</v>
      </c>
      <c r="F16" t="s">
        <v>60</v>
      </c>
      <c r="G16" t="str">
        <f t="shared" si="0"/>
        <v>ZB_ADC5</v>
      </c>
      <c r="H16" s="14" t="s">
        <v>109</v>
      </c>
      <c r="I16" t="s">
        <v>118</v>
      </c>
    </row>
    <row r="17" spans="1:8" x14ac:dyDescent="0.25">
      <c r="A17" s="12">
        <v>15</v>
      </c>
      <c r="B17" t="s">
        <v>15</v>
      </c>
      <c r="C17" t="s">
        <v>34</v>
      </c>
      <c r="D17" t="s">
        <v>102</v>
      </c>
      <c r="E17" t="s">
        <v>62</v>
      </c>
      <c r="F17" t="s">
        <v>60</v>
      </c>
      <c r="G17" t="str">
        <f t="shared" si="0"/>
        <v>SB_ADC4</v>
      </c>
      <c r="H17" s="14"/>
    </row>
    <row r="18" spans="1:8" x14ac:dyDescent="0.25">
      <c r="A18" s="12">
        <v>16</v>
      </c>
      <c r="B18" t="s">
        <v>17</v>
      </c>
      <c r="C18" t="s">
        <v>36</v>
      </c>
      <c r="D18" t="s">
        <v>50</v>
      </c>
      <c r="E18" t="s">
        <v>54</v>
      </c>
      <c r="F18" t="s">
        <v>61</v>
      </c>
      <c r="G18" t="str">
        <f t="shared" si="0"/>
        <v>MFA_HEBEL</v>
      </c>
      <c r="H18" s="14"/>
    </row>
    <row r="19" spans="1:8" x14ac:dyDescent="0.25">
      <c r="A19" s="12">
        <v>17</v>
      </c>
      <c r="B19" t="s">
        <v>18</v>
      </c>
      <c r="C19" t="s">
        <v>37</v>
      </c>
      <c r="D19" t="s">
        <v>50</v>
      </c>
      <c r="E19" t="s">
        <v>51</v>
      </c>
      <c r="F19" t="s">
        <v>61</v>
      </c>
      <c r="G19" t="str">
        <f t="shared" si="0"/>
        <v>MFA_HEBEL</v>
      </c>
      <c r="H19" s="14"/>
    </row>
    <row r="20" spans="1:8" x14ac:dyDescent="0.25">
      <c r="A20" s="12">
        <v>18</v>
      </c>
      <c r="B20" t="s">
        <v>19</v>
      </c>
      <c r="C20" t="s">
        <v>38</v>
      </c>
      <c r="D20" t="s">
        <v>50</v>
      </c>
      <c r="E20" t="s">
        <v>53</v>
      </c>
      <c r="F20" t="s">
        <v>61</v>
      </c>
      <c r="G20" t="str">
        <f t="shared" si="0"/>
        <v>MFA_HEBEL</v>
      </c>
      <c r="H20" s="14"/>
    </row>
    <row r="21" spans="1:8" x14ac:dyDescent="0.25">
      <c r="A21" s="12">
        <v>19</v>
      </c>
      <c r="B21" t="s">
        <v>20</v>
      </c>
      <c r="C21" t="s">
        <v>39</v>
      </c>
      <c r="D21" t="s">
        <v>50</v>
      </c>
      <c r="E21" t="s">
        <v>52</v>
      </c>
      <c r="F21" t="s">
        <v>61</v>
      </c>
      <c r="G21" t="str">
        <f t="shared" si="0"/>
        <v>MFA_HEBEL</v>
      </c>
      <c r="H21" s="14"/>
    </row>
    <row r="22" spans="1:8" x14ac:dyDescent="0.25">
      <c r="A22" s="12">
        <v>20</v>
      </c>
      <c r="B22" t="s">
        <v>13</v>
      </c>
      <c r="C22" t="s">
        <v>31</v>
      </c>
      <c r="D22" t="s">
        <v>104</v>
      </c>
      <c r="E22" t="s">
        <v>57</v>
      </c>
      <c r="F22" t="s">
        <v>60</v>
      </c>
      <c r="G22" t="str">
        <f t="shared" si="0"/>
        <v>AT_ADC0</v>
      </c>
      <c r="H22" s="14" t="s">
        <v>111</v>
      </c>
    </row>
    <row r="23" spans="1:8" x14ac:dyDescent="0.25">
      <c r="A23" t="s">
        <v>67</v>
      </c>
      <c r="B23" t="s">
        <v>70</v>
      </c>
      <c r="C23" t="s">
        <v>25</v>
      </c>
      <c r="D23" t="s">
        <v>68</v>
      </c>
      <c r="E23" t="s">
        <v>69</v>
      </c>
      <c r="F23" t="s">
        <v>60</v>
      </c>
    </row>
    <row r="31" spans="1:8" x14ac:dyDescent="0.25">
      <c r="D31" t="s">
        <v>129</v>
      </c>
      <c r="E31" t="s">
        <v>0</v>
      </c>
    </row>
    <row r="32" spans="1:8" x14ac:dyDescent="0.25">
      <c r="A32">
        <v>1</v>
      </c>
      <c r="B32" t="s">
        <v>81</v>
      </c>
      <c r="D32" s="1" t="s">
        <v>130</v>
      </c>
    </row>
    <row r="33" spans="1:8" x14ac:dyDescent="0.25">
      <c r="A33">
        <v>2</v>
      </c>
      <c r="B33" t="s">
        <v>82</v>
      </c>
      <c r="D33" s="1" t="s">
        <v>130</v>
      </c>
    </row>
    <row r="34" spans="1:8" x14ac:dyDescent="0.25">
      <c r="A34">
        <v>3</v>
      </c>
      <c r="B34" t="s">
        <v>83</v>
      </c>
      <c r="D34" s="1" t="s">
        <v>130</v>
      </c>
    </row>
    <row r="35" spans="1:8" x14ac:dyDescent="0.25">
      <c r="A35">
        <v>4</v>
      </c>
      <c r="B35" t="s">
        <v>28</v>
      </c>
      <c r="D35">
        <v>6</v>
      </c>
      <c r="E35">
        <v>8</v>
      </c>
      <c r="G35">
        <v>1</v>
      </c>
      <c r="H35" t="s">
        <v>143</v>
      </c>
    </row>
    <row r="36" spans="1:8" x14ac:dyDescent="0.25">
      <c r="A36">
        <v>5</v>
      </c>
      <c r="B36" t="s">
        <v>84</v>
      </c>
      <c r="D36">
        <v>4</v>
      </c>
      <c r="E36">
        <v>9</v>
      </c>
      <c r="G36">
        <v>2</v>
      </c>
      <c r="H36" t="s">
        <v>23</v>
      </c>
    </row>
    <row r="37" spans="1:8" x14ac:dyDescent="0.25">
      <c r="A37">
        <v>6</v>
      </c>
      <c r="B37" t="s">
        <v>25</v>
      </c>
      <c r="D37">
        <v>14</v>
      </c>
      <c r="E37">
        <v>5</v>
      </c>
      <c r="G37">
        <v>3</v>
      </c>
      <c r="H37" t="s">
        <v>24</v>
      </c>
    </row>
    <row r="38" spans="1:8" x14ac:dyDescent="0.25">
      <c r="A38">
        <v>7</v>
      </c>
      <c r="B38" t="s">
        <v>85</v>
      </c>
      <c r="D38">
        <v>3</v>
      </c>
      <c r="E38">
        <v>19</v>
      </c>
      <c r="G38">
        <v>4</v>
      </c>
      <c r="H38" t="s">
        <v>25</v>
      </c>
    </row>
    <row r="39" spans="1:8" x14ac:dyDescent="0.25">
      <c r="A39">
        <v>8</v>
      </c>
      <c r="B39" t="s">
        <v>85</v>
      </c>
      <c r="D39">
        <v>5</v>
      </c>
      <c r="E39">
        <v>18</v>
      </c>
      <c r="G39">
        <v>5</v>
      </c>
      <c r="H39" t="s">
        <v>25</v>
      </c>
    </row>
    <row r="40" spans="1:8" x14ac:dyDescent="0.25">
      <c r="A40">
        <v>9</v>
      </c>
      <c r="B40" t="s">
        <v>85</v>
      </c>
      <c r="D40">
        <v>7</v>
      </c>
      <c r="E40">
        <v>17</v>
      </c>
      <c r="G40">
        <v>6</v>
      </c>
      <c r="H40" t="s">
        <v>26</v>
      </c>
    </row>
    <row r="41" spans="1:8" x14ac:dyDescent="0.25">
      <c r="A41">
        <v>10</v>
      </c>
      <c r="B41" t="s">
        <v>85</v>
      </c>
      <c r="D41">
        <v>9</v>
      </c>
      <c r="E41">
        <v>16</v>
      </c>
      <c r="G41">
        <v>7</v>
      </c>
      <c r="H41" t="s">
        <v>27</v>
      </c>
    </row>
    <row r="42" spans="1:8" x14ac:dyDescent="0.25">
      <c r="A42">
        <v>11</v>
      </c>
      <c r="B42" t="s">
        <v>25</v>
      </c>
      <c r="D42">
        <v>12</v>
      </c>
      <c r="E42">
        <v>4</v>
      </c>
      <c r="G42">
        <v>8</v>
      </c>
      <c r="H42" t="s">
        <v>28</v>
      </c>
    </row>
    <row r="43" spans="1:8" x14ac:dyDescent="0.25">
      <c r="A43">
        <v>12</v>
      </c>
      <c r="B43" t="s">
        <v>86</v>
      </c>
      <c r="C43" t="s">
        <v>122</v>
      </c>
      <c r="D43">
        <v>1</v>
      </c>
      <c r="E43">
        <v>20</v>
      </c>
      <c r="G43">
        <v>9</v>
      </c>
      <c r="H43" t="s">
        <v>144</v>
      </c>
    </row>
    <row r="44" spans="1:8" x14ac:dyDescent="0.25">
      <c r="A44">
        <v>13</v>
      </c>
      <c r="B44" t="s">
        <v>87</v>
      </c>
      <c r="C44" t="s">
        <v>120</v>
      </c>
      <c r="D44">
        <v>2</v>
      </c>
      <c r="E44">
        <v>10</v>
      </c>
      <c r="G44">
        <v>10</v>
      </c>
      <c r="H44" t="s">
        <v>137</v>
      </c>
    </row>
    <row r="45" spans="1:8" x14ac:dyDescent="0.25">
      <c r="A45">
        <v>14</v>
      </c>
      <c r="B45" t="s">
        <v>88</v>
      </c>
      <c r="C45" t="s">
        <v>121</v>
      </c>
      <c r="D45">
        <v>19</v>
      </c>
      <c r="E45">
        <v>11</v>
      </c>
      <c r="G45">
        <v>11</v>
      </c>
      <c r="H45" t="s">
        <v>142</v>
      </c>
    </row>
    <row r="46" spans="1:8" x14ac:dyDescent="0.25">
      <c r="A46">
        <v>15</v>
      </c>
      <c r="B46" t="s">
        <v>89</v>
      </c>
      <c r="C46" t="s">
        <v>123</v>
      </c>
      <c r="D46">
        <v>20</v>
      </c>
      <c r="E46">
        <v>1</v>
      </c>
      <c r="G46">
        <v>12</v>
      </c>
      <c r="H46" t="s">
        <v>146</v>
      </c>
    </row>
    <row r="47" spans="1:8" x14ac:dyDescent="0.25">
      <c r="A47">
        <v>16</v>
      </c>
      <c r="B47" t="s">
        <v>90</v>
      </c>
      <c r="C47" t="s">
        <v>127</v>
      </c>
      <c r="D47">
        <v>11</v>
      </c>
      <c r="E47">
        <v>15</v>
      </c>
      <c r="G47">
        <v>13</v>
      </c>
      <c r="H47" t="s">
        <v>145</v>
      </c>
    </row>
    <row r="48" spans="1:8" x14ac:dyDescent="0.25">
      <c r="A48">
        <v>17</v>
      </c>
      <c r="B48" t="s">
        <v>91</v>
      </c>
      <c r="C48" t="s">
        <v>126</v>
      </c>
      <c r="D48">
        <v>13</v>
      </c>
      <c r="E48">
        <v>14</v>
      </c>
      <c r="G48">
        <v>14</v>
      </c>
      <c r="H48" t="s">
        <v>140</v>
      </c>
    </row>
    <row r="49" spans="1:8" x14ac:dyDescent="0.25">
      <c r="A49">
        <v>18</v>
      </c>
      <c r="B49" t="s">
        <v>41</v>
      </c>
      <c r="C49" t="s">
        <v>124</v>
      </c>
      <c r="D49">
        <v>15</v>
      </c>
      <c r="E49">
        <v>13</v>
      </c>
      <c r="G49">
        <v>15</v>
      </c>
      <c r="H49" t="s">
        <v>141</v>
      </c>
    </row>
    <row r="50" spans="1:8" x14ac:dyDescent="0.25">
      <c r="A50">
        <v>19</v>
      </c>
      <c r="B50" t="s">
        <v>95</v>
      </c>
      <c r="C50" t="s">
        <v>125</v>
      </c>
      <c r="D50">
        <v>17</v>
      </c>
      <c r="E50">
        <v>12</v>
      </c>
      <c r="G50">
        <v>16</v>
      </c>
      <c r="H50" t="s">
        <v>134</v>
      </c>
    </row>
    <row r="51" spans="1:8" x14ac:dyDescent="0.25">
      <c r="A51">
        <v>20</v>
      </c>
      <c r="B51" t="s">
        <v>25</v>
      </c>
      <c r="G51">
        <v>17</v>
      </c>
      <c r="H51" t="s">
        <v>134</v>
      </c>
    </row>
    <row r="52" spans="1:8" x14ac:dyDescent="0.25">
      <c r="A52">
        <v>21</v>
      </c>
      <c r="B52" t="s">
        <v>23</v>
      </c>
      <c r="D52">
        <v>18</v>
      </c>
      <c r="E52">
        <v>2</v>
      </c>
      <c r="G52">
        <v>18</v>
      </c>
      <c r="H52" t="s">
        <v>134</v>
      </c>
    </row>
    <row r="53" spans="1:8" x14ac:dyDescent="0.25">
      <c r="A53">
        <v>22</v>
      </c>
      <c r="B53" t="s">
        <v>24</v>
      </c>
      <c r="D53">
        <v>16</v>
      </c>
      <c r="E53">
        <v>3</v>
      </c>
      <c r="G53">
        <v>19</v>
      </c>
      <c r="H53" t="s">
        <v>134</v>
      </c>
    </row>
    <row r="54" spans="1:8" x14ac:dyDescent="0.25">
      <c r="A54">
        <v>23</v>
      </c>
      <c r="B54" t="s">
        <v>25</v>
      </c>
      <c r="G54">
        <v>20</v>
      </c>
      <c r="H54" t="s">
        <v>138</v>
      </c>
    </row>
    <row r="55" spans="1:8" x14ac:dyDescent="0.25">
      <c r="A55">
        <v>24</v>
      </c>
      <c r="B55" t="s">
        <v>26</v>
      </c>
      <c r="D55">
        <v>10</v>
      </c>
      <c r="E55">
        <v>6</v>
      </c>
    </row>
    <row r="56" spans="1:8" x14ac:dyDescent="0.25">
      <c r="A56">
        <v>25</v>
      </c>
      <c r="B56" t="s">
        <v>27</v>
      </c>
      <c r="D56">
        <v>8</v>
      </c>
      <c r="E56">
        <v>7</v>
      </c>
    </row>
    <row r="57" spans="1:8" x14ac:dyDescent="0.25">
      <c r="A57">
        <v>26</v>
      </c>
      <c r="B57" t="s">
        <v>25</v>
      </c>
    </row>
    <row r="58" spans="1:8" x14ac:dyDescent="0.25">
      <c r="D58">
        <f>SUM(D35:D56)</f>
        <v>210</v>
      </c>
      <c r="E58">
        <f>SUM(E35:E56)</f>
        <v>210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v0.2</vt:lpstr>
      <vt:lpstr>v1.0</vt:lpstr>
      <vt:lpstr>v1.2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2019-01-30T21:45:27Z</dcterms:modified>
</cp:coreProperties>
</file>