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codeName="ThisWorkbook" defaultThemeVersion="166925"/>
  <mc:AlternateContent xmlns:mc="http://schemas.openxmlformats.org/markup-compatibility/2006">
    <mc:Choice Requires="x15">
      <x15ac:absPath xmlns:x15ac="http://schemas.microsoft.com/office/spreadsheetml/2010/11/ac" url="C:\Users\asdfg\OneDrive - g.ntu.edu.tw\NTU\110-1\110-1財務模型程式應用\20211026\"/>
    </mc:Choice>
  </mc:AlternateContent>
  <xr:revisionPtr revIDLastSave="81" documentId="13_ncr:1_{AFAEE4A3-6715-479D-8BDF-DFCE7A0D4241}" xr6:coauthVersionLast="36" xr6:coauthVersionMax="36" xr10:uidLastSave="{4990B78F-F441-4FF0-B826-77CB38453558}"/>
  <bookViews>
    <workbookView minimized="1" xWindow="0" yWindow="0" windowWidth="20520" windowHeight="9516" xr2:uid="{8FF73F89-35F8-436C-A606-A665DF46AA98}"/>
  </bookViews>
  <sheets>
    <sheet name="LP" sheetId="2" r:id="rId1"/>
    <sheet name="X'X" sheetId="1" r:id="rId2"/>
    <sheet name="1310" sheetId="4" r:id="rId3"/>
    <sheet name="2440" sheetId="5" r:id="rId4"/>
    <sheet name="3294" sheetId="3" r:id="rId5"/>
    <sheet name="4207" sheetId="6" r:id="rId6"/>
  </sheets>
  <definedNames>
    <definedName name="solver_adj" localSheetId="0" hidden="1">LP!$G$43:$H$43</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LP!$J$45</definedName>
    <definedName name="solver_lhs2" localSheetId="0" hidden="1">LP!$J$46</definedName>
    <definedName name="solver_lhs3" localSheetId="0" hidden="1">LP!$J$47</definedName>
    <definedName name="solver_lhs4" localSheetId="0" hidden="1">LP!$J$48</definedName>
    <definedName name="solver_lhs5" localSheetId="0" hidden="1">LP!$L$34</definedName>
    <definedName name="solver_lhs6" localSheetId="0" hidden="1">LP!$L$35</definedName>
    <definedName name="solver_lhs7" localSheetId="0" hidden="1">LP!$L$36</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4</definedName>
    <definedName name="solver_nwt" localSheetId="0" hidden="1">1</definedName>
    <definedName name="solver_opt" localSheetId="0" hidden="1">LP!$J$44</definedName>
    <definedName name="solver_pre" localSheetId="0" hidden="1">0.000001</definedName>
    <definedName name="solver_rbv" localSheetId="0" hidden="1">1</definedName>
    <definedName name="solver_rel1" localSheetId="0" hidden="1">1</definedName>
    <definedName name="solver_rel2" localSheetId="0" hidden="1">3</definedName>
    <definedName name="solver_rel3" localSheetId="0" hidden="1">1</definedName>
    <definedName name="solver_rel4" localSheetId="0" hidden="1">1</definedName>
    <definedName name="solver_rel5" localSheetId="0" hidden="1">1</definedName>
    <definedName name="solver_rel6" localSheetId="0" hidden="1">1</definedName>
    <definedName name="solver_rel7" localSheetId="0" hidden="1">1</definedName>
    <definedName name="solver_rhs1" localSheetId="0" hidden="1">LP!$L$45</definedName>
    <definedName name="solver_rhs2" localSheetId="0" hidden="1">LP!$L$46</definedName>
    <definedName name="solver_rhs3" localSheetId="0" hidden="1">LP!$L$47</definedName>
    <definedName name="solver_rhs4" localSheetId="0" hidden="1">LP!$L$48</definedName>
    <definedName name="solver_rhs5" localSheetId="0" hidden="1">LP!$N$34</definedName>
    <definedName name="solver_rhs6" localSheetId="0" hidden="1">LP!$N$35</definedName>
    <definedName name="solver_rhs7" localSheetId="0" hidden="1">LP!$N$36</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57" i="2" l="1"/>
  <c r="O60" i="2" s="1"/>
  <c r="H54" i="2"/>
  <c r="I53" i="2"/>
  <c r="F54" i="2"/>
  <c r="G53" i="2"/>
  <c r="P59" i="2" l="1"/>
  <c r="J44" i="2" l="1" a="1"/>
  <c r="J44" i="2" s="1"/>
  <c r="J46" i="2" a="1"/>
  <c r="J46" i="2" s="1"/>
  <c r="J47" i="2" a="1"/>
  <c r="J47" i="2" s="1"/>
  <c r="J48" i="2" a="1"/>
  <c r="J48" i="2" s="1"/>
  <c r="J45" i="2" a="1"/>
  <c r="J45" i="2" s="1"/>
  <c r="K3" i="5" l="1" a="1"/>
  <c r="L4" i="5" s="1"/>
  <c r="K4" i="5" l="1"/>
  <c r="L3" i="5"/>
  <c r="K3" i="5"/>
  <c r="K5" i="5" s="1" a="1"/>
  <c r="K5" i="5" s="1"/>
  <c r="K3" i="6" a="1"/>
  <c r="L4" i="6" s="1"/>
  <c r="K3" i="3" a="1"/>
  <c r="L4" i="3" s="1"/>
  <c r="F71" i="6"/>
  <c r="E71" i="6"/>
  <c r="F70" i="6"/>
  <c r="E70" i="6"/>
  <c r="F69" i="6"/>
  <c r="E69" i="6"/>
  <c r="F68" i="6"/>
  <c r="E68" i="6"/>
  <c r="F67" i="6"/>
  <c r="E67" i="6"/>
  <c r="F66" i="6"/>
  <c r="E66" i="6"/>
  <c r="F65" i="6"/>
  <c r="E65" i="6"/>
  <c r="F64" i="6"/>
  <c r="E64" i="6"/>
  <c r="F63" i="6"/>
  <c r="E63" i="6"/>
  <c r="F62" i="6"/>
  <c r="E62" i="6"/>
  <c r="F61" i="6"/>
  <c r="E61" i="6"/>
  <c r="F60" i="6"/>
  <c r="E60" i="6"/>
  <c r="F59" i="6"/>
  <c r="E59" i="6"/>
  <c r="F58" i="6"/>
  <c r="E58" i="6"/>
  <c r="F57" i="6"/>
  <c r="E57" i="6"/>
  <c r="F56" i="6"/>
  <c r="E56" i="6"/>
  <c r="F55" i="6"/>
  <c r="E55" i="6"/>
  <c r="F54" i="6"/>
  <c r="E54" i="6"/>
  <c r="F53" i="6"/>
  <c r="E53" i="6"/>
  <c r="F52" i="6"/>
  <c r="E52" i="6"/>
  <c r="F51" i="6"/>
  <c r="E51" i="6"/>
  <c r="F50" i="6"/>
  <c r="E50" i="6"/>
  <c r="F49" i="6"/>
  <c r="E49" i="6"/>
  <c r="F48" i="6"/>
  <c r="E48" i="6"/>
  <c r="F47" i="6"/>
  <c r="E47" i="6"/>
  <c r="F46" i="6"/>
  <c r="E46" i="6"/>
  <c r="F45" i="6"/>
  <c r="E45" i="6"/>
  <c r="F44" i="6"/>
  <c r="E44" i="6"/>
  <c r="F43" i="6"/>
  <c r="E43" i="6"/>
  <c r="F42" i="6"/>
  <c r="E42" i="6"/>
  <c r="F41" i="6"/>
  <c r="E41" i="6"/>
  <c r="F40" i="6"/>
  <c r="E40" i="6"/>
  <c r="F39" i="6"/>
  <c r="E39" i="6"/>
  <c r="F38" i="6"/>
  <c r="E38" i="6"/>
  <c r="F37" i="6"/>
  <c r="E37" i="6"/>
  <c r="F36" i="6"/>
  <c r="E36" i="6"/>
  <c r="F35" i="6"/>
  <c r="E35" i="6"/>
  <c r="F34" i="6"/>
  <c r="E34" i="6"/>
  <c r="F33" i="6"/>
  <c r="E33" i="6"/>
  <c r="F32" i="6"/>
  <c r="E32" i="6"/>
  <c r="F31" i="6"/>
  <c r="E31" i="6"/>
  <c r="F30" i="6"/>
  <c r="E30" i="6"/>
  <c r="F29" i="6"/>
  <c r="E29" i="6"/>
  <c r="F28" i="6"/>
  <c r="E28" i="6"/>
  <c r="F27" i="6"/>
  <c r="E27" i="6"/>
  <c r="F26" i="6"/>
  <c r="E26" i="6"/>
  <c r="F25" i="6"/>
  <c r="E25" i="6"/>
  <c r="F24" i="6"/>
  <c r="E24" i="6"/>
  <c r="F23" i="6"/>
  <c r="E23" i="6"/>
  <c r="F22" i="6"/>
  <c r="E22" i="6"/>
  <c r="F21" i="6"/>
  <c r="E21" i="6"/>
  <c r="F20" i="6"/>
  <c r="E20" i="6"/>
  <c r="F19" i="6"/>
  <c r="E19" i="6"/>
  <c r="F18" i="6"/>
  <c r="E18" i="6"/>
  <c r="F17" i="6"/>
  <c r="E17" i="6"/>
  <c r="F16" i="6"/>
  <c r="E16" i="6"/>
  <c r="F15" i="6"/>
  <c r="E15" i="6"/>
  <c r="F14" i="6"/>
  <c r="E14" i="6"/>
  <c r="F13" i="6"/>
  <c r="E13" i="6"/>
  <c r="F12" i="6"/>
  <c r="E12" i="6"/>
  <c r="F11" i="6"/>
  <c r="E11" i="6"/>
  <c r="F10" i="6"/>
  <c r="E10" i="6"/>
  <c r="F9" i="6"/>
  <c r="E9" i="6"/>
  <c r="F8" i="6"/>
  <c r="E8" i="6"/>
  <c r="F7" i="6"/>
  <c r="E7" i="6"/>
  <c r="F6" i="6"/>
  <c r="E6" i="6"/>
  <c r="F5" i="6"/>
  <c r="E5" i="6"/>
  <c r="F4" i="6"/>
  <c r="E4" i="6"/>
  <c r="F3" i="6"/>
  <c r="E3" i="6"/>
  <c r="F2" i="6"/>
  <c r="E2" i="6"/>
  <c r="F71" i="3"/>
  <c r="E71" i="3"/>
  <c r="F70" i="3"/>
  <c r="E70" i="3"/>
  <c r="F69" i="3"/>
  <c r="E69" i="3"/>
  <c r="F68" i="3"/>
  <c r="E68" i="3"/>
  <c r="F67" i="3"/>
  <c r="E67" i="3"/>
  <c r="F66" i="3"/>
  <c r="E66" i="3"/>
  <c r="F65" i="3"/>
  <c r="E65" i="3"/>
  <c r="F64" i="3"/>
  <c r="E64" i="3"/>
  <c r="F63" i="3"/>
  <c r="E63" i="3"/>
  <c r="F62" i="3"/>
  <c r="E62" i="3"/>
  <c r="F61" i="3"/>
  <c r="E61" i="3"/>
  <c r="F60" i="3"/>
  <c r="E60" i="3"/>
  <c r="F59" i="3"/>
  <c r="E59" i="3"/>
  <c r="F58" i="3"/>
  <c r="E58" i="3"/>
  <c r="F57" i="3"/>
  <c r="E57" i="3"/>
  <c r="F56" i="3"/>
  <c r="E56" i="3"/>
  <c r="F55" i="3"/>
  <c r="E55" i="3"/>
  <c r="F54" i="3"/>
  <c r="E54" i="3"/>
  <c r="F53" i="3"/>
  <c r="E53" i="3"/>
  <c r="F52" i="3"/>
  <c r="E52" i="3"/>
  <c r="F51" i="3"/>
  <c r="E51" i="3"/>
  <c r="F50" i="3"/>
  <c r="E50" i="3"/>
  <c r="F49" i="3"/>
  <c r="E49" i="3"/>
  <c r="F48" i="3"/>
  <c r="E48" i="3"/>
  <c r="F47" i="3"/>
  <c r="E47" i="3"/>
  <c r="F46" i="3"/>
  <c r="E46" i="3"/>
  <c r="F45" i="3"/>
  <c r="E45" i="3"/>
  <c r="F44" i="3"/>
  <c r="E44" i="3"/>
  <c r="F43" i="3"/>
  <c r="E43" i="3"/>
  <c r="F42" i="3"/>
  <c r="E42" i="3"/>
  <c r="F41" i="3"/>
  <c r="E41" i="3"/>
  <c r="F40" i="3"/>
  <c r="E40" i="3"/>
  <c r="F39" i="3"/>
  <c r="E39" i="3"/>
  <c r="F38" i="3"/>
  <c r="E38" i="3"/>
  <c r="F37" i="3"/>
  <c r="E37" i="3"/>
  <c r="F36" i="3"/>
  <c r="E36" i="3"/>
  <c r="F35" i="3"/>
  <c r="E35" i="3"/>
  <c r="F34" i="3"/>
  <c r="E34" i="3"/>
  <c r="F33" i="3"/>
  <c r="E33" i="3"/>
  <c r="F32" i="3"/>
  <c r="E32" i="3"/>
  <c r="F31" i="3"/>
  <c r="E31" i="3"/>
  <c r="F30" i="3"/>
  <c r="E30" i="3"/>
  <c r="F29" i="3"/>
  <c r="E29" i="3"/>
  <c r="F28" i="3"/>
  <c r="E28" i="3"/>
  <c r="F27" i="3"/>
  <c r="E27" i="3"/>
  <c r="F26" i="3"/>
  <c r="E26" i="3"/>
  <c r="F25" i="3"/>
  <c r="E25" i="3"/>
  <c r="F24" i="3"/>
  <c r="E24" i="3"/>
  <c r="F23" i="3"/>
  <c r="E23" i="3"/>
  <c r="F22" i="3"/>
  <c r="E22" i="3"/>
  <c r="F21" i="3"/>
  <c r="E21" i="3"/>
  <c r="F20" i="3"/>
  <c r="E20" i="3"/>
  <c r="F19" i="3"/>
  <c r="E19" i="3"/>
  <c r="F18" i="3"/>
  <c r="E18" i="3"/>
  <c r="F17" i="3"/>
  <c r="E17" i="3"/>
  <c r="F16" i="3"/>
  <c r="E16" i="3"/>
  <c r="F15" i="3"/>
  <c r="E15" i="3"/>
  <c r="F14" i="3"/>
  <c r="E14" i="3"/>
  <c r="F13" i="3"/>
  <c r="E13" i="3"/>
  <c r="F12" i="3"/>
  <c r="E12" i="3"/>
  <c r="F11" i="3"/>
  <c r="E11" i="3"/>
  <c r="F10" i="3"/>
  <c r="E10" i="3"/>
  <c r="F9" i="3"/>
  <c r="E9" i="3"/>
  <c r="F8" i="3"/>
  <c r="E8" i="3"/>
  <c r="F7" i="3"/>
  <c r="E7" i="3"/>
  <c r="F6" i="3"/>
  <c r="E6" i="3"/>
  <c r="F5" i="3"/>
  <c r="E5" i="3"/>
  <c r="F4" i="3"/>
  <c r="E4" i="3"/>
  <c r="F3" i="3"/>
  <c r="E3" i="3"/>
  <c r="F2" i="3"/>
  <c r="E2" i="3"/>
  <c r="F71" i="5"/>
  <c r="E71" i="5"/>
  <c r="F70" i="5"/>
  <c r="E70" i="5"/>
  <c r="F69" i="5"/>
  <c r="E69" i="5"/>
  <c r="F68" i="5"/>
  <c r="E68" i="5"/>
  <c r="F67" i="5"/>
  <c r="E67" i="5"/>
  <c r="F66" i="5"/>
  <c r="E66" i="5"/>
  <c r="F65" i="5"/>
  <c r="E65" i="5"/>
  <c r="F64" i="5"/>
  <c r="E64" i="5"/>
  <c r="F63" i="5"/>
  <c r="E63" i="5"/>
  <c r="F62" i="5"/>
  <c r="E62" i="5"/>
  <c r="F61" i="5"/>
  <c r="E61" i="5"/>
  <c r="F60" i="5"/>
  <c r="E60" i="5"/>
  <c r="F59" i="5"/>
  <c r="E59" i="5"/>
  <c r="F58" i="5"/>
  <c r="E58" i="5"/>
  <c r="F57" i="5"/>
  <c r="E57" i="5"/>
  <c r="F56" i="5"/>
  <c r="E56" i="5"/>
  <c r="F55" i="5"/>
  <c r="E55" i="5"/>
  <c r="F54" i="5"/>
  <c r="E54" i="5"/>
  <c r="F53" i="5"/>
  <c r="E53" i="5"/>
  <c r="F52" i="5"/>
  <c r="E52" i="5"/>
  <c r="F51" i="5"/>
  <c r="E51" i="5"/>
  <c r="F50" i="5"/>
  <c r="E50" i="5"/>
  <c r="F49" i="5"/>
  <c r="E49" i="5"/>
  <c r="F48" i="5"/>
  <c r="E48" i="5"/>
  <c r="F47" i="5"/>
  <c r="E47" i="5"/>
  <c r="F46" i="5"/>
  <c r="E46" i="5"/>
  <c r="F45" i="5"/>
  <c r="E45" i="5"/>
  <c r="F44" i="5"/>
  <c r="E44" i="5"/>
  <c r="F43" i="5"/>
  <c r="E43" i="5"/>
  <c r="F42" i="5"/>
  <c r="E42" i="5"/>
  <c r="F41" i="5"/>
  <c r="E41" i="5"/>
  <c r="F40" i="5"/>
  <c r="E40" i="5"/>
  <c r="F39" i="5"/>
  <c r="E39" i="5"/>
  <c r="F38" i="5"/>
  <c r="E38" i="5"/>
  <c r="F37" i="5"/>
  <c r="E37" i="5"/>
  <c r="F36" i="5"/>
  <c r="E36" i="5"/>
  <c r="F35" i="5"/>
  <c r="E35" i="5"/>
  <c r="F34" i="5"/>
  <c r="E34" i="5"/>
  <c r="F33" i="5"/>
  <c r="E33" i="5"/>
  <c r="F32" i="5"/>
  <c r="E32" i="5"/>
  <c r="F31" i="5"/>
  <c r="E31" i="5"/>
  <c r="F30" i="5"/>
  <c r="E30" i="5"/>
  <c r="F29" i="5"/>
  <c r="E29" i="5"/>
  <c r="F28" i="5"/>
  <c r="E28" i="5"/>
  <c r="F27" i="5"/>
  <c r="E27" i="5"/>
  <c r="F26" i="5"/>
  <c r="E26" i="5"/>
  <c r="F25" i="5"/>
  <c r="E25" i="5"/>
  <c r="F24" i="5"/>
  <c r="E24" i="5"/>
  <c r="F23" i="5"/>
  <c r="E23" i="5"/>
  <c r="F22" i="5"/>
  <c r="E22" i="5"/>
  <c r="F21" i="5"/>
  <c r="E21" i="5"/>
  <c r="F20" i="5"/>
  <c r="E20" i="5"/>
  <c r="F19" i="5"/>
  <c r="E19" i="5"/>
  <c r="F18" i="5"/>
  <c r="E18" i="5"/>
  <c r="F17" i="5"/>
  <c r="E17" i="5"/>
  <c r="F16" i="5"/>
  <c r="E16" i="5"/>
  <c r="F15" i="5"/>
  <c r="E15" i="5"/>
  <c r="F14" i="5"/>
  <c r="E14" i="5"/>
  <c r="F13" i="5"/>
  <c r="E13" i="5"/>
  <c r="F12" i="5"/>
  <c r="E12" i="5"/>
  <c r="F11" i="5"/>
  <c r="E11" i="5"/>
  <c r="F10" i="5"/>
  <c r="E10" i="5"/>
  <c r="F9" i="5"/>
  <c r="E9" i="5"/>
  <c r="F8" i="5"/>
  <c r="E8" i="5"/>
  <c r="F7" i="5"/>
  <c r="E7" i="5"/>
  <c r="F6" i="5"/>
  <c r="E6" i="5"/>
  <c r="F5" i="5"/>
  <c r="E5" i="5"/>
  <c r="F4" i="5"/>
  <c r="E4" i="5"/>
  <c r="F3" i="5"/>
  <c r="E3" i="5"/>
  <c r="F2" i="5"/>
  <c r="E2" i="5"/>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K3" i="4" s="1" a="1"/>
  <c r="K4" i="4" s="1"/>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2" i="4"/>
  <c r="L5" i="5" l="1"/>
  <c r="K7" i="5" s="1" a="1"/>
  <c r="K6" i="5"/>
  <c r="L6" i="5"/>
  <c r="K3" i="6"/>
  <c r="L3" i="6"/>
  <c r="K4" i="6"/>
  <c r="K3" i="3"/>
  <c r="L3" i="3"/>
  <c r="K4" i="3"/>
  <c r="K3" i="4"/>
  <c r="K5" i="4" s="1" a="1"/>
  <c r="L3" i="4"/>
  <c r="L4" i="4"/>
  <c r="L36" i="2" a="1"/>
  <c r="L36" i="2" s="1"/>
  <c r="L35" i="2" a="1"/>
  <c r="L35" i="2" s="1"/>
  <c r="L34" i="2" a="1"/>
  <c r="L34" i="2" s="1"/>
  <c r="L33" i="2" a="1"/>
  <c r="L33" i="2" s="1"/>
  <c r="L30" i="2" a="1"/>
  <c r="L30" i="2" s="1"/>
  <c r="L32" i="2" a="1"/>
  <c r="L32" i="2" s="1"/>
  <c r="L31" i="2" a="1"/>
  <c r="L31" i="2" s="1"/>
  <c r="M28" i="2" a="1"/>
  <c r="M28" i="2" s="1"/>
  <c r="K8" i="5" l="1"/>
  <c r="K7" i="5"/>
  <c r="K5" i="3" a="1"/>
  <c r="L6" i="3" s="1"/>
  <c r="K5" i="4"/>
  <c r="L6" i="4"/>
  <c r="L5" i="4"/>
  <c r="K6" i="4"/>
  <c r="K5" i="6" a="1"/>
  <c r="K7" i="4" l="1" a="1"/>
  <c r="K7" i="4" s="1"/>
  <c r="L5" i="3"/>
  <c r="K5" i="3"/>
  <c r="K6" i="3"/>
  <c r="L6" i="6"/>
  <c r="K6" i="6"/>
  <c r="L5" i="6"/>
  <c r="K5" i="6"/>
  <c r="K7" i="6" s="1" a="1"/>
  <c r="K7" i="3" l="1" a="1"/>
  <c r="K7" i="3" s="1"/>
  <c r="K8" i="4"/>
  <c r="K7" i="6"/>
  <c r="K8" i="6"/>
  <c r="K8" i="3" l="1"/>
</calcChain>
</file>

<file path=xl/sharedStrings.xml><?xml version="1.0" encoding="utf-8"?>
<sst xmlns="http://schemas.openxmlformats.org/spreadsheetml/2006/main" count="281" uniqueCount="108">
  <si>
    <t>month</t>
    <phoneticPr fontId="2" type="noConversion"/>
  </si>
  <si>
    <t xml:space="preserve">1310   </t>
  </si>
  <si>
    <t xml:space="preserve">2440   </t>
  </si>
  <si>
    <t xml:space="preserve">3294   </t>
  </si>
  <si>
    <t xml:space="preserve">4207   </t>
  </si>
  <si>
    <t>rm</t>
    <phoneticPr fontId="2" type="noConversion"/>
  </si>
  <si>
    <t>in %</t>
    <phoneticPr fontId="2" type="noConversion"/>
  </si>
  <si>
    <t>rf</t>
    <phoneticPr fontId="2" type="noConversion"/>
  </si>
  <si>
    <t>use the formula</t>
    <phoneticPr fontId="2" type="noConversion"/>
  </si>
  <si>
    <t>Please evaluate each stock based on Jensen's Alpha and beta risk.</t>
    <phoneticPr fontId="2" type="noConversion"/>
  </si>
  <si>
    <t>to estimate the regression</t>
    <phoneticPr fontId="2" type="noConversion"/>
  </si>
  <si>
    <t>ri-rf=a+b(rm-rf)</t>
    <phoneticPr fontId="2" type="noConversion"/>
  </si>
  <si>
    <t>Please provide your investment advice.</t>
    <phoneticPr fontId="2" type="noConversion"/>
  </si>
  <si>
    <t>5m to invest</t>
    <phoneticPr fontId="2" type="noConversion"/>
  </si>
  <si>
    <t xml:space="preserve">return for Bonds is 3%, Stocks 12%, Gold 8%, and Land 9%. </t>
    <phoneticPr fontId="2" type="noConversion"/>
  </si>
  <si>
    <t>must put at least 40% of the investment to be in corporate bonds and common stock</t>
    <phoneticPr fontId="2" type="noConversion"/>
  </si>
  <si>
    <t>no more than 20% of the investment to be in Real Estate</t>
    <phoneticPr fontId="2" type="noConversion"/>
  </si>
  <si>
    <t>maximum amount to be invested for each alternative is $3 million for Bonds, $3 million for Stocks, $2 million for Gold, and $3 million for Land</t>
    <phoneticPr fontId="2" type="noConversion"/>
  </si>
  <si>
    <t>maximize the return</t>
    <phoneticPr fontId="2" type="noConversion"/>
  </si>
  <si>
    <t>stock = b</t>
    <phoneticPr fontId="2" type="noConversion"/>
  </si>
  <si>
    <t>bond = a</t>
    <phoneticPr fontId="2" type="noConversion"/>
  </si>
  <si>
    <t>gold = c</t>
    <phoneticPr fontId="2" type="noConversion"/>
  </si>
  <si>
    <t>land = d</t>
    <phoneticPr fontId="2" type="noConversion"/>
  </si>
  <si>
    <t>a+b &gt;= 2</t>
    <phoneticPr fontId="2" type="noConversion"/>
  </si>
  <si>
    <t>a+b+c+d &lt;= 5</t>
    <phoneticPr fontId="2" type="noConversion"/>
  </si>
  <si>
    <t>d &lt;= 1</t>
    <phoneticPr fontId="2" type="noConversion"/>
  </si>
  <si>
    <t>0 &lt;= a &lt;= 3</t>
    <phoneticPr fontId="2" type="noConversion"/>
  </si>
  <si>
    <t>0 &lt;= b &lt;= 3</t>
    <phoneticPr fontId="2" type="noConversion"/>
  </si>
  <si>
    <t>0 &lt;= d &lt;= 3</t>
    <phoneticPr fontId="2" type="noConversion"/>
  </si>
  <si>
    <t>0 &lt;= c &lt;= 2</t>
    <phoneticPr fontId="2" type="noConversion"/>
  </si>
  <si>
    <t>Unit: m</t>
    <phoneticPr fontId="2" type="noConversion"/>
  </si>
  <si>
    <t xml:space="preserve">objective function: </t>
    <phoneticPr fontId="2" type="noConversion"/>
  </si>
  <si>
    <t>0.03a+0.12b+0.08c+0.09d</t>
    <phoneticPr fontId="2" type="noConversion"/>
  </si>
  <si>
    <t>a</t>
    <phoneticPr fontId="2" type="noConversion"/>
  </si>
  <si>
    <t>b</t>
    <phoneticPr fontId="2" type="noConversion"/>
  </si>
  <si>
    <t>c</t>
    <phoneticPr fontId="2" type="noConversion"/>
  </si>
  <si>
    <t>d</t>
    <phoneticPr fontId="2" type="noConversion"/>
  </si>
  <si>
    <t>initial:</t>
    <phoneticPr fontId="2" type="noConversion"/>
  </si>
  <si>
    <t>max</t>
    <phoneticPr fontId="2" type="noConversion"/>
  </si>
  <si>
    <t>&lt;=</t>
    <phoneticPr fontId="2" type="noConversion"/>
  </si>
  <si>
    <t>&gt;=</t>
    <phoneticPr fontId="2" type="noConversion"/>
  </si>
  <si>
    <t>=</t>
    <phoneticPr fontId="2" type="noConversion"/>
  </si>
  <si>
    <t>st1</t>
    <phoneticPr fontId="2" type="noConversion"/>
  </si>
  <si>
    <t>st2</t>
    <phoneticPr fontId="2" type="noConversion"/>
  </si>
  <si>
    <t>st3</t>
    <phoneticPr fontId="2" type="noConversion"/>
  </si>
  <si>
    <t>st4</t>
    <phoneticPr fontId="2" type="noConversion"/>
  </si>
  <si>
    <t>st5</t>
    <phoneticPr fontId="2" type="noConversion"/>
  </si>
  <si>
    <t>st6</t>
    <phoneticPr fontId="2" type="noConversion"/>
  </si>
  <si>
    <t>st7</t>
    <phoneticPr fontId="2" type="noConversion"/>
  </si>
  <si>
    <t>st(subject to):</t>
    <phoneticPr fontId="2" type="noConversion"/>
  </si>
  <si>
    <r>
      <rPr>
        <sz val="12"/>
        <color rgb="FF000000"/>
        <rFont val="Calibri"/>
        <family val="1"/>
        <charset val="161"/>
      </rPr>
      <t>β</t>
    </r>
    <r>
      <rPr>
        <sz val="12"/>
        <color rgb="FF000000"/>
        <rFont val="新細明體"/>
        <family val="1"/>
        <charset val="136"/>
      </rPr>
      <t>=(X'X)</t>
    </r>
    <r>
      <rPr>
        <vertAlign val="superscript"/>
        <sz val="12"/>
        <color theme="1"/>
        <rFont val="新細明體"/>
        <family val="1"/>
        <charset val="136"/>
      </rPr>
      <t>-1</t>
    </r>
    <r>
      <rPr>
        <sz val="12"/>
        <color rgb="FF000000"/>
        <rFont val="新細明體"/>
        <family val="1"/>
        <charset val="136"/>
      </rPr>
      <t>X'Y</t>
    </r>
    <phoneticPr fontId="2" type="noConversion"/>
  </si>
  <si>
    <r>
      <t>X</t>
    </r>
    <r>
      <rPr>
        <sz val="12"/>
        <color theme="1"/>
        <rFont val="Calibri"/>
        <family val="2"/>
        <charset val="161"/>
      </rPr>
      <t>β</t>
    </r>
    <r>
      <rPr>
        <sz val="12"/>
        <color theme="1"/>
        <rFont val="新細明體"/>
        <family val="2"/>
        <charset val="136"/>
        <scheme val="minor"/>
      </rPr>
      <t xml:space="preserve"> = Y</t>
    </r>
    <phoneticPr fontId="2" type="noConversion"/>
  </si>
  <si>
    <r>
      <t>X'X</t>
    </r>
    <r>
      <rPr>
        <sz val="12"/>
        <color theme="1"/>
        <rFont val="Calibri"/>
        <family val="2"/>
        <charset val="161"/>
      </rPr>
      <t>β</t>
    </r>
    <r>
      <rPr>
        <sz val="12"/>
        <color theme="1"/>
        <rFont val="新細明體"/>
        <family val="2"/>
        <charset val="136"/>
        <scheme val="minor"/>
      </rPr>
      <t>=X'Y</t>
    </r>
    <phoneticPr fontId="2" type="noConversion"/>
  </si>
  <si>
    <t>推導:</t>
    <phoneticPr fontId="2" type="noConversion"/>
  </si>
  <si>
    <t>constant</t>
    <phoneticPr fontId="2" type="noConversion"/>
  </si>
  <si>
    <t>ri-rf(Y)</t>
    <phoneticPr fontId="2" type="noConversion"/>
  </si>
  <si>
    <t>rm-rf(X)</t>
    <phoneticPr fontId="2" type="noConversion"/>
  </si>
  <si>
    <t>Xβ = Y</t>
  </si>
  <si>
    <t>X'Xβ=X'Y</t>
  </si>
  <si>
    <t>β=(X'X)-1X'Y</t>
  </si>
  <si>
    <t>推導</t>
    <phoneticPr fontId="2" type="noConversion"/>
  </si>
  <si>
    <t>ri-rf=a+b(rm-rf)</t>
  </si>
  <si>
    <t>Y=a+bX</t>
    <phoneticPr fontId="2" type="noConversion"/>
  </si>
  <si>
    <t>constant</t>
    <phoneticPr fontId="2" type="noConversion"/>
  </si>
  <si>
    <t>X'X</t>
    <phoneticPr fontId="2" type="noConversion"/>
  </si>
  <si>
    <r>
      <t>(X'X)</t>
    </r>
    <r>
      <rPr>
        <vertAlign val="superscript"/>
        <sz val="12"/>
        <color theme="1"/>
        <rFont val="Times New Roman"/>
        <family val="1"/>
      </rPr>
      <t>-1</t>
    </r>
    <phoneticPr fontId="2" type="noConversion"/>
  </si>
  <si>
    <r>
      <t>(X'X)</t>
    </r>
    <r>
      <rPr>
        <vertAlign val="superscript"/>
        <sz val="12"/>
        <color theme="1"/>
        <rFont val="Times New Roman"/>
        <family val="1"/>
      </rPr>
      <t>-1</t>
    </r>
    <r>
      <rPr>
        <sz val="12"/>
        <color rgb="FF000000"/>
        <rFont val="Times New Roman"/>
        <family val="1"/>
      </rPr>
      <t>X'Y</t>
    </r>
    <phoneticPr fontId="2" type="noConversion"/>
  </si>
  <si>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</si>
  <si>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</si>
  <si>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</si>
  <si>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</si>
  <si>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</si>
  <si>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</si>
  <si>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</si>
  <si>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</si>
  <si>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</si>
  <si>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</si>
  <si>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</si>
  <si>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</si>
  <si>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</si>
  <si>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</si>
  <si>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</si>
  <si>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</si>
  <si>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</si>
  <si>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</si>
  <si>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</si>
  <si>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</si>
  <si>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</si>
  <si>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</si>
  <si>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</si>
  <si>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</si>
  <si>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</si>
  <si>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max result</t>
    <phoneticPr fontId="2" type="noConversion"/>
  </si>
  <si>
    <t>a</t>
    <phoneticPr fontId="2" type="noConversion"/>
  </si>
  <si>
    <t>b</t>
    <phoneticPr fontId="2" type="noConversion"/>
  </si>
  <si>
    <t>initial</t>
    <phoneticPr fontId="2" type="noConversion"/>
  </si>
  <si>
    <t>max</t>
    <phoneticPr fontId="2" type="noConversion"/>
  </si>
  <si>
    <t>st1</t>
    <phoneticPr fontId="2" type="noConversion"/>
  </si>
  <si>
    <t>st2</t>
    <phoneticPr fontId="2" type="noConversion"/>
  </si>
  <si>
    <t>st3</t>
    <phoneticPr fontId="2" type="noConversion"/>
  </si>
  <si>
    <t>a+b &lt;= 3</t>
    <phoneticPr fontId="2" type="noConversion"/>
  </si>
  <si>
    <t>=</t>
    <phoneticPr fontId="2" type="noConversion"/>
  </si>
  <si>
    <t>st4</t>
    <phoneticPr fontId="2" type="noConversion"/>
  </si>
  <si>
    <t>max result</t>
    <phoneticPr fontId="2" type="noConversion"/>
  </si>
  <si>
    <t>x</t>
    <phoneticPr fontId="2" type="noConversion"/>
  </si>
  <si>
    <t>y</t>
    <phoneticPr fontId="2" type="noConversion"/>
  </si>
  <si>
    <t>obj</t>
    <phoneticPr fontId="2" type="noConversion"/>
  </si>
  <si>
    <t>Assuming land and gold = 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</si>
</sst>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13" x14ac:knownFonts="1">
    <font>
      <sz val="12"/>
      <color theme="1"/>
      <name val="新細明體"/>
      <family val="2"/>
      <charset val="136"/>
      <scheme val="minor"/>
    </font>
    <font>
      <b/>
      <sz val="12"/>
      <color theme="1"/>
      <name val="新細明體"/>
      <family val="2"/>
      <charset val="136"/>
      <scheme val="minor"/>
    </font>
    <font>
      <sz val="9"/>
      <name val="新細明體"/>
      <family val="2"/>
      <charset val="136"/>
      <scheme val="minor"/>
    </font>
    <font>
      <sz val="12"/>
      <color rgb="FF000000"/>
      <name val="新細明體"/>
      <family val="1"/>
      <charset val="136"/>
    </font>
    <font>
      <vertAlign val="superscript"/>
      <sz val="12"/>
      <color theme="1"/>
      <name val="新細明體"/>
      <family val="1"/>
      <charset val="136"/>
    </font>
    <font>
      <sz val="12"/>
      <color rgb="FF000000"/>
      <name val="Calibri"/>
      <family val="1"/>
      <charset val="161"/>
    </font>
    <font>
      <sz val="12"/>
      <color rgb="FF000000"/>
      <name val="新細明體"/>
      <family val="1"/>
      <charset val="161"/>
    </font>
    <font>
      <sz val="12"/>
      <color theme="1"/>
      <name val="Calibri"/>
      <family val="2"/>
      <charset val="161"/>
    </font>
    <font>
      <sz val="12"/>
      <color theme="1"/>
      <name val="Times New Roman"/>
      <family val="1"/>
    </font>
    <font>
      <sz val="12"/>
      <color rgb="FF000000"/>
      <name val="Times New Roman"/>
      <family val="1"/>
    </font>
    <font>
      <vertAlign val="superscript"/>
      <sz val="12"/>
      <color theme="1"/>
      <name val="Times New Roman"/>
      <family val="1"/>
    </font>
    <font>
      <b/>
      <sz val="12"/>
      <color theme="1"/>
      <name val="Times New Roman"/>
      <family val="1"/>
    </font>
    <font>
      <sz val="12"/>
      <name val="Times New Roman"/>
      <family val="1"/>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23">
    <border>
      <left/>
      <right/>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s>
  <cellStyleXfs count="1">
    <xf numFmtId="0" fontId="0" fillId="0" borderId="0">
      <alignment vertical="center"/>
    </xf>
  </cellStyleXfs>
  <cellXfs count="49">
    <xf numFmtId="0" fontId="0" fillId="0" borderId="0" xfId="0">
      <alignment vertical="center"/>
    </xf>
    <xf numFmtId="0" fontId="1" fillId="2" borderId="1" xfId="0" applyFont="1" applyFill="1" applyBorder="1">
      <alignment vertical="center"/>
    </xf>
    <xf numFmtId="0" fontId="0" fillId="0" borderId="0" xfId="0" applyAlignment="1">
      <alignment horizontal="left" vertical="center"/>
    </xf>
    <xf numFmtId="0" fontId="0" fillId="0" borderId="0" xfId="0" applyNumberFormat="1">
      <alignment vertical="center"/>
    </xf>
    <xf numFmtId="0" fontId="1" fillId="2" borderId="0" xfId="0" applyFont="1" applyFill="1" applyBorder="1">
      <alignment vertical="center"/>
    </xf>
    <xf numFmtId="0" fontId="3" fillId="0" borderId="0" xfId="0" applyFont="1">
      <alignment vertical="center"/>
    </xf>
    <xf numFmtId="0" fontId="6" fillId="0" borderId="0" xfId="0" applyFont="1">
      <alignment vertical="center"/>
    </xf>
    <xf numFmtId="0" fontId="0" fillId="0" borderId="0" xfId="0" applyFill="1">
      <alignment vertical="center"/>
    </xf>
    <xf numFmtId="0" fontId="0" fillId="0" borderId="0" xfId="0" applyNumberFormat="1" applyFill="1">
      <alignment vertical="center"/>
    </xf>
    <xf numFmtId="0" fontId="6" fillId="0" borderId="0" xfId="0" applyFont="1" applyFill="1">
      <alignment vertical="center"/>
    </xf>
    <xf numFmtId="0" fontId="8" fillId="0" borderId="5" xfId="0" applyFont="1" applyBorder="1">
      <alignment vertical="center"/>
    </xf>
    <xf numFmtId="0" fontId="8" fillId="0" borderId="0" xfId="0" applyFont="1" applyBorder="1">
      <alignment vertical="center"/>
    </xf>
    <xf numFmtId="0" fontId="8" fillId="0" borderId="6" xfId="0" applyFont="1" applyBorder="1">
      <alignment vertical="center"/>
    </xf>
    <xf numFmtId="0" fontId="9" fillId="0" borderId="5" xfId="0" applyFont="1" applyBorder="1">
      <alignment vertical="center"/>
    </xf>
    <xf numFmtId="0" fontId="8" fillId="0" borderId="7" xfId="0" applyFont="1" applyBorder="1">
      <alignment vertical="center"/>
    </xf>
    <xf numFmtId="0" fontId="8" fillId="0" borderId="8" xfId="0" applyFont="1" applyBorder="1">
      <alignment vertical="center"/>
    </xf>
    <xf numFmtId="0" fontId="8" fillId="0" borderId="9" xfId="0" applyFont="1" applyBorder="1">
      <alignment vertical="center"/>
    </xf>
    <xf numFmtId="176" fontId="8" fillId="0" borderId="0" xfId="0" applyNumberFormat="1" applyFont="1" applyBorder="1">
      <alignment vertical="center"/>
    </xf>
    <xf numFmtId="176" fontId="8" fillId="0" borderId="6" xfId="0" applyNumberFormat="1" applyFont="1" applyBorder="1">
      <alignment vertical="center"/>
    </xf>
    <xf numFmtId="176" fontId="8" fillId="0" borderId="8" xfId="0" applyNumberFormat="1" applyFont="1" applyBorder="1">
      <alignment vertical="center"/>
    </xf>
    <xf numFmtId="176" fontId="8" fillId="0" borderId="9" xfId="0" applyNumberFormat="1" applyFont="1" applyBorder="1">
      <alignment vertical="center"/>
    </xf>
    <xf numFmtId="176" fontId="8" fillId="0" borderId="5" xfId="0" applyNumberFormat="1" applyFont="1" applyBorder="1">
      <alignment vertical="center"/>
    </xf>
    <xf numFmtId="176" fontId="9" fillId="0" borderId="5" xfId="0" applyNumberFormat="1" applyFont="1" applyBorder="1">
      <alignment vertical="center"/>
    </xf>
    <xf numFmtId="176" fontId="8" fillId="0" borderId="7" xfId="0" applyNumberFormat="1" applyFont="1" applyBorder="1">
      <alignment vertical="center"/>
    </xf>
    <xf numFmtId="0" fontId="11" fillId="2" borderId="1" xfId="0" applyFont="1" applyFill="1" applyBorder="1">
      <alignment vertical="center"/>
    </xf>
    <xf numFmtId="0" fontId="8" fillId="0" borderId="0" xfId="0" applyFont="1">
      <alignment vertical="center"/>
    </xf>
    <xf numFmtId="0" fontId="0" fillId="0" borderId="0" xfId="0" applyFill="1" applyBorder="1" applyAlignment="1">
      <alignment vertical="center"/>
    </xf>
    <xf numFmtId="0" fontId="0" fillId="0" borderId="8" xfId="0" applyFill="1" applyBorder="1" applyAlignment="1">
      <alignment vertical="center"/>
    </xf>
    <xf numFmtId="0" fontId="0" fillId="0" borderId="10" xfId="0" applyFont="1" applyFill="1" applyBorder="1" applyAlignment="1">
      <alignment horizontal="center" vertical="center"/>
    </xf>
    <xf numFmtId="0" fontId="0" fillId="0" borderId="10" xfId="0" applyFont="1" applyFill="1" applyBorder="1" applyAlignment="1">
      <alignment horizontal="centerContinuous" vertical="center"/>
    </xf>
    <xf numFmtId="0" fontId="8" fillId="3" borderId="0" xfId="0" applyFont="1" applyFill="1">
      <alignment vertical="center"/>
    </xf>
    <xf numFmtId="0" fontId="8" fillId="0" borderId="0" xfId="0" applyFont="1" applyFill="1">
      <alignment vertical="center"/>
    </xf>
    <xf numFmtId="0" fontId="8" fillId="0" borderId="3" xfId="0" applyFont="1" applyBorder="1">
      <alignment vertical="center"/>
    </xf>
    <xf numFmtId="0" fontId="8" fillId="0" borderId="4" xfId="0" applyFont="1" applyBorder="1">
      <alignment vertical="center"/>
    </xf>
    <xf numFmtId="0" fontId="8" fillId="0" borderId="2" xfId="0" applyFont="1" applyBorder="1">
      <alignment vertical="center"/>
    </xf>
    <xf numFmtId="0" fontId="8" fillId="0" borderId="14" xfId="0" applyFont="1" applyBorder="1">
      <alignment vertical="center"/>
    </xf>
    <xf numFmtId="0" fontId="12" fillId="0" borderId="14" xfId="0" applyFont="1" applyBorder="1">
      <alignment vertical="center"/>
    </xf>
    <xf numFmtId="0" fontId="12" fillId="0" borderId="15" xfId="0" applyFont="1" applyBorder="1">
      <alignment vertical="center"/>
    </xf>
    <xf numFmtId="0" fontId="8" fillId="0" borderId="15" xfId="0" applyFont="1" applyBorder="1">
      <alignment vertical="center"/>
    </xf>
    <xf numFmtId="0" fontId="8" fillId="0" borderId="16" xfId="0" applyFont="1" applyBorder="1">
      <alignment vertical="center"/>
    </xf>
    <xf numFmtId="0" fontId="8" fillId="0" borderId="17" xfId="0" applyFont="1" applyBorder="1">
      <alignment vertical="center"/>
    </xf>
    <xf numFmtId="0" fontId="8" fillId="0" borderId="18" xfId="0" applyFont="1" applyBorder="1">
      <alignment vertical="center"/>
    </xf>
    <xf numFmtId="0" fontId="12" fillId="0" borderId="19" xfId="0" applyFont="1" applyBorder="1">
      <alignment vertical="center"/>
    </xf>
    <xf numFmtId="0" fontId="8" fillId="0" borderId="20" xfId="0" applyFont="1" applyBorder="1">
      <alignment vertical="center"/>
    </xf>
    <xf numFmtId="0" fontId="8" fillId="3" borderId="21" xfId="0" applyFont="1" applyFill="1" applyBorder="1" applyAlignment="1">
      <alignment horizontal="center" vertical="center"/>
    </xf>
    <xf numFmtId="0" fontId="8" fillId="3" borderId="22" xfId="0" applyFont="1" applyFill="1" applyBorder="1" applyAlignment="1">
      <alignment horizontal="center" vertical="center"/>
    </xf>
    <xf numFmtId="0" fontId="8" fillId="0" borderId="11" xfId="0" applyNumberFormat="1" applyFont="1" applyBorder="1" applyAlignment="1">
      <alignment horizontal="center" vertical="center"/>
    </xf>
    <xf numFmtId="0" fontId="8" fillId="0" borderId="12" xfId="0" applyNumberFormat="1" applyFont="1" applyBorder="1" applyAlignment="1">
      <alignment horizontal="center" vertical="center"/>
    </xf>
    <xf numFmtId="0" fontId="8" fillId="0" borderId="13"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LP!$F$53:$G$53</c:f>
              <c:numCache>
                <c:formatCode>General</c:formatCode>
                <c:ptCount val="2"/>
                <c:pt idx="0">
                  <c:v>0</c:v>
                </c:pt>
                <c:pt idx="1">
                  <c:v>3</c:v>
                </c:pt>
              </c:numCache>
            </c:numRef>
          </c:xVal>
          <c:yVal>
            <c:numRef>
              <c:f>LP!$F$54:$G$54</c:f>
              <c:numCache>
                <c:formatCode>General</c:formatCode>
                <c:ptCount val="2"/>
                <c:pt idx="0">
                  <c:v>3</c:v>
                </c:pt>
                <c:pt idx="1">
                  <c:v>0</c:v>
                </c:pt>
              </c:numCache>
            </c:numRef>
          </c:yVal>
          <c:smooth val="1"/>
          <c:extLst>
            <c:ext xmlns:c16="http://schemas.microsoft.com/office/drawing/2014/chart" uri="{C3380CC4-5D6E-409C-BE32-E72D297353CC}">
              <c16:uniqueId val="{00000000-8DD8-4299-9DA0-296B94A90C24}"/>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LP!$H$53:$H$54</c:f>
              <c:numCache>
                <c:formatCode>General</c:formatCode>
                <c:ptCount val="2"/>
                <c:pt idx="0">
                  <c:v>0</c:v>
                </c:pt>
                <c:pt idx="1">
                  <c:v>2</c:v>
                </c:pt>
              </c:numCache>
            </c:numRef>
          </c:xVal>
          <c:yVal>
            <c:numRef>
              <c:f>LP!$I$53:$I$54</c:f>
              <c:numCache>
                <c:formatCode>General</c:formatCode>
                <c:ptCount val="2"/>
                <c:pt idx="0">
                  <c:v>2</c:v>
                </c:pt>
                <c:pt idx="1">
                  <c:v>0</c:v>
                </c:pt>
              </c:numCache>
            </c:numRef>
          </c:yVal>
          <c:smooth val="1"/>
          <c:extLst>
            <c:ext xmlns:c16="http://schemas.microsoft.com/office/drawing/2014/chart" uri="{C3380CC4-5D6E-409C-BE32-E72D297353CC}">
              <c16:uniqueId val="{00000001-8DD8-4299-9DA0-296B94A90C24}"/>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LP!$J$53:$J$54</c:f>
              <c:numCache>
                <c:formatCode>General</c:formatCode>
                <c:ptCount val="2"/>
                <c:pt idx="0">
                  <c:v>3</c:v>
                </c:pt>
                <c:pt idx="1">
                  <c:v>3</c:v>
                </c:pt>
              </c:numCache>
            </c:numRef>
          </c:xVal>
          <c:yVal>
            <c:numRef>
              <c:f>LP!$K$53:$K$54</c:f>
              <c:numCache>
                <c:formatCode>General</c:formatCode>
                <c:ptCount val="2"/>
                <c:pt idx="0">
                  <c:v>0</c:v>
                </c:pt>
                <c:pt idx="1">
                  <c:v>3</c:v>
                </c:pt>
              </c:numCache>
            </c:numRef>
          </c:yVal>
          <c:smooth val="1"/>
          <c:extLst>
            <c:ext xmlns:c16="http://schemas.microsoft.com/office/drawing/2014/chart" uri="{C3380CC4-5D6E-409C-BE32-E72D297353CC}">
              <c16:uniqueId val="{00000002-8DD8-4299-9DA0-296B94A90C24}"/>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LP!$L$53:$L$54</c:f>
              <c:numCache>
                <c:formatCode>General</c:formatCode>
                <c:ptCount val="2"/>
                <c:pt idx="0">
                  <c:v>0</c:v>
                </c:pt>
                <c:pt idx="1">
                  <c:v>3</c:v>
                </c:pt>
              </c:numCache>
            </c:numRef>
          </c:xVal>
          <c:yVal>
            <c:numRef>
              <c:f>LP!$M$53:$M$54</c:f>
              <c:numCache>
                <c:formatCode>General</c:formatCode>
                <c:ptCount val="2"/>
                <c:pt idx="0">
                  <c:v>3</c:v>
                </c:pt>
                <c:pt idx="1">
                  <c:v>3</c:v>
                </c:pt>
              </c:numCache>
            </c:numRef>
          </c:yVal>
          <c:smooth val="1"/>
          <c:extLst>
            <c:ext xmlns:c16="http://schemas.microsoft.com/office/drawing/2014/chart" uri="{C3380CC4-5D6E-409C-BE32-E72D297353CC}">
              <c16:uniqueId val="{00000003-8DD8-4299-9DA0-296B94A90C24}"/>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LP!$N$53:$N$54</c:f>
              <c:numCache>
                <c:formatCode>General</c:formatCode>
                <c:ptCount val="2"/>
                <c:pt idx="0">
                  <c:v>0</c:v>
                </c:pt>
                <c:pt idx="1">
                  <c:v>0</c:v>
                </c:pt>
              </c:numCache>
            </c:numRef>
          </c:xVal>
          <c:yVal>
            <c:numRef>
              <c:f>LP!$O$53:$O$54</c:f>
              <c:numCache>
                <c:formatCode>General</c:formatCode>
                <c:ptCount val="2"/>
                <c:pt idx="0">
                  <c:v>0</c:v>
                </c:pt>
                <c:pt idx="1">
                  <c:v>3</c:v>
                </c:pt>
              </c:numCache>
            </c:numRef>
          </c:yVal>
          <c:smooth val="1"/>
          <c:extLst>
            <c:ext xmlns:c16="http://schemas.microsoft.com/office/drawing/2014/chart" uri="{C3380CC4-5D6E-409C-BE32-E72D297353CC}">
              <c16:uniqueId val="{00000004-8DD8-4299-9DA0-296B94A90C24}"/>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LP!$P$53:$P$54</c:f>
              <c:numCache>
                <c:formatCode>General</c:formatCode>
                <c:ptCount val="2"/>
                <c:pt idx="0">
                  <c:v>0</c:v>
                </c:pt>
                <c:pt idx="1">
                  <c:v>3</c:v>
                </c:pt>
              </c:numCache>
            </c:numRef>
          </c:xVal>
          <c:yVal>
            <c:numRef>
              <c:f>LP!$Q$53:$Q$54</c:f>
              <c:numCache>
                <c:formatCode>General</c:formatCode>
                <c:ptCount val="2"/>
                <c:pt idx="0">
                  <c:v>0</c:v>
                </c:pt>
                <c:pt idx="1">
                  <c:v>0</c:v>
                </c:pt>
              </c:numCache>
            </c:numRef>
          </c:yVal>
          <c:smooth val="1"/>
          <c:extLst>
            <c:ext xmlns:c16="http://schemas.microsoft.com/office/drawing/2014/chart" uri="{C3380CC4-5D6E-409C-BE32-E72D297353CC}">
              <c16:uniqueId val="{00000005-8DD8-4299-9DA0-296B94A90C24}"/>
            </c:ext>
          </c:extLst>
        </c:ser>
        <c:ser>
          <c:idx val="6"/>
          <c:order val="6"/>
          <c:spPr>
            <a:ln w="539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LP!$O$59:$O$60</c:f>
              <c:numCache>
                <c:formatCode>General</c:formatCode>
                <c:ptCount val="2"/>
                <c:pt idx="0">
                  <c:v>0</c:v>
                </c:pt>
                <c:pt idx="1">
                  <c:v>12</c:v>
                </c:pt>
              </c:numCache>
            </c:numRef>
          </c:xVal>
          <c:yVal>
            <c:numRef>
              <c:f>LP!$P$59:$P$60</c:f>
              <c:numCache>
                <c:formatCode>General</c:formatCode>
                <c:ptCount val="2"/>
                <c:pt idx="0">
                  <c:v>3</c:v>
                </c:pt>
                <c:pt idx="1">
                  <c:v>0</c:v>
                </c:pt>
              </c:numCache>
            </c:numRef>
          </c:yVal>
          <c:smooth val="1"/>
          <c:extLst>
            <c:ext xmlns:c16="http://schemas.microsoft.com/office/drawing/2014/chart" uri="{C3380CC4-5D6E-409C-BE32-E72D297353CC}">
              <c16:uniqueId val="{00000006-8DD8-4299-9DA0-296B94A90C24}"/>
            </c:ext>
          </c:extLst>
        </c:ser>
        <c:dLbls>
          <c:showLegendKey val="0"/>
          <c:showVal val="0"/>
          <c:showCatName val="0"/>
          <c:showSerName val="0"/>
          <c:showPercent val="0"/>
          <c:showBubbleSize val="0"/>
        </c:dLbls>
        <c:axId val="23628880"/>
        <c:axId val="22435680"/>
      </c:scatterChart>
      <c:valAx>
        <c:axId val="23628880"/>
        <c:scaling>
          <c:orientation val="minMax"/>
          <c:max val="3"/>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22435680"/>
        <c:crosses val="autoZero"/>
        <c:crossBetween val="midCat"/>
      </c:valAx>
      <c:valAx>
        <c:axId val="22435680"/>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2362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152400</xdr:colOff>
      <xdr:row>1</xdr:row>
      <xdr:rowOff>114300</xdr:rowOff>
    </xdr:from>
    <xdr:to>
      <xdr:col>13</xdr:col>
      <xdr:colOff>600075</xdr:colOff>
      <xdr:row>16</xdr:row>
      <xdr:rowOff>123825</xdr:rowOff>
    </xdr:to>
    <xdr:sp macro="" textlink="">
      <xdr:nvSpPr>
        <xdr:cNvPr id="2" name="文字方塊 1">
          <a:extLst>
            <a:ext uri="{FF2B5EF4-FFF2-40B4-BE49-F238E27FC236}">
              <a16:creationId xmlns:a16="http://schemas.microsoft.com/office/drawing/2014/main" id="{00000000-0008-0000-0000-000002000000}"/>
            </a:ext>
          </a:extLst>
        </xdr:cNvPr>
        <xdr:cNvSpPr txBox="1"/>
      </xdr:nvSpPr>
      <xdr:spPr>
        <a:xfrm>
          <a:off x="800100" y="319088"/>
          <a:ext cx="6924675" cy="30813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TW" altLang="en-US" sz="1100" b="0" i="0" u="none" strike="noStrike" baseline="0">
            <a:solidFill>
              <a:schemeClr val="dk1"/>
            </a:solidFill>
            <a:latin typeface="+mn-lt"/>
            <a:ea typeface="+mn-ea"/>
            <a:cs typeface="+mn-cs"/>
          </a:endParaRPr>
        </a:p>
        <a:p>
          <a:r>
            <a:rPr lang="en-US" altLang="zh-TW" sz="1100" b="0" i="0" u="none" strike="noStrike" baseline="0">
              <a:solidFill>
                <a:schemeClr val="dk1"/>
              </a:solidFill>
              <a:latin typeface="+mn-lt"/>
              <a:ea typeface="+mn-ea"/>
              <a:cs typeface="+mn-cs"/>
            </a:rPr>
            <a:t> A finance example of linear programming </a:t>
          </a:r>
        </a:p>
        <a:p>
          <a:r>
            <a:rPr lang="en-US" altLang="zh-TW" sz="1100" b="0" i="0" u="none" strike="noStrike" baseline="0">
              <a:solidFill>
                <a:schemeClr val="dk1"/>
              </a:solidFill>
              <a:latin typeface="+mn-lt"/>
              <a:ea typeface="+mn-ea"/>
              <a:cs typeface="+mn-cs"/>
            </a:rPr>
            <a:t>Keelung Life Insurance Company has a portfolio containing different types of securities. The company has $5 million to invest and wishes to maximize the interest earned over the next year. Assuming the insurance company risk neutral. (This is not real, of course.) The company has four investment alternatives include Bonds, Stocks, Gold, and Real Estate. The expected return for Bonds is 3%, Stocks 12%, Gold 8%, and Land 9%. Based on the regulation, an insurance company must put at least 40% of the investment to be in corporate bonds and common stock; and no more than 20% of the investment to be in Real Estate. The insurance company has it own investment policy that the maximum amount to be invested for each alternative is $3 million for Bonds, $3 million for Stocks, $2 million for Gold, and $3 million for Land. The objective is to maximize the return. </a:t>
          </a:r>
        </a:p>
        <a:p>
          <a:endParaRPr lang="en-US" altLang="zh-TW" sz="1100" b="0" i="0" u="none" strike="noStrike" baseline="0">
            <a:solidFill>
              <a:schemeClr val="dk1"/>
            </a:solidFill>
            <a:latin typeface="+mn-lt"/>
            <a:ea typeface="+mn-ea"/>
            <a:cs typeface="+mn-cs"/>
          </a:endParaRPr>
        </a:p>
        <a:p>
          <a:r>
            <a:rPr lang="en-US" altLang="zh-TW" sz="1100" b="0" i="0" u="none" strike="noStrike" baseline="0">
              <a:solidFill>
                <a:schemeClr val="dk1"/>
              </a:solidFill>
              <a:latin typeface="+mn-lt"/>
              <a:ea typeface="+mn-ea"/>
              <a:cs typeface="+mn-cs"/>
            </a:rPr>
            <a:t>1. Formulate the problem. </a:t>
          </a:r>
        </a:p>
        <a:p>
          <a:r>
            <a:rPr lang="en-US" altLang="zh-TW" sz="1100" b="0" i="0" u="none" strike="noStrike" baseline="0">
              <a:solidFill>
                <a:schemeClr val="dk1"/>
              </a:solidFill>
              <a:latin typeface="+mn-lt"/>
              <a:ea typeface="+mn-ea"/>
              <a:cs typeface="+mn-cs"/>
            </a:rPr>
            <a:t>2. Solve the problem via SOLVER. </a:t>
          </a:r>
        </a:p>
        <a:p>
          <a:r>
            <a:rPr lang="en-US" altLang="zh-TW" sz="1100" b="0" i="0" u="none" strike="noStrike" baseline="0">
              <a:solidFill>
                <a:schemeClr val="dk1"/>
              </a:solidFill>
              <a:latin typeface="+mn-lt"/>
              <a:ea typeface="+mn-ea"/>
              <a:cs typeface="+mn-cs"/>
            </a:rPr>
            <a:t>3. Solve this linear program problem graphically. </a:t>
          </a:r>
        </a:p>
        <a:p>
          <a:endParaRPr lang="zh-TW" altLang="en-US" sz="1100" b="0" i="0" u="none" strike="noStrike" baseline="0">
            <a:solidFill>
              <a:schemeClr val="dk1"/>
            </a:solidFill>
            <a:latin typeface="+mn-lt"/>
            <a:ea typeface="+mn-ea"/>
            <a:cs typeface="+mn-cs"/>
          </a:endParaRPr>
        </a:p>
        <a:p>
          <a:r>
            <a:rPr lang="en-US" altLang="zh-TW" sz="1100" b="0" i="0" u="none" strike="noStrike" baseline="0">
              <a:solidFill>
                <a:schemeClr val="dk1"/>
              </a:solidFill>
              <a:latin typeface="+mn-lt"/>
              <a:ea typeface="+mn-ea"/>
              <a:cs typeface="+mn-cs"/>
            </a:rPr>
            <a:t>Remember to write down your comments and suggestion on this portfolio selection problem. </a:t>
          </a:r>
          <a:endParaRPr lang="zh-TW" altLang="en-US" sz="1100"/>
        </a:p>
      </xdr:txBody>
    </xdr:sp>
    <xdr:clientData/>
  </xdr:twoCellAnchor>
  <xdr:twoCellAnchor>
    <xdr:from>
      <xdr:col>5</xdr:col>
      <xdr:colOff>53340</xdr:colOff>
      <xdr:row>54</xdr:row>
      <xdr:rowOff>121920</xdr:rowOff>
    </xdr:from>
    <xdr:to>
      <xdr:col>12</xdr:col>
      <xdr:colOff>213360</xdr:colOff>
      <xdr:row>68</xdr:row>
      <xdr:rowOff>91440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17</xdr:col>
          <xdr:colOff>594360</xdr:colOff>
          <xdr:row>56</xdr:row>
          <xdr:rowOff>0</xdr:rowOff>
        </xdr:from>
        <xdr:to>
          <xdr:col>19</xdr:col>
          <xdr:colOff>601980</xdr:colOff>
          <xdr:row>57</xdr:row>
          <xdr:rowOff>30480</xdr:rowOff>
        </xdr:to>
        <xdr:sp macro="" textlink="">
          <xdr:nvSpPr>
            <xdr:cNvPr id="1025" name="ScrollBar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EB70-B52D-4039-ADE2-0BDE86418889}">
  <sheetPr codeName="Sheet1"/>
  <dimension ref="B19:R60"/>
  <sheetViews>
    <sheetView tabSelected="1" topLeftCell="A28" workbookViewId="0">
      <selection activeCell="S51" sqref="S51"/>
    </sheetView>
  </sheetViews>
  <sheetFormatPr defaultColWidth="9" defaultRowHeight="15.6" x14ac:dyDescent="0.3"/>
  <cols>
    <col min="1" max="4" width="9" style="25"/>
    <col min="5" max="5" width="9" style="31"/>
    <col min="6" max="11" width="9" style="25"/>
    <col min="12" max="12" width="10.33203125" style="25" bestFit="1" customWidth="1"/>
    <col min="13" max="16384" width="9" style="25"/>
  </cols>
  <sheetData>
    <row r="19" spans="2:14" x14ac:dyDescent="0.3">
      <c r="B19" s="25" t="s">
        <v>13</v>
      </c>
    </row>
    <row r="20" spans="2:14" x14ac:dyDescent="0.3">
      <c r="B20" s="25" t="s">
        <v>14</v>
      </c>
    </row>
    <row r="21" spans="2:14" x14ac:dyDescent="0.3">
      <c r="B21" s="25" t="s">
        <v>15</v>
      </c>
    </row>
    <row r="22" spans="2:14" x14ac:dyDescent="0.3">
      <c r="B22" s="25" t="s">
        <v>16</v>
      </c>
    </row>
    <row r="23" spans="2:14" x14ac:dyDescent="0.3">
      <c r="B23" s="25" t="s">
        <v>17</v>
      </c>
    </row>
    <row r="24" spans="2:14" x14ac:dyDescent="0.3">
      <c r="B24" s="25" t="s">
        <v>18</v>
      </c>
    </row>
    <row r="25" spans="2:14" x14ac:dyDescent="0.3">
      <c r="H25" s="11"/>
      <c r="I25" s="11"/>
      <c r="J25" s="11"/>
      <c r="K25" s="11"/>
      <c r="L25" s="11"/>
      <c r="M25" s="11"/>
      <c r="N25" s="11"/>
    </row>
    <row r="26" spans="2:14" ht="16.2" thickBot="1" x14ac:dyDescent="0.35">
      <c r="B26" s="30" t="s">
        <v>30</v>
      </c>
      <c r="H26" s="11"/>
      <c r="I26" s="11"/>
      <c r="J26" s="11"/>
      <c r="K26" s="11"/>
      <c r="L26" s="11"/>
      <c r="M26" s="11"/>
      <c r="N26" s="11"/>
    </row>
    <row r="27" spans="2:14" x14ac:dyDescent="0.3">
      <c r="B27" s="25" t="s">
        <v>20</v>
      </c>
      <c r="F27" s="44" t="s">
        <v>37</v>
      </c>
      <c r="G27" s="34" t="s">
        <v>33</v>
      </c>
      <c r="H27" s="32" t="s">
        <v>34</v>
      </c>
      <c r="I27" s="32" t="s">
        <v>35</v>
      </c>
      <c r="J27" s="40" t="s">
        <v>36</v>
      </c>
      <c r="K27" s="32"/>
      <c r="L27" s="32"/>
      <c r="M27" s="32"/>
      <c r="N27" s="33"/>
    </row>
    <row r="28" spans="2:14" x14ac:dyDescent="0.3">
      <c r="B28" s="25" t="s">
        <v>19</v>
      </c>
      <c r="F28" s="45"/>
      <c r="G28" s="10">
        <v>0</v>
      </c>
      <c r="H28" s="11">
        <v>3</v>
      </c>
      <c r="I28" s="11">
        <v>1</v>
      </c>
      <c r="J28" s="41">
        <v>1</v>
      </c>
      <c r="K28" s="11"/>
      <c r="L28" s="11" t="s">
        <v>92</v>
      </c>
      <c r="M28" s="11">
        <f t="array" ref="M28">MMULT(G29:J29,TRANSPOSE($G$28:$J$28))</f>
        <v>0.53</v>
      </c>
      <c r="N28" s="12"/>
    </row>
    <row r="29" spans="2:14" x14ac:dyDescent="0.3">
      <c r="B29" s="25" t="s">
        <v>21</v>
      </c>
      <c r="F29" s="35" t="s">
        <v>38</v>
      </c>
      <c r="G29" s="36">
        <v>0.03</v>
      </c>
      <c r="H29" s="37">
        <v>0.12</v>
      </c>
      <c r="I29" s="37">
        <v>0.08</v>
      </c>
      <c r="J29" s="42">
        <v>0.09</v>
      </c>
      <c r="K29" s="38"/>
      <c r="L29" s="38"/>
      <c r="M29" s="38"/>
      <c r="N29" s="39"/>
    </row>
    <row r="30" spans="2:14" x14ac:dyDescent="0.3">
      <c r="B30" s="25" t="s">
        <v>22</v>
      </c>
      <c r="F30" s="10" t="s">
        <v>42</v>
      </c>
      <c r="G30" s="10">
        <v>1</v>
      </c>
      <c r="H30" s="11">
        <v>1</v>
      </c>
      <c r="I30" s="11">
        <v>1</v>
      </c>
      <c r="J30" s="41">
        <v>1</v>
      </c>
      <c r="K30" s="11" t="s">
        <v>41</v>
      </c>
      <c r="L30" s="11">
        <f t="array" ref="L30">MMULT(G30:J30,TRANSPOSE($G$28:$J$28))</f>
        <v>5</v>
      </c>
      <c r="M30" s="11" t="s">
        <v>39</v>
      </c>
      <c r="N30" s="12">
        <v>5</v>
      </c>
    </row>
    <row r="31" spans="2:14" x14ac:dyDescent="0.3">
      <c r="F31" s="10" t="s">
        <v>43</v>
      </c>
      <c r="G31" s="10">
        <v>1</v>
      </c>
      <c r="H31" s="11">
        <v>1</v>
      </c>
      <c r="I31" s="11">
        <v>0</v>
      </c>
      <c r="J31" s="41">
        <v>0</v>
      </c>
      <c r="K31" s="11" t="s">
        <v>41</v>
      </c>
      <c r="L31" s="11">
        <f t="array" ref="L31">MMULT(G31:J31,TRANSPOSE($G$28:$J$28))</f>
        <v>3</v>
      </c>
      <c r="M31" s="11" t="s">
        <v>40</v>
      </c>
      <c r="N31" s="12">
        <v>2</v>
      </c>
    </row>
    <row r="32" spans="2:14" x14ac:dyDescent="0.3">
      <c r="B32" s="30" t="s">
        <v>49</v>
      </c>
      <c r="C32" s="30"/>
      <c r="D32" s="30"/>
      <c r="F32" s="10" t="s">
        <v>44</v>
      </c>
      <c r="G32" s="10">
        <v>0</v>
      </c>
      <c r="H32" s="11">
        <v>0</v>
      </c>
      <c r="I32" s="11">
        <v>0</v>
      </c>
      <c r="J32" s="41">
        <v>1</v>
      </c>
      <c r="K32" s="11" t="s">
        <v>41</v>
      </c>
      <c r="L32" s="11">
        <f t="array" ref="L32">MMULT(G32:J32,TRANSPOSE($G$28:$J$28))</f>
        <v>1</v>
      </c>
      <c r="M32" s="11" t="s">
        <v>39</v>
      </c>
      <c r="N32" s="12">
        <v>1</v>
      </c>
    </row>
    <row r="33" spans="2:14" x14ac:dyDescent="0.3">
      <c r="B33" s="25" t="s">
        <v>24</v>
      </c>
      <c r="F33" s="10" t="s">
        <v>45</v>
      </c>
      <c r="G33" s="10">
        <v>1</v>
      </c>
      <c r="H33" s="11">
        <v>0</v>
      </c>
      <c r="I33" s="11">
        <v>0</v>
      </c>
      <c r="J33" s="41">
        <v>0</v>
      </c>
      <c r="K33" s="11" t="s">
        <v>41</v>
      </c>
      <c r="L33" s="11">
        <f t="array" ref="L33">MMULT(G33:J33,TRANSPOSE($G$28:$J$28))</f>
        <v>0</v>
      </c>
      <c r="M33" s="11" t="s">
        <v>39</v>
      </c>
      <c r="N33" s="12">
        <v>3</v>
      </c>
    </row>
    <row r="34" spans="2:14" x14ac:dyDescent="0.3">
      <c r="B34" s="25" t="s">
        <v>23</v>
      </c>
      <c r="F34" s="10" t="s">
        <v>46</v>
      </c>
      <c r="G34" s="10">
        <v>0</v>
      </c>
      <c r="H34" s="11">
        <v>1</v>
      </c>
      <c r="I34" s="11">
        <v>0</v>
      </c>
      <c r="J34" s="41">
        <v>0</v>
      </c>
      <c r="K34" s="11" t="s">
        <v>41</v>
      </c>
      <c r="L34" s="11">
        <f t="array" ref="L34">MMULT(G34:J34,TRANSPOSE($G$28:$J$28))</f>
        <v>3</v>
      </c>
      <c r="M34" s="11" t="s">
        <v>39</v>
      </c>
      <c r="N34" s="12">
        <v>3</v>
      </c>
    </row>
    <row r="35" spans="2:14" x14ac:dyDescent="0.3">
      <c r="B35" s="25" t="s">
        <v>25</v>
      </c>
      <c r="F35" s="10" t="s">
        <v>47</v>
      </c>
      <c r="G35" s="10">
        <v>0</v>
      </c>
      <c r="H35" s="11">
        <v>0</v>
      </c>
      <c r="I35" s="11">
        <v>1</v>
      </c>
      <c r="J35" s="41">
        <v>0</v>
      </c>
      <c r="K35" s="11" t="s">
        <v>41</v>
      </c>
      <c r="L35" s="11">
        <f t="array" ref="L35">MMULT(G35:J35,TRANSPOSE($G$28:$J$28))</f>
        <v>1</v>
      </c>
      <c r="M35" s="11" t="s">
        <v>39</v>
      </c>
      <c r="N35" s="12">
        <v>2</v>
      </c>
    </row>
    <row r="36" spans="2:14" ht="16.2" thickBot="1" x14ac:dyDescent="0.35">
      <c r="B36" s="25" t="s">
        <v>26</v>
      </c>
      <c r="F36" s="14" t="s">
        <v>48</v>
      </c>
      <c r="G36" s="14">
        <v>0</v>
      </c>
      <c r="H36" s="15">
        <v>0</v>
      </c>
      <c r="I36" s="15">
        <v>0</v>
      </c>
      <c r="J36" s="43">
        <v>1</v>
      </c>
      <c r="K36" s="15" t="s">
        <v>41</v>
      </c>
      <c r="L36" s="15">
        <f t="array" ref="L36">MMULT(G36:J36,TRANSPOSE($G$28:$J$28))</f>
        <v>1</v>
      </c>
      <c r="M36" s="15" t="s">
        <v>39</v>
      </c>
      <c r="N36" s="16">
        <v>3</v>
      </c>
    </row>
    <row r="37" spans="2:14" x14ac:dyDescent="0.3">
      <c r="B37" s="25" t="s">
        <v>27</v>
      </c>
    </row>
    <row r="38" spans="2:14" x14ac:dyDescent="0.3">
      <c r="B38" s="25" t="s">
        <v>29</v>
      </c>
    </row>
    <row r="39" spans="2:14" x14ac:dyDescent="0.3">
      <c r="B39" s="25" t="s">
        <v>28</v>
      </c>
    </row>
    <row r="41" spans="2:14" x14ac:dyDescent="0.3">
      <c r="B41" s="30" t="s">
        <v>31</v>
      </c>
      <c r="C41" s="30"/>
      <c r="D41" s="30"/>
      <c r="F41" s="25" t="s">
        <v>107</v>
      </c>
    </row>
    <row r="42" spans="2:14" x14ac:dyDescent="0.3">
      <c r="B42" s="25" t="s">
        <v>32</v>
      </c>
      <c r="F42" s="25" t="s">
        <v>95</v>
      </c>
      <c r="G42" s="25" t="s">
        <v>93</v>
      </c>
      <c r="H42" s="25" t="s">
        <v>94</v>
      </c>
    </row>
    <row r="43" spans="2:14" x14ac:dyDescent="0.3">
      <c r="G43" s="25">
        <v>0</v>
      </c>
      <c r="H43" s="25">
        <v>3</v>
      </c>
      <c r="J43" s="25" t="s">
        <v>103</v>
      </c>
    </row>
    <row r="44" spans="2:14" x14ac:dyDescent="0.3">
      <c r="F44" s="25" t="s">
        <v>96</v>
      </c>
      <c r="G44" s="25">
        <v>0.03</v>
      </c>
      <c r="H44" s="25">
        <v>0.12</v>
      </c>
      <c r="J44" s="25">
        <f t="array" ref="J44">MMULT(G44:H44,TRANSPOSE($G$43:$H$43))</f>
        <v>0.36</v>
      </c>
    </row>
    <row r="45" spans="2:14" x14ac:dyDescent="0.3">
      <c r="B45" s="30" t="s">
        <v>49</v>
      </c>
      <c r="C45" s="30"/>
      <c r="D45" s="30"/>
      <c r="F45" s="25" t="s">
        <v>97</v>
      </c>
      <c r="G45" s="25">
        <v>1</v>
      </c>
      <c r="H45" s="25">
        <v>1</v>
      </c>
      <c r="I45" s="25" t="s">
        <v>101</v>
      </c>
      <c r="J45" s="25">
        <f t="array" ref="J45">MMULT(G45:H45,TRANSPOSE($G$43:$H$43))</f>
        <v>3</v>
      </c>
      <c r="K45" s="11" t="s">
        <v>39</v>
      </c>
      <c r="L45" s="25">
        <v>3</v>
      </c>
    </row>
    <row r="46" spans="2:14" x14ac:dyDescent="0.3">
      <c r="B46" s="25" t="s">
        <v>100</v>
      </c>
      <c r="F46" s="25" t="s">
        <v>98</v>
      </c>
      <c r="G46" s="25">
        <v>1</v>
      </c>
      <c r="H46" s="25">
        <v>1</v>
      </c>
      <c r="I46" s="25" t="s">
        <v>101</v>
      </c>
      <c r="J46" s="25">
        <f t="array" ref="J46">MMULT(G46:H46,TRANSPOSE($G$43:$H$43))</f>
        <v>3</v>
      </c>
      <c r="K46" s="11" t="s">
        <v>40</v>
      </c>
      <c r="L46" s="25">
        <v>2</v>
      </c>
    </row>
    <row r="47" spans="2:14" x14ac:dyDescent="0.3">
      <c r="B47" s="25" t="s">
        <v>23</v>
      </c>
      <c r="F47" s="25" t="s">
        <v>99</v>
      </c>
      <c r="G47" s="25">
        <v>1</v>
      </c>
      <c r="H47" s="25">
        <v>0</v>
      </c>
      <c r="I47" s="25" t="s">
        <v>101</v>
      </c>
      <c r="J47" s="25">
        <f t="array" ref="J47">MMULT(G47:H47,TRANSPOSE($G$43:$H$43))</f>
        <v>0</v>
      </c>
      <c r="K47" s="11" t="s">
        <v>39</v>
      </c>
      <c r="L47" s="25">
        <v>3</v>
      </c>
    </row>
    <row r="48" spans="2:14" x14ac:dyDescent="0.3">
      <c r="B48" s="25" t="s">
        <v>26</v>
      </c>
      <c r="F48" s="25" t="s">
        <v>102</v>
      </c>
      <c r="G48" s="25">
        <v>0</v>
      </c>
      <c r="H48" s="25">
        <v>1</v>
      </c>
      <c r="I48" s="25" t="s">
        <v>101</v>
      </c>
      <c r="J48" s="25">
        <f t="array" ref="J48">MMULT(G48:H48,TRANSPOSE($G$43:$H$43))</f>
        <v>3</v>
      </c>
      <c r="K48" s="11" t="s">
        <v>39</v>
      </c>
      <c r="L48" s="25">
        <v>3</v>
      </c>
    </row>
    <row r="49" spans="2:18" x14ac:dyDescent="0.3">
      <c r="B49" s="25" t="s">
        <v>27</v>
      </c>
    </row>
    <row r="51" spans="2:18" x14ac:dyDescent="0.3">
      <c r="F51" s="25" t="s">
        <v>97</v>
      </c>
      <c r="H51" s="25" t="s">
        <v>98</v>
      </c>
      <c r="J51" s="25" t="s">
        <v>99</v>
      </c>
      <c r="L51" s="25" t="s">
        <v>102</v>
      </c>
      <c r="N51" s="25" t="s">
        <v>99</v>
      </c>
      <c r="P51" s="25" t="s">
        <v>102</v>
      </c>
    </row>
    <row r="52" spans="2:18" x14ac:dyDescent="0.3">
      <c r="F52" s="25" t="s">
        <v>104</v>
      </c>
      <c r="G52" s="25" t="s">
        <v>105</v>
      </c>
      <c r="H52" s="25" t="s">
        <v>104</v>
      </c>
      <c r="I52" s="25" t="s">
        <v>105</v>
      </c>
      <c r="J52" s="25" t="s">
        <v>104</v>
      </c>
      <c r="K52" s="25" t="s">
        <v>105</v>
      </c>
      <c r="L52" s="25" t="s">
        <v>104</v>
      </c>
      <c r="M52" s="25" t="s">
        <v>105</v>
      </c>
      <c r="N52" s="25" t="s">
        <v>104</v>
      </c>
      <c r="O52" s="25" t="s">
        <v>105</v>
      </c>
      <c r="P52" s="25" t="s">
        <v>104</v>
      </c>
      <c r="Q52" s="25" t="s">
        <v>105</v>
      </c>
    </row>
    <row r="53" spans="2:18" x14ac:dyDescent="0.3">
      <c r="F53" s="25">
        <v>0</v>
      </c>
      <c r="G53" s="25">
        <f>L45/H45</f>
        <v>3</v>
      </c>
      <c r="H53" s="25">
        <v>0</v>
      </c>
      <c r="I53" s="25">
        <f>L46/H46</f>
        <v>2</v>
      </c>
      <c r="J53" s="25">
        <v>3</v>
      </c>
      <c r="K53" s="25">
        <v>0</v>
      </c>
      <c r="L53" s="25">
        <v>0</v>
      </c>
      <c r="M53" s="25">
        <v>3</v>
      </c>
      <c r="N53" s="25">
        <v>0</v>
      </c>
      <c r="O53" s="25">
        <v>0</v>
      </c>
      <c r="P53" s="25">
        <v>0</v>
      </c>
      <c r="Q53" s="25">
        <v>0</v>
      </c>
    </row>
    <row r="54" spans="2:18" x14ac:dyDescent="0.3">
      <c r="F54" s="25">
        <f>L45/G45</f>
        <v>3</v>
      </c>
      <c r="G54" s="25">
        <v>0</v>
      </c>
      <c r="H54" s="25">
        <f>L46/G46</f>
        <v>2</v>
      </c>
      <c r="I54" s="25">
        <v>0</v>
      </c>
      <c r="J54" s="25">
        <v>3</v>
      </c>
      <c r="K54" s="25">
        <v>3</v>
      </c>
      <c r="L54" s="25">
        <v>3</v>
      </c>
      <c r="M54" s="25">
        <v>3</v>
      </c>
      <c r="N54" s="25">
        <v>0</v>
      </c>
      <c r="O54" s="25">
        <v>3</v>
      </c>
      <c r="P54" s="25">
        <v>3</v>
      </c>
      <c r="Q54" s="25">
        <v>0</v>
      </c>
    </row>
    <row r="57" spans="2:18" x14ac:dyDescent="0.3">
      <c r="O57" s="25" t="s">
        <v>106</v>
      </c>
      <c r="P57" s="25" t="s">
        <v>101</v>
      </c>
      <c r="Q57" s="25">
        <f>R57/100</f>
        <v>0.36</v>
      </c>
      <c r="R57" s="25">
        <v>36</v>
      </c>
    </row>
    <row r="58" spans="2:18" x14ac:dyDescent="0.3">
      <c r="O58" s="25" t="s">
        <v>104</v>
      </c>
      <c r="P58" s="25" t="s">
        <v>105</v>
      </c>
    </row>
    <row r="59" spans="2:18" x14ac:dyDescent="0.3">
      <c r="O59" s="25">
        <v>0</v>
      </c>
      <c r="P59" s="25">
        <f>Q57/H44</f>
        <v>3</v>
      </c>
    </row>
    <row r="60" spans="2:18" x14ac:dyDescent="0.3">
      <c r="O60" s="25">
        <f>Q57/G44</f>
        <v>12</v>
      </c>
      <c r="P60" s="25">
        <v>0</v>
      </c>
    </row>
  </sheetData>
  <mergeCells count="1">
    <mergeCell ref="F27:F28"/>
  </mergeCells>
  <phoneticPr fontId="2"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268E0-2FD8-440F-AE69-B6CEB44709B0}">
  <sheetPr codeName="Sheet2"/>
  <dimension ref="A1:CD71"/>
  <sheetViews>
    <sheetView workbookViewId="0">
      <selection activeCell="M6" sqref="M6"/>
    </sheetView>
  </sheetViews>
  <sheetFormatPr defaultRowHeight="16.2" x14ac:dyDescent="0.3"/>
  <cols>
    <col min="12" max="12" width="14" bestFit="1" customWidth="1"/>
    <col min="13" max="15" width="14.109375" bestFit="1" customWidth="1"/>
    <col min="16" max="16" width="14" bestFit="1" customWidth="1"/>
  </cols>
  <sheetData>
    <row r="1" spans="1:82" x14ac:dyDescent="0.3">
      <c r="A1" s="1" t="s">
        <v>0</v>
      </c>
      <c r="B1" s="1" t="s">
        <v>1</v>
      </c>
      <c r="C1" s="1" t="s">
        <v>2</v>
      </c>
      <c r="D1" s="1" t="s">
        <v>3</v>
      </c>
      <c r="E1" s="1" t="s">
        <v>4</v>
      </c>
      <c r="F1" s="1" t="s">
        <v>54</v>
      </c>
      <c r="G1" s="1" t="s">
        <v>5</v>
      </c>
      <c r="H1" s="4" t="s">
        <v>6</v>
      </c>
      <c r="I1" s="4" t="s">
        <v>7</v>
      </c>
    </row>
    <row r="2" spans="1:82" x14ac:dyDescent="0.3">
      <c r="A2" s="2">
        <v>201601</v>
      </c>
      <c r="B2" s="3">
        <v>1.173</v>
      </c>
      <c r="C2" s="3">
        <v>0.78</v>
      </c>
      <c r="D2" s="3">
        <v>-11.2996</v>
      </c>
      <c r="E2" s="3">
        <v>-2.0672999999999999</v>
      </c>
      <c r="F2" s="3">
        <v>1</v>
      </c>
      <c r="G2" s="3">
        <v>-2.3129</v>
      </c>
      <c r="I2">
        <v>0.2</v>
      </c>
    </row>
    <row r="3" spans="1:82" x14ac:dyDescent="0.3">
      <c r="A3" s="2">
        <v>201602</v>
      </c>
      <c r="B3" s="3">
        <v>6.0869</v>
      </c>
      <c r="C3" s="3">
        <v>4.2580999999999998</v>
      </c>
      <c r="D3" s="3">
        <v>-10.509499999999999</v>
      </c>
      <c r="E3" s="3">
        <v>7.8888999999999996</v>
      </c>
      <c r="F3" s="3">
        <v>1</v>
      </c>
      <c r="G3" s="3">
        <v>3.2650999999999999</v>
      </c>
    </row>
    <row r="4" spans="1:82" x14ac:dyDescent="0.3">
      <c r="A4" s="2">
        <v>201603</v>
      </c>
      <c r="B4" s="3">
        <v>-3.5518999999999998</v>
      </c>
      <c r="C4" s="3">
        <v>3.9601999999999999</v>
      </c>
      <c r="D4" s="3">
        <v>-6.4055999999999997</v>
      </c>
      <c r="E4" s="3">
        <v>-1.0297000000000001</v>
      </c>
      <c r="F4" s="3">
        <v>1</v>
      </c>
      <c r="G4" s="3">
        <v>3.9670000000000001</v>
      </c>
      <c r="I4" t="s">
        <v>9</v>
      </c>
    </row>
    <row r="5" spans="1:82" x14ac:dyDescent="0.3">
      <c r="A5" s="2">
        <v>201604</v>
      </c>
      <c r="B5" s="3">
        <v>-8.2151999999999994</v>
      </c>
      <c r="C5" s="3">
        <v>3.5716000000000001</v>
      </c>
      <c r="D5" s="3">
        <v>6.4641000000000002</v>
      </c>
      <c r="E5" s="3">
        <v>-5.9313000000000002</v>
      </c>
      <c r="F5" s="3">
        <v>1</v>
      </c>
      <c r="G5" s="3">
        <v>-4.1959999999999997</v>
      </c>
      <c r="I5" t="s">
        <v>12</v>
      </c>
    </row>
    <row r="6" spans="1:82" x14ac:dyDescent="0.3">
      <c r="A6" s="2">
        <v>201605</v>
      </c>
      <c r="B6" s="3">
        <v>-2.778</v>
      </c>
      <c r="C6" s="3">
        <v>3.3332999999999999</v>
      </c>
      <c r="D6" s="3">
        <v>-1.786</v>
      </c>
      <c r="E6" s="3">
        <v>5.0884999999999998</v>
      </c>
      <c r="F6" s="3">
        <v>1</v>
      </c>
      <c r="G6" s="3">
        <v>1.8822000000000001</v>
      </c>
    </row>
    <row r="7" spans="1:82" ht="18.600000000000001" x14ac:dyDescent="0.3">
      <c r="A7" s="2">
        <v>201606</v>
      </c>
      <c r="B7" s="3">
        <v>-0.3175</v>
      </c>
      <c r="C7" s="3">
        <v>-5.4505999999999997</v>
      </c>
      <c r="D7" s="3">
        <v>-1.091</v>
      </c>
      <c r="E7" s="3">
        <v>24.2104</v>
      </c>
      <c r="F7" s="3">
        <v>1</v>
      </c>
      <c r="G7" s="3">
        <v>1.5346</v>
      </c>
      <c r="I7" t="s">
        <v>8</v>
      </c>
      <c r="K7" s="6" t="s">
        <v>50</v>
      </c>
    </row>
    <row r="8" spans="1:82" x14ac:dyDescent="0.3">
      <c r="A8" s="2">
        <v>201607</v>
      </c>
      <c r="B8" s="3">
        <v>7.6430999999999996</v>
      </c>
      <c r="C8" s="3">
        <v>-2.3529</v>
      </c>
      <c r="D8" s="3">
        <v>5.9635999999999996</v>
      </c>
      <c r="E8" s="3">
        <v>0.42370000000000002</v>
      </c>
      <c r="F8" s="3">
        <v>1</v>
      </c>
      <c r="G8" s="3">
        <v>3.6673</v>
      </c>
    </row>
    <row r="9" spans="1:82" x14ac:dyDescent="0.3">
      <c r="A9" s="2">
        <v>201608</v>
      </c>
      <c r="B9" s="3">
        <v>2.1823000000000001</v>
      </c>
      <c r="C9" s="3">
        <v>12.048500000000001</v>
      </c>
      <c r="D9" s="3">
        <v>9.2197999999999993</v>
      </c>
      <c r="E9" s="3">
        <v>-6.7511000000000001</v>
      </c>
      <c r="F9" s="3">
        <v>1</v>
      </c>
      <c r="G9" s="3">
        <v>0.93989999999999996</v>
      </c>
      <c r="I9" t="s">
        <v>10</v>
      </c>
    </row>
    <row r="10" spans="1:82" x14ac:dyDescent="0.3">
      <c r="A10" s="2">
        <v>201609</v>
      </c>
      <c r="B10" s="3">
        <v>-2.1539000000000001</v>
      </c>
      <c r="C10" s="3">
        <v>-8.6021999999999998</v>
      </c>
      <c r="D10" s="3">
        <v>11.6884</v>
      </c>
      <c r="E10" s="3">
        <v>12.669600000000001</v>
      </c>
      <c r="F10" s="3">
        <v>1</v>
      </c>
      <c r="G10" s="3">
        <v>1.0806</v>
      </c>
    </row>
    <row r="11" spans="1:82" x14ac:dyDescent="0.3">
      <c r="A11" s="2">
        <v>201610</v>
      </c>
      <c r="B11" s="3">
        <v>5.0316000000000001</v>
      </c>
      <c r="C11" s="3">
        <v>2.2351999999999999</v>
      </c>
      <c r="D11" s="3">
        <v>-6.3952999999999998</v>
      </c>
      <c r="E11" s="3">
        <v>-6.024</v>
      </c>
      <c r="F11" s="3">
        <v>1</v>
      </c>
      <c r="G11" s="3">
        <v>1.3447</v>
      </c>
      <c r="I11" t="s">
        <v>11</v>
      </c>
    </row>
    <row r="12" spans="1:82" x14ac:dyDescent="0.3">
      <c r="A12" s="2">
        <v>201611</v>
      </c>
      <c r="B12" s="3">
        <v>25.7484</v>
      </c>
      <c r="C12" s="3">
        <v>1.2657</v>
      </c>
      <c r="D12" s="3">
        <v>-2.0000000000000001E-4</v>
      </c>
      <c r="E12" s="3">
        <v>-0.42749999999999999</v>
      </c>
      <c r="F12" s="3">
        <v>1</v>
      </c>
      <c r="G12" s="3">
        <v>-0.53190000000000004</v>
      </c>
    </row>
    <row r="13" spans="1:82" x14ac:dyDescent="0.3">
      <c r="A13" s="2">
        <v>201612</v>
      </c>
      <c r="B13" s="3">
        <v>-4.9999000000000002</v>
      </c>
      <c r="C13" s="3">
        <v>1.4773000000000001</v>
      </c>
      <c r="D13" s="3">
        <v>1.5528999999999999</v>
      </c>
      <c r="E13" s="3">
        <v>-5.1502999999999997</v>
      </c>
      <c r="F13" s="3">
        <v>1</v>
      </c>
      <c r="G13" s="3">
        <v>0.1384</v>
      </c>
    </row>
    <row r="14" spans="1:82" x14ac:dyDescent="0.3">
      <c r="A14" s="2">
        <v>201701</v>
      </c>
      <c r="B14" s="3">
        <v>3.5087000000000002</v>
      </c>
      <c r="C14" s="3">
        <v>10.302300000000001</v>
      </c>
      <c r="D14" s="3">
        <v>1.2230000000000001</v>
      </c>
      <c r="E14" s="3">
        <v>0.45240000000000002</v>
      </c>
      <c r="F14" s="3">
        <v>1</v>
      </c>
      <c r="G14" s="3">
        <v>2.1013999999999999</v>
      </c>
    </row>
    <row r="15" spans="1:82" x14ac:dyDescent="0.3">
      <c r="A15" s="2">
        <v>201702</v>
      </c>
      <c r="B15" s="3">
        <v>10.411799999999999</v>
      </c>
      <c r="C15" s="3">
        <v>1.3198000000000001</v>
      </c>
      <c r="D15" s="3">
        <v>2.7189000000000001</v>
      </c>
      <c r="E15" s="3">
        <v>4.0541</v>
      </c>
      <c r="F15" s="3">
        <v>1</v>
      </c>
      <c r="G15" s="3">
        <v>3.202</v>
      </c>
      <c r="I15" t="s">
        <v>53</v>
      </c>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row>
    <row r="16" spans="1:82" x14ac:dyDescent="0.3">
      <c r="A16" s="2">
        <v>201703</v>
      </c>
      <c r="B16" s="3">
        <v>8.7719000000000005</v>
      </c>
      <c r="C16" s="3">
        <v>7.2145000000000001</v>
      </c>
      <c r="D16" s="3">
        <v>-1.1766000000000001</v>
      </c>
      <c r="E16" s="3">
        <v>1.2986</v>
      </c>
      <c r="F16" s="3">
        <v>1</v>
      </c>
      <c r="G16" s="3">
        <v>0.62609999999999999</v>
      </c>
      <c r="I16" t="s">
        <v>51</v>
      </c>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row>
    <row r="17" spans="1:82" x14ac:dyDescent="0.3">
      <c r="A17" s="2">
        <v>201704</v>
      </c>
      <c r="B17" s="3">
        <v>-6.6532</v>
      </c>
      <c r="C17" s="3">
        <v>-1.8691</v>
      </c>
      <c r="D17" s="3">
        <v>-4.7618</v>
      </c>
      <c r="E17" s="3">
        <v>13.2476</v>
      </c>
      <c r="F17" s="3">
        <v>1</v>
      </c>
      <c r="G17" s="3">
        <v>0.61639999999999995</v>
      </c>
      <c r="I17" t="s">
        <v>52</v>
      </c>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row>
    <row r="18" spans="1:82" ht="18.600000000000001" x14ac:dyDescent="0.3">
      <c r="A18" s="2">
        <v>201705</v>
      </c>
      <c r="B18" s="3">
        <v>2.3759000000000001</v>
      </c>
      <c r="C18" s="3">
        <v>4.2858999999999998</v>
      </c>
      <c r="D18" s="3">
        <v>-6.8749000000000002</v>
      </c>
      <c r="E18" s="3">
        <v>-8.6791999999999998</v>
      </c>
      <c r="F18" s="3">
        <v>1</v>
      </c>
      <c r="G18" s="3">
        <v>1.7091000000000001</v>
      </c>
      <c r="I18" s="6" t="s">
        <v>50</v>
      </c>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row>
    <row r="19" spans="1:82" x14ac:dyDescent="0.3">
      <c r="A19" s="2">
        <v>201706</v>
      </c>
      <c r="B19" s="3">
        <v>0.1094</v>
      </c>
      <c r="C19" s="3">
        <v>-4.1093999999999999</v>
      </c>
      <c r="D19" s="3">
        <v>7.3826000000000001</v>
      </c>
      <c r="E19" s="3">
        <v>-3.7189000000000001</v>
      </c>
      <c r="F19" s="3">
        <v>1</v>
      </c>
      <c r="G19" s="3">
        <v>3.5291000000000001</v>
      </c>
    </row>
    <row r="20" spans="1:82" x14ac:dyDescent="0.3">
      <c r="A20" s="2">
        <v>201707</v>
      </c>
      <c r="B20" s="3">
        <v>-3.0234000000000001</v>
      </c>
      <c r="C20" s="3">
        <v>1.4283999999999999</v>
      </c>
      <c r="D20" s="3">
        <v>3.2498999999999998</v>
      </c>
      <c r="E20" s="3">
        <v>-6.0087999999999999</v>
      </c>
      <c r="F20" s="3">
        <v>1</v>
      </c>
      <c r="G20" s="3">
        <v>0.31030000000000002</v>
      </c>
    </row>
    <row r="21" spans="1:82" x14ac:dyDescent="0.3">
      <c r="A21" s="2">
        <v>201708</v>
      </c>
      <c r="B21" s="3">
        <v>1.1990000000000001</v>
      </c>
      <c r="C21" s="3">
        <v>-5.1643999999999997</v>
      </c>
      <c r="D21" s="3">
        <v>59.259300000000003</v>
      </c>
      <c r="E21" s="3">
        <v>7.3055000000000003</v>
      </c>
      <c r="F21" s="3">
        <v>1</v>
      </c>
      <c r="G21" s="3">
        <v>1.5196000000000001</v>
      </c>
      <c r="L21" s="5"/>
    </row>
    <row r="22" spans="1:82" x14ac:dyDescent="0.3">
      <c r="A22" s="2">
        <v>201709</v>
      </c>
      <c r="B22" s="3">
        <v>-5.6871999999999998</v>
      </c>
      <c r="C22" s="3">
        <v>0.9899</v>
      </c>
      <c r="D22" s="3">
        <v>4.6512000000000002</v>
      </c>
      <c r="E22" s="3">
        <v>-3.8296000000000001</v>
      </c>
      <c r="F22" s="3">
        <v>1</v>
      </c>
      <c r="G22" s="3">
        <v>-1.9067000000000001</v>
      </c>
    </row>
    <row r="23" spans="1:82" x14ac:dyDescent="0.3">
      <c r="A23" s="2">
        <v>201710</v>
      </c>
      <c r="B23" s="3">
        <v>2.5125999999999999</v>
      </c>
      <c r="C23" s="3">
        <v>1.4706999999999999</v>
      </c>
      <c r="D23" s="3">
        <v>5.3704999999999998</v>
      </c>
      <c r="E23" s="3">
        <v>4.8672000000000004</v>
      </c>
      <c r="F23" s="3">
        <v>1</v>
      </c>
      <c r="G23" s="3">
        <v>3.9470999999999998</v>
      </c>
    </row>
    <row r="24" spans="1:82" x14ac:dyDescent="0.3">
      <c r="A24" s="2">
        <v>201711</v>
      </c>
      <c r="B24" s="3">
        <v>4.6569000000000003</v>
      </c>
      <c r="C24" s="3">
        <v>0.96619999999999995</v>
      </c>
      <c r="D24" s="3">
        <v>-4.9211999999999998</v>
      </c>
      <c r="E24" s="3">
        <v>7.1727999999999996</v>
      </c>
      <c r="F24" s="3">
        <v>1</v>
      </c>
      <c r="G24" s="3">
        <v>-2.1619999999999999</v>
      </c>
    </row>
    <row r="25" spans="1:82" x14ac:dyDescent="0.3">
      <c r="A25" s="2">
        <v>201712</v>
      </c>
      <c r="B25" s="3">
        <v>6.3232999999999997</v>
      </c>
      <c r="C25" s="3">
        <v>-1.4355</v>
      </c>
      <c r="D25" s="3">
        <v>-11.275499999999999</v>
      </c>
      <c r="E25" s="3">
        <v>1E-4</v>
      </c>
      <c r="F25" s="3">
        <v>1</v>
      </c>
      <c r="G25" s="3">
        <v>0.78049999999999997</v>
      </c>
    </row>
    <row r="26" spans="1:82" x14ac:dyDescent="0.3">
      <c r="A26" s="2">
        <v>201801</v>
      </c>
      <c r="B26" s="3">
        <v>-5.9473000000000003</v>
      </c>
      <c r="C26" s="3">
        <v>-0.97089999999999999</v>
      </c>
      <c r="D26" s="3">
        <v>0</v>
      </c>
      <c r="E26" s="3">
        <v>5.5118</v>
      </c>
      <c r="F26" s="3">
        <v>1</v>
      </c>
      <c r="G26" s="3">
        <v>4.3308999999999997</v>
      </c>
    </row>
    <row r="27" spans="1:82" x14ac:dyDescent="0.3">
      <c r="A27" s="2">
        <v>201802</v>
      </c>
      <c r="B27" s="3">
        <v>-3.2787000000000002</v>
      </c>
      <c r="C27" s="3">
        <v>4.9017999999999997</v>
      </c>
      <c r="D27" s="3">
        <v>-5.2081999999999997</v>
      </c>
      <c r="E27" s="3">
        <v>-0.74629999999999996</v>
      </c>
      <c r="F27" s="3">
        <v>1</v>
      </c>
      <c r="G27" s="3">
        <v>-2.5966</v>
      </c>
      <c r="L27" s="5"/>
    </row>
    <row r="28" spans="1:82" x14ac:dyDescent="0.3">
      <c r="A28" s="2">
        <v>201803</v>
      </c>
      <c r="B28" s="3">
        <v>4.6006</v>
      </c>
      <c r="C28" s="3">
        <v>21.495000000000001</v>
      </c>
      <c r="D28" s="3">
        <v>-6.1540999999999997</v>
      </c>
      <c r="E28" s="3">
        <v>3.7595999999999998</v>
      </c>
      <c r="F28" s="3">
        <v>1</v>
      </c>
      <c r="G28" s="3">
        <v>0.96179999999999999</v>
      </c>
    </row>
    <row r="29" spans="1:82" x14ac:dyDescent="0.3">
      <c r="A29" s="2">
        <v>201804</v>
      </c>
      <c r="B29" s="3">
        <v>-0.46300000000000002</v>
      </c>
      <c r="C29" s="3">
        <v>-12.692299999999999</v>
      </c>
      <c r="D29" s="3">
        <v>-13.5832</v>
      </c>
      <c r="E29" s="3">
        <v>2.5360999999999998</v>
      </c>
      <c r="F29" s="3">
        <v>1</v>
      </c>
      <c r="G29" s="3">
        <v>-2.3957999999999999</v>
      </c>
    </row>
    <row r="30" spans="1:82" x14ac:dyDescent="0.3">
      <c r="A30" s="2">
        <v>201805</v>
      </c>
      <c r="B30" s="3">
        <v>13.255699999999999</v>
      </c>
      <c r="C30" s="3">
        <v>-2.2027000000000001</v>
      </c>
      <c r="D30" s="3">
        <v>-7.8590999999999998</v>
      </c>
      <c r="E30" s="3">
        <v>-3.5333000000000001</v>
      </c>
      <c r="F30" s="3">
        <v>1</v>
      </c>
      <c r="G30" s="3">
        <v>2.0367999999999999</v>
      </c>
    </row>
    <row r="31" spans="1:82" x14ac:dyDescent="0.3">
      <c r="A31" s="2">
        <v>201806</v>
      </c>
      <c r="B31" s="3">
        <v>-5.3387000000000002</v>
      </c>
      <c r="C31" s="3">
        <v>8.1080000000000005</v>
      </c>
      <c r="D31" s="3">
        <v>-9.7059999999999995</v>
      </c>
      <c r="E31" s="3">
        <v>-2.5640999999999998</v>
      </c>
      <c r="F31" s="3">
        <v>1</v>
      </c>
      <c r="G31" s="3">
        <v>-0.34989999999999999</v>
      </c>
    </row>
    <row r="32" spans="1:82" x14ac:dyDescent="0.3">
      <c r="A32" s="2">
        <v>201807</v>
      </c>
      <c r="B32" s="3">
        <v>3.1808999999999998</v>
      </c>
      <c r="C32" s="3">
        <v>-11.25</v>
      </c>
      <c r="D32" s="3">
        <v>-7.8023999999999996</v>
      </c>
      <c r="E32" s="3">
        <v>1E-4</v>
      </c>
      <c r="F32" s="3">
        <v>1</v>
      </c>
      <c r="G32" s="3">
        <v>2.0356000000000001</v>
      </c>
    </row>
    <row r="33" spans="1:7" x14ac:dyDescent="0.3">
      <c r="A33" s="2">
        <v>201808</v>
      </c>
      <c r="B33" s="3">
        <v>0.90290000000000004</v>
      </c>
      <c r="C33" s="3">
        <v>-13.4274</v>
      </c>
      <c r="D33" s="3">
        <v>-3.2847</v>
      </c>
      <c r="E33" s="3">
        <v>0.88229999999999997</v>
      </c>
      <c r="F33" s="3">
        <v>1</v>
      </c>
      <c r="G33" s="3">
        <v>5.8200000000000002E-2</v>
      </c>
    </row>
    <row r="34" spans="1:7" x14ac:dyDescent="0.3">
      <c r="A34" s="2">
        <v>201809</v>
      </c>
      <c r="B34" s="3">
        <v>8.5012000000000008</v>
      </c>
      <c r="C34" s="3">
        <v>-5.423</v>
      </c>
      <c r="D34" s="3">
        <v>15.4717</v>
      </c>
      <c r="E34" s="3">
        <v>4.8781999999999996</v>
      </c>
      <c r="F34" s="3">
        <v>1</v>
      </c>
      <c r="G34" s="3">
        <v>-0.52059999999999995</v>
      </c>
    </row>
    <row r="35" spans="1:7" x14ac:dyDescent="0.3">
      <c r="A35" s="2">
        <v>201810</v>
      </c>
      <c r="B35" s="3">
        <v>-5.1546000000000003</v>
      </c>
      <c r="C35" s="3">
        <v>-17.201799999999999</v>
      </c>
      <c r="D35" s="3">
        <v>-18.9544</v>
      </c>
      <c r="E35" s="3">
        <v>-9.6898999999999997</v>
      </c>
      <c r="F35" s="3">
        <v>1</v>
      </c>
      <c r="G35" s="3">
        <v>-10.9411</v>
      </c>
    </row>
    <row r="36" spans="1:7" x14ac:dyDescent="0.3">
      <c r="A36" s="2">
        <v>201811</v>
      </c>
      <c r="B36" s="3">
        <v>5.2172999999999998</v>
      </c>
      <c r="C36" s="3">
        <v>14.9581</v>
      </c>
      <c r="D36" s="3">
        <v>4.4352999999999998</v>
      </c>
      <c r="E36" s="3">
        <v>3.4335</v>
      </c>
      <c r="F36" s="3">
        <v>1</v>
      </c>
      <c r="G36" s="3">
        <v>0.87629999999999997</v>
      </c>
    </row>
    <row r="37" spans="1:7" x14ac:dyDescent="0.3">
      <c r="A37" s="2">
        <v>201812</v>
      </c>
      <c r="B37" s="3">
        <v>-7.0247999999999999</v>
      </c>
      <c r="C37" s="3">
        <v>11.445600000000001</v>
      </c>
      <c r="D37" s="3">
        <v>-1.9306000000000001</v>
      </c>
      <c r="E37" s="3">
        <v>-0.83009999999999995</v>
      </c>
      <c r="F37" s="3">
        <v>1</v>
      </c>
      <c r="G37" s="3">
        <v>-1.6244000000000001</v>
      </c>
    </row>
    <row r="38" spans="1:7" x14ac:dyDescent="0.3">
      <c r="A38" s="2">
        <v>201901</v>
      </c>
      <c r="B38" s="3">
        <v>7.5555000000000003</v>
      </c>
      <c r="C38" s="3">
        <v>10.2704</v>
      </c>
      <c r="D38" s="3">
        <v>-1.5747</v>
      </c>
      <c r="E38" s="3">
        <v>-1.2552000000000001</v>
      </c>
      <c r="F38" s="3">
        <v>1</v>
      </c>
      <c r="G38" s="3">
        <v>2.1059000000000001</v>
      </c>
    </row>
    <row r="39" spans="1:7" x14ac:dyDescent="0.3">
      <c r="A39" s="2">
        <v>201902</v>
      </c>
      <c r="B39" s="3">
        <v>0.82630000000000003</v>
      </c>
      <c r="C39" s="3">
        <v>-0.98040000000000005</v>
      </c>
      <c r="D39" s="3">
        <v>12.8001</v>
      </c>
      <c r="E39" s="3">
        <v>2.5425</v>
      </c>
      <c r="F39" s="3">
        <v>1</v>
      </c>
      <c r="G39" s="3">
        <v>4.6002999999999998</v>
      </c>
    </row>
    <row r="40" spans="1:7" x14ac:dyDescent="0.3">
      <c r="A40" s="2">
        <v>201903</v>
      </c>
      <c r="B40" s="3">
        <v>-0.2049</v>
      </c>
      <c r="C40" s="3">
        <v>-1.5840000000000001</v>
      </c>
      <c r="D40" s="3">
        <v>12.4114</v>
      </c>
      <c r="E40" s="3">
        <v>2.8925000000000001</v>
      </c>
      <c r="F40" s="3">
        <v>1</v>
      </c>
      <c r="G40" s="3">
        <v>2.4243999999999999</v>
      </c>
    </row>
    <row r="41" spans="1:7" x14ac:dyDescent="0.3">
      <c r="A41" s="2">
        <v>201904</v>
      </c>
      <c r="B41" s="3">
        <v>2.6692</v>
      </c>
      <c r="C41" s="3">
        <v>-2.0118999999999998</v>
      </c>
      <c r="D41" s="3">
        <v>-8.5174000000000003</v>
      </c>
      <c r="E41" s="3">
        <v>-5.2209000000000003</v>
      </c>
      <c r="F41" s="3">
        <v>1</v>
      </c>
      <c r="G41" s="3">
        <v>3.0701000000000001</v>
      </c>
    </row>
    <row r="42" spans="1:7" x14ac:dyDescent="0.3">
      <c r="A42" s="2">
        <v>201905</v>
      </c>
      <c r="B42" s="3">
        <v>-2.8001999999999998</v>
      </c>
      <c r="C42" s="3">
        <v>-14.7844</v>
      </c>
      <c r="D42" s="3">
        <v>-8.2759</v>
      </c>
      <c r="E42" s="3">
        <v>-2.1185999999999998</v>
      </c>
      <c r="F42" s="3">
        <v>1</v>
      </c>
      <c r="G42" s="3">
        <v>-4.2784000000000004</v>
      </c>
    </row>
    <row r="43" spans="1:7" x14ac:dyDescent="0.3">
      <c r="A43" s="2">
        <v>201906</v>
      </c>
      <c r="B43" s="3">
        <v>1.0287999999999999</v>
      </c>
      <c r="C43" s="3">
        <v>1.5662</v>
      </c>
      <c r="D43" s="3">
        <v>5.6388999999999996</v>
      </c>
      <c r="E43" s="3">
        <v>4.7618999999999998</v>
      </c>
      <c r="F43" s="3">
        <v>1</v>
      </c>
      <c r="G43" s="3">
        <v>2.2130999999999998</v>
      </c>
    </row>
    <row r="44" spans="1:7" x14ac:dyDescent="0.3">
      <c r="A44" s="2">
        <v>201907</v>
      </c>
      <c r="B44" s="3">
        <v>-0.20380000000000001</v>
      </c>
      <c r="C44" s="3">
        <v>-2.6097999999999999</v>
      </c>
      <c r="D44" s="3">
        <v>-1.2158</v>
      </c>
      <c r="E44" s="3">
        <v>-0.41310000000000002</v>
      </c>
      <c r="F44" s="3">
        <v>1</v>
      </c>
      <c r="G44" s="3">
        <v>0.86650000000000005</v>
      </c>
    </row>
    <row r="45" spans="1:7" x14ac:dyDescent="0.3">
      <c r="A45" s="2">
        <v>201908</v>
      </c>
      <c r="B45" s="3">
        <v>-3.5257000000000001</v>
      </c>
      <c r="C45" s="3">
        <v>-2.9232</v>
      </c>
      <c r="D45" s="3">
        <v>15.384600000000001</v>
      </c>
      <c r="E45" s="3">
        <v>-7.9184000000000001</v>
      </c>
      <c r="F45" s="3">
        <v>1</v>
      </c>
      <c r="G45" s="3">
        <v>-1.901</v>
      </c>
    </row>
    <row r="46" spans="1:7" x14ac:dyDescent="0.3">
      <c r="A46" s="2">
        <v>201909</v>
      </c>
      <c r="B46" s="3">
        <v>0.46179999999999999</v>
      </c>
      <c r="C46" s="3">
        <v>-1.1294999999999999</v>
      </c>
      <c r="D46" s="3">
        <v>-4.7617000000000003</v>
      </c>
      <c r="E46" s="3">
        <v>-0.48089999999999999</v>
      </c>
      <c r="F46" s="3">
        <v>1</v>
      </c>
      <c r="G46" s="3">
        <v>1.9931000000000001</v>
      </c>
    </row>
    <row r="47" spans="1:7" x14ac:dyDescent="0.3">
      <c r="A47" s="2">
        <v>201910</v>
      </c>
      <c r="B47" s="3">
        <v>-0.6895</v>
      </c>
      <c r="C47" s="3">
        <v>4.0609000000000002</v>
      </c>
      <c r="D47" s="3">
        <v>0.33339999999999997</v>
      </c>
      <c r="E47" s="3">
        <v>0</v>
      </c>
      <c r="F47" s="3">
        <v>1</v>
      </c>
      <c r="G47" s="3">
        <v>4.8849999999999998</v>
      </c>
    </row>
    <row r="48" spans="1:7" x14ac:dyDescent="0.3">
      <c r="A48" s="2">
        <v>201911</v>
      </c>
      <c r="B48" s="3">
        <v>-1.8521000000000001</v>
      </c>
      <c r="C48" s="3">
        <v>7.9264999999999999</v>
      </c>
      <c r="D48" s="3">
        <v>2.3254000000000001</v>
      </c>
      <c r="E48" s="3">
        <v>-4.5410000000000004</v>
      </c>
      <c r="F48" s="3">
        <v>1</v>
      </c>
      <c r="G48" s="3">
        <v>1.1520999999999999</v>
      </c>
    </row>
    <row r="49" spans="1:7" x14ac:dyDescent="0.3">
      <c r="A49" s="2">
        <v>201912</v>
      </c>
      <c r="B49" s="3">
        <v>-1.4151</v>
      </c>
      <c r="C49" s="3">
        <v>7.3446999999999996</v>
      </c>
      <c r="D49" s="3">
        <v>16.2334</v>
      </c>
      <c r="E49" s="3">
        <v>1.1133</v>
      </c>
      <c r="F49" s="3">
        <v>1</v>
      </c>
      <c r="G49" s="3">
        <v>4.4177</v>
      </c>
    </row>
    <row r="50" spans="1:7" x14ac:dyDescent="0.3">
      <c r="A50" s="2">
        <v>202001</v>
      </c>
      <c r="B50" s="3">
        <v>-7.6555999999999997</v>
      </c>
      <c r="C50" s="3">
        <v>-2.6316000000000002</v>
      </c>
      <c r="D50" s="3">
        <v>-16.480499999999999</v>
      </c>
      <c r="E50" s="3">
        <v>-7.2070999999999996</v>
      </c>
      <c r="F50" s="3">
        <v>1</v>
      </c>
      <c r="G50" s="3">
        <v>-4.1847000000000003</v>
      </c>
    </row>
    <row r="51" spans="1:7" x14ac:dyDescent="0.3">
      <c r="A51" s="2">
        <v>202002</v>
      </c>
      <c r="B51" s="3">
        <v>-4.1451000000000002</v>
      </c>
      <c r="C51" s="3">
        <v>-8.4324999999999992</v>
      </c>
      <c r="D51" s="3">
        <v>-1.0035000000000001</v>
      </c>
      <c r="E51" s="3">
        <v>1.1867000000000001</v>
      </c>
      <c r="F51" s="3">
        <v>1</v>
      </c>
      <c r="G51" s="3">
        <v>-1.7654000000000001</v>
      </c>
    </row>
    <row r="52" spans="1:7" x14ac:dyDescent="0.3">
      <c r="A52" s="2">
        <v>202003</v>
      </c>
      <c r="B52" s="3">
        <v>-25.945900000000002</v>
      </c>
      <c r="C52" s="3">
        <v>-9.0908999999999995</v>
      </c>
      <c r="D52" s="3">
        <v>-26.351500000000001</v>
      </c>
      <c r="E52" s="3">
        <v>-1.9191</v>
      </c>
      <c r="F52" s="3">
        <v>1</v>
      </c>
      <c r="G52" s="3">
        <v>-14.0284</v>
      </c>
    </row>
    <row r="53" spans="1:7" x14ac:dyDescent="0.3">
      <c r="A53" s="2">
        <v>202004</v>
      </c>
      <c r="B53" s="3">
        <v>23.7227</v>
      </c>
      <c r="C53" s="3">
        <v>15.7143</v>
      </c>
      <c r="D53" s="3">
        <v>19.265999999999998</v>
      </c>
      <c r="E53" s="3">
        <v>15.760899999999999</v>
      </c>
      <c r="F53" s="3">
        <v>1</v>
      </c>
      <c r="G53" s="3">
        <v>13.226900000000001</v>
      </c>
    </row>
    <row r="54" spans="1:7" x14ac:dyDescent="0.3">
      <c r="A54" s="2">
        <v>202005</v>
      </c>
      <c r="B54" s="3">
        <v>-4.4249000000000001</v>
      </c>
      <c r="C54" s="3">
        <v>-5.1624999999999996</v>
      </c>
      <c r="D54" s="3">
        <v>3.4615999999999998</v>
      </c>
      <c r="E54" s="3">
        <v>3.2864</v>
      </c>
      <c r="F54" s="3">
        <v>1</v>
      </c>
      <c r="G54" s="3">
        <v>-0.45469999999999999</v>
      </c>
    </row>
    <row r="55" spans="1:7" x14ac:dyDescent="0.3">
      <c r="A55" s="2">
        <v>202006</v>
      </c>
      <c r="B55" s="3">
        <v>1.2344999999999999</v>
      </c>
      <c r="C55" s="3">
        <v>-3.3138000000000001</v>
      </c>
      <c r="D55" s="3">
        <v>1.1153999999999999</v>
      </c>
      <c r="E55" s="3">
        <v>-0.45429999999999998</v>
      </c>
      <c r="F55" s="3">
        <v>1</v>
      </c>
      <c r="G55" s="3">
        <v>6.2061000000000002</v>
      </c>
    </row>
    <row r="56" spans="1:7" x14ac:dyDescent="0.3">
      <c r="A56" s="2">
        <v>202007</v>
      </c>
      <c r="B56" s="3">
        <v>-4.2956000000000003</v>
      </c>
      <c r="C56" s="3">
        <v>19.828499999999998</v>
      </c>
      <c r="D56" s="3">
        <v>3.3498999999999999</v>
      </c>
      <c r="E56" s="3">
        <v>3.9136000000000002</v>
      </c>
      <c r="F56" s="3">
        <v>1</v>
      </c>
      <c r="G56" s="3">
        <v>8.9797999999999991</v>
      </c>
    </row>
    <row r="57" spans="1:7" x14ac:dyDescent="0.3">
      <c r="A57" s="2">
        <v>202008</v>
      </c>
      <c r="B57" s="3">
        <v>6.7793999999999999</v>
      </c>
      <c r="C57" s="3">
        <v>25.638000000000002</v>
      </c>
      <c r="D57" s="3">
        <v>19.9999</v>
      </c>
      <c r="E57" s="3">
        <v>3.6362000000000001</v>
      </c>
      <c r="F57" s="3">
        <v>1</v>
      </c>
      <c r="G57" s="3">
        <v>-0.57920000000000005</v>
      </c>
    </row>
    <row r="58" spans="1:7" x14ac:dyDescent="0.3">
      <c r="A58" s="2">
        <v>202009</v>
      </c>
      <c r="B58" s="3">
        <v>2.5396999999999998</v>
      </c>
      <c r="C58" s="3">
        <v>-6.9104999999999999</v>
      </c>
      <c r="D58" s="3">
        <v>-6.9696999999999996</v>
      </c>
      <c r="E58" s="3">
        <v>1.3158000000000001</v>
      </c>
      <c r="F58" s="3">
        <v>1</v>
      </c>
      <c r="G58" s="3">
        <v>-0.60229999999999995</v>
      </c>
    </row>
    <row r="59" spans="1:7" x14ac:dyDescent="0.3">
      <c r="A59" s="2">
        <v>202010</v>
      </c>
      <c r="B59" s="3">
        <v>-0.30959999999999999</v>
      </c>
      <c r="C59" s="3">
        <v>-6.9867999999999997</v>
      </c>
      <c r="D59" s="3">
        <v>6.1889000000000003</v>
      </c>
      <c r="E59" s="3">
        <v>1.2988</v>
      </c>
      <c r="F59" s="3">
        <v>1</v>
      </c>
      <c r="G59" s="3">
        <v>0.2455</v>
      </c>
    </row>
    <row r="60" spans="1:7" x14ac:dyDescent="0.3">
      <c r="A60" s="2">
        <v>202011</v>
      </c>
      <c r="B60" s="3">
        <v>9.6274999999999995</v>
      </c>
      <c r="C60" s="3">
        <v>18.779399999999999</v>
      </c>
      <c r="D60" s="3">
        <v>19.632100000000001</v>
      </c>
      <c r="E60" s="3">
        <v>1.7095</v>
      </c>
      <c r="F60" s="3">
        <v>1</v>
      </c>
      <c r="G60" s="3">
        <v>9.3775999999999993</v>
      </c>
    </row>
    <row r="61" spans="1:7" x14ac:dyDescent="0.3">
      <c r="A61" s="2">
        <v>202012</v>
      </c>
      <c r="B61" s="3">
        <v>6.7988</v>
      </c>
      <c r="C61" s="3">
        <v>11.4627</v>
      </c>
      <c r="D61" s="3">
        <v>11.2818</v>
      </c>
      <c r="E61" s="3">
        <v>0.42</v>
      </c>
      <c r="F61" s="3">
        <v>1</v>
      </c>
      <c r="G61" s="3">
        <v>7.3573000000000004</v>
      </c>
    </row>
    <row r="62" spans="1:7" x14ac:dyDescent="0.3">
      <c r="A62" s="2">
        <v>202101</v>
      </c>
      <c r="B62" s="3">
        <v>-14.058299999999999</v>
      </c>
      <c r="C62" s="3">
        <v>-12.766</v>
      </c>
      <c r="D62" s="3">
        <v>-20.737300000000001</v>
      </c>
      <c r="E62" s="3">
        <v>-2.5105</v>
      </c>
      <c r="F62" s="3">
        <v>1</v>
      </c>
      <c r="G62" s="3">
        <v>2.7543000000000002</v>
      </c>
    </row>
    <row r="63" spans="1:7" x14ac:dyDescent="0.3">
      <c r="A63" s="2">
        <v>202102</v>
      </c>
      <c r="B63" s="3">
        <v>12.654400000000001</v>
      </c>
      <c r="C63" s="3">
        <v>10.9754</v>
      </c>
      <c r="D63" s="3">
        <v>8.7209000000000003</v>
      </c>
      <c r="E63" s="3">
        <v>2.1459000000000001</v>
      </c>
      <c r="F63" s="3">
        <v>1</v>
      </c>
      <c r="G63" s="3">
        <v>5.3868999999999998</v>
      </c>
    </row>
    <row r="64" spans="1:7" x14ac:dyDescent="0.3">
      <c r="A64" s="2">
        <v>202103</v>
      </c>
      <c r="B64" s="3">
        <v>5.7531999999999996</v>
      </c>
      <c r="C64" s="3">
        <v>8.7911000000000001</v>
      </c>
      <c r="D64" s="3">
        <v>61.497100000000003</v>
      </c>
      <c r="E64" s="3">
        <v>5.0419</v>
      </c>
      <c r="F64" s="3">
        <v>1</v>
      </c>
      <c r="G64" s="3">
        <v>2.992</v>
      </c>
    </row>
    <row r="65" spans="1:7" x14ac:dyDescent="0.3">
      <c r="A65" s="2">
        <v>202104</v>
      </c>
      <c r="B65" s="3">
        <v>13.471399999999999</v>
      </c>
      <c r="C65" s="3">
        <v>86.195400000000006</v>
      </c>
      <c r="D65" s="3">
        <v>-13.907299999999999</v>
      </c>
      <c r="E65" s="3">
        <v>23.9999</v>
      </c>
      <c r="F65" s="3">
        <v>1</v>
      </c>
      <c r="G65" s="3">
        <v>6.9108999999999998</v>
      </c>
    </row>
    <row r="66" spans="1:7" x14ac:dyDescent="0.3">
      <c r="A66" s="2">
        <v>202105</v>
      </c>
      <c r="B66" s="3">
        <v>-10.274100000000001</v>
      </c>
      <c r="C66" s="3">
        <v>-29.837399999999999</v>
      </c>
      <c r="D66" s="3">
        <v>-19.038399999999999</v>
      </c>
      <c r="E66" s="3">
        <v>-13.871</v>
      </c>
      <c r="F66" s="3">
        <v>1</v>
      </c>
      <c r="G66" s="3">
        <v>-2.8363</v>
      </c>
    </row>
    <row r="67" spans="1:7" x14ac:dyDescent="0.3">
      <c r="A67" s="2">
        <v>202106</v>
      </c>
      <c r="B67" s="3">
        <v>9.9238999999999997</v>
      </c>
      <c r="C67" s="3">
        <v>23.453499999999998</v>
      </c>
      <c r="D67" s="3">
        <v>1.6627000000000001</v>
      </c>
      <c r="E67" s="3">
        <v>0</v>
      </c>
      <c r="F67" s="3">
        <v>1</v>
      </c>
      <c r="G67" s="3">
        <v>4.0251999999999999</v>
      </c>
    </row>
    <row r="68" spans="1:7" x14ac:dyDescent="0.3">
      <c r="A68" s="2">
        <v>202107</v>
      </c>
      <c r="B68" s="3">
        <v>-7.17</v>
      </c>
      <c r="C68" s="3">
        <v>-17.1189</v>
      </c>
      <c r="D68" s="3">
        <v>-10.981199999999999</v>
      </c>
      <c r="E68" s="3">
        <v>4.0119999999999996</v>
      </c>
      <c r="F68" s="3">
        <v>1</v>
      </c>
      <c r="G68" s="3">
        <v>-2.8614000000000002</v>
      </c>
    </row>
    <row r="69" spans="1:7" x14ac:dyDescent="0.3">
      <c r="A69" s="2">
        <v>202108</v>
      </c>
      <c r="B69" s="3">
        <v>14.8338</v>
      </c>
      <c r="C69" s="3">
        <v>-21.1587</v>
      </c>
      <c r="D69" s="3">
        <v>-5.4965999999999999</v>
      </c>
      <c r="E69" s="3">
        <v>1.1317999999999999</v>
      </c>
      <c r="F69" s="3">
        <v>1</v>
      </c>
      <c r="G69" s="3">
        <v>1.4081999999999999</v>
      </c>
    </row>
    <row r="70" spans="1:7" x14ac:dyDescent="0.3">
      <c r="A70" s="2">
        <v>202109</v>
      </c>
      <c r="B70" s="3">
        <v>-10.0223</v>
      </c>
      <c r="C70" s="3">
        <v>-11.182399999999999</v>
      </c>
      <c r="D70" s="3">
        <v>8.8573000000000004</v>
      </c>
      <c r="E70" s="3">
        <v>6.7165999999999997</v>
      </c>
      <c r="F70" s="3">
        <v>1</v>
      </c>
      <c r="G70" s="3">
        <v>-3.1762000000000001</v>
      </c>
    </row>
    <row r="71" spans="1:7" x14ac:dyDescent="0.3">
      <c r="A71" s="2">
        <v>202110</v>
      </c>
      <c r="B71" s="3">
        <v>-5.9405000000000001</v>
      </c>
      <c r="C71" s="3">
        <v>5.7553999999999998</v>
      </c>
      <c r="D71" s="3">
        <v>11.0237</v>
      </c>
      <c r="E71" s="3">
        <v>2.0979999999999999</v>
      </c>
      <c r="F71" s="3">
        <v>1</v>
      </c>
      <c r="G71" s="3">
        <v>-1.7381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AA57-8945-42D3-938A-8B1907AF6895}">
  <sheetPr codeName="Sheet3"/>
  <dimension ref="A1:R71"/>
  <sheetViews>
    <sheetView workbookViewId="0">
      <selection activeCell="E1" sqref="E1:G6"/>
    </sheetView>
  </sheetViews>
  <sheetFormatPr defaultRowHeight="16.2" x14ac:dyDescent="0.3"/>
  <cols>
    <col min="10" max="10" width="10.33203125" bestFit="1" customWidth="1"/>
    <col min="11" max="11" width="10" bestFit="1" customWidth="1"/>
    <col min="12" max="12" width="12.21875" bestFit="1" customWidth="1"/>
  </cols>
  <sheetData>
    <row r="1" spans="1:12" ht="16.8" thickBot="1" x14ac:dyDescent="0.35">
      <c r="A1" s="1" t="s">
        <v>0</v>
      </c>
      <c r="B1" s="1" t="s">
        <v>1</v>
      </c>
      <c r="C1" s="1" t="s">
        <v>5</v>
      </c>
      <c r="D1" s="1" t="s">
        <v>7</v>
      </c>
      <c r="E1" s="24" t="s">
        <v>55</v>
      </c>
      <c r="F1" s="24" t="s">
        <v>56</v>
      </c>
      <c r="G1" s="24" t="s">
        <v>63</v>
      </c>
    </row>
    <row r="2" spans="1:12" ht="16.8" thickBot="1" x14ac:dyDescent="0.35">
      <c r="A2" s="2">
        <v>201601</v>
      </c>
      <c r="B2" s="3">
        <v>1.173</v>
      </c>
      <c r="C2" s="3">
        <v>-2.3129</v>
      </c>
      <c r="D2">
        <v>0.2</v>
      </c>
      <c r="E2" s="25">
        <f>B2-D2</f>
        <v>0.97300000000000009</v>
      </c>
      <c r="F2" s="25">
        <f>C2-D2</f>
        <v>-2.5129000000000001</v>
      </c>
      <c r="G2" s="25">
        <v>1</v>
      </c>
      <c r="H2" t="s">
        <v>60</v>
      </c>
      <c r="J2" s="46">
        <v>1310</v>
      </c>
      <c r="K2" s="47"/>
      <c r="L2" s="48"/>
    </row>
    <row r="3" spans="1:12" x14ac:dyDescent="0.3">
      <c r="A3" s="2">
        <v>201602</v>
      </c>
      <c r="B3" s="3">
        <v>6.0869</v>
      </c>
      <c r="C3" s="3">
        <v>3.2650999999999999</v>
      </c>
      <c r="D3">
        <v>0.2</v>
      </c>
      <c r="E3" s="25">
        <f t="shared" ref="E3:E66" si="0">B3-D3</f>
        <v>5.8868999999999998</v>
      </c>
      <c r="F3" s="25">
        <f t="shared" ref="F3:F66" si="1">C3-D3</f>
        <v>3.0650999999999997</v>
      </c>
      <c r="G3" s="25">
        <v>1</v>
      </c>
      <c r="H3" t="s">
        <v>57</v>
      </c>
      <c r="J3" s="10" t="s">
        <v>64</v>
      </c>
      <c r="K3" s="17">
        <f t="array" ref="K3:L4">MMULT(TRANSPOSE(F2:G71),F2:G71)</f>
        <v>1177.1271491299999</v>
      </c>
      <c r="L3" s="18">
        <v>60.080299999999987</v>
      </c>
    </row>
    <row r="4" spans="1:12" x14ac:dyDescent="0.3">
      <c r="A4" s="2">
        <v>201603</v>
      </c>
      <c r="B4" s="3">
        <v>-3.5518999999999998</v>
      </c>
      <c r="C4" s="3">
        <v>3.9670000000000001</v>
      </c>
      <c r="D4">
        <v>0.2</v>
      </c>
      <c r="E4" s="25">
        <f t="shared" si="0"/>
        <v>-3.7519</v>
      </c>
      <c r="F4" s="25">
        <f t="shared" si="1"/>
        <v>3.7669999999999999</v>
      </c>
      <c r="G4" s="25">
        <v>1</v>
      </c>
      <c r="H4" t="s">
        <v>58</v>
      </c>
      <c r="J4" s="10"/>
      <c r="K4" s="17">
        <v>60.080299999999987</v>
      </c>
      <c r="L4" s="18">
        <v>70</v>
      </c>
    </row>
    <row r="5" spans="1:12" ht="18.600000000000001" x14ac:dyDescent="0.3">
      <c r="A5" s="2">
        <v>201604</v>
      </c>
      <c r="B5" s="3">
        <v>-8.2151999999999994</v>
      </c>
      <c r="C5" s="3">
        <v>-4.1959999999999997</v>
      </c>
      <c r="D5">
        <v>0.2</v>
      </c>
      <c r="E5" s="25">
        <f t="shared" si="0"/>
        <v>-8.4151999999999987</v>
      </c>
      <c r="F5" s="25">
        <f t="shared" si="1"/>
        <v>-4.3959999999999999</v>
      </c>
      <c r="G5" s="25">
        <v>1</v>
      </c>
      <c r="H5" t="s">
        <v>59</v>
      </c>
      <c r="J5" s="13" t="s">
        <v>65</v>
      </c>
      <c r="K5" s="17">
        <f t="array" ref="K5:L6">MINVERSE(K3:L4)</f>
        <v>8.8844598597421923E-4</v>
      </c>
      <c r="L5" s="18">
        <v>-7.6254430530181246E-4</v>
      </c>
    </row>
    <row r="6" spans="1:12" x14ac:dyDescent="0.3">
      <c r="A6" s="2">
        <v>201605</v>
      </c>
      <c r="B6" s="3">
        <v>-2.778</v>
      </c>
      <c r="C6" s="3">
        <v>1.8822000000000001</v>
      </c>
      <c r="D6">
        <v>0.2</v>
      </c>
      <c r="E6" s="25">
        <f t="shared" si="0"/>
        <v>-2.9780000000000002</v>
      </c>
      <c r="F6" s="25">
        <f t="shared" si="1"/>
        <v>1.6822000000000001</v>
      </c>
      <c r="G6" s="25">
        <v>1</v>
      </c>
      <c r="J6" s="10"/>
      <c r="K6" s="17">
        <v>-7.6254430530181246E-4</v>
      </c>
      <c r="L6" s="18">
        <v>1.494019843751178E-2</v>
      </c>
    </row>
    <row r="7" spans="1:12" ht="18.600000000000001" x14ac:dyDescent="0.3">
      <c r="A7" s="2">
        <v>201606</v>
      </c>
      <c r="B7" s="3">
        <v>-0.3175</v>
      </c>
      <c r="C7" s="3">
        <v>1.5346</v>
      </c>
      <c r="D7">
        <v>0.2</v>
      </c>
      <c r="E7">
        <f t="shared" si="0"/>
        <v>-0.51750000000000007</v>
      </c>
      <c r="F7">
        <f t="shared" si="1"/>
        <v>1.3346</v>
      </c>
      <c r="G7">
        <v>1</v>
      </c>
      <c r="H7" t="s">
        <v>61</v>
      </c>
      <c r="J7" s="13" t="s">
        <v>66</v>
      </c>
      <c r="K7" s="17">
        <f t="array" ref="K7:K8">MMULT(MMULT(K5:L6,TRANSPOSE(F2:G71)),E2:E71)</f>
        <v>1.1354909341381036</v>
      </c>
      <c r="L7" s="18"/>
    </row>
    <row r="8" spans="1:12" ht="16.8" thickBot="1" x14ac:dyDescent="0.35">
      <c r="A8" s="2">
        <v>201607</v>
      </c>
      <c r="B8" s="3">
        <v>7.6430999999999996</v>
      </c>
      <c r="C8" s="3">
        <v>3.6673</v>
      </c>
      <c r="D8">
        <v>0.2</v>
      </c>
      <c r="E8">
        <f t="shared" si="0"/>
        <v>7.4430999999999994</v>
      </c>
      <c r="F8">
        <f t="shared" si="1"/>
        <v>3.4672999999999998</v>
      </c>
      <c r="G8">
        <v>1</v>
      </c>
      <c r="H8" t="s">
        <v>62</v>
      </c>
      <c r="J8" s="14"/>
      <c r="K8" s="19">
        <v>-0.12095479957567891</v>
      </c>
      <c r="L8" s="20"/>
    </row>
    <row r="9" spans="1:12" x14ac:dyDescent="0.3">
      <c r="A9" s="2">
        <v>201608</v>
      </c>
      <c r="B9" s="3">
        <v>2.1823000000000001</v>
      </c>
      <c r="C9" s="3">
        <v>0.93989999999999996</v>
      </c>
      <c r="D9">
        <v>0.2</v>
      </c>
      <c r="E9">
        <f t="shared" si="0"/>
        <v>1.9823000000000002</v>
      </c>
      <c r="F9">
        <f t="shared" si="1"/>
        <v>0.7399</v>
      </c>
      <c r="G9">
        <v>1</v>
      </c>
    </row>
    <row r="10" spans="1:12" x14ac:dyDescent="0.3">
      <c r="A10" s="2">
        <v>201609</v>
      </c>
      <c r="B10" s="3">
        <v>-2.1539000000000001</v>
      </c>
      <c r="C10" s="3">
        <v>1.0806</v>
      </c>
      <c r="D10">
        <v>0.2</v>
      </c>
      <c r="E10">
        <f t="shared" si="0"/>
        <v>-2.3539000000000003</v>
      </c>
      <c r="F10">
        <f t="shared" si="1"/>
        <v>0.88060000000000005</v>
      </c>
      <c r="G10">
        <v>1</v>
      </c>
    </row>
    <row r="11" spans="1:12" x14ac:dyDescent="0.3">
      <c r="A11" s="2">
        <v>201610</v>
      </c>
      <c r="B11" s="3">
        <v>5.0316000000000001</v>
      </c>
      <c r="C11" s="3">
        <v>1.3447</v>
      </c>
      <c r="D11">
        <v>0.2</v>
      </c>
      <c r="E11">
        <f t="shared" si="0"/>
        <v>4.8315999999999999</v>
      </c>
      <c r="F11">
        <f t="shared" si="1"/>
        <v>1.1447000000000001</v>
      </c>
      <c r="G11">
        <v>1</v>
      </c>
      <c r="J11" t="s">
        <v>67</v>
      </c>
    </row>
    <row r="12" spans="1:12" ht="16.8" thickBot="1" x14ac:dyDescent="0.35">
      <c r="A12" s="2">
        <v>201611</v>
      </c>
      <c r="B12" s="3">
        <v>25.7484</v>
      </c>
      <c r="C12" s="3">
        <v>-0.53190000000000004</v>
      </c>
      <c r="D12">
        <v>0.2</v>
      </c>
      <c r="E12">
        <f t="shared" si="0"/>
        <v>25.548400000000001</v>
      </c>
      <c r="F12">
        <f t="shared" si="1"/>
        <v>-0.7319</v>
      </c>
      <c r="G12">
        <v>1</v>
      </c>
    </row>
    <row r="13" spans="1:12" x14ac:dyDescent="0.3">
      <c r="A13" s="2">
        <v>201612</v>
      </c>
      <c r="B13" s="3">
        <v>-4.9999000000000002</v>
      </c>
      <c r="C13" s="3">
        <v>0.1384</v>
      </c>
      <c r="D13">
        <v>0.2</v>
      </c>
      <c r="E13">
        <f t="shared" si="0"/>
        <v>-5.1999000000000004</v>
      </c>
      <c r="F13">
        <f t="shared" si="1"/>
        <v>-6.1600000000000016E-2</v>
      </c>
      <c r="G13">
        <v>1</v>
      </c>
      <c r="J13" s="29" t="s">
        <v>68</v>
      </c>
      <c r="K13" s="29"/>
    </row>
    <row r="14" spans="1:12" x14ac:dyDescent="0.3">
      <c r="A14" s="2">
        <v>201701</v>
      </c>
      <c r="B14" s="3">
        <v>3.5087000000000002</v>
      </c>
      <c r="C14" s="3">
        <v>2.1013999999999999</v>
      </c>
      <c r="D14">
        <v>0.2</v>
      </c>
      <c r="E14">
        <f t="shared" si="0"/>
        <v>3.3087</v>
      </c>
      <c r="F14">
        <f t="shared" si="1"/>
        <v>1.9014</v>
      </c>
      <c r="G14">
        <v>1</v>
      </c>
      <c r="J14" s="26" t="s">
        <v>69</v>
      </c>
      <c r="K14" s="26">
        <v>0.57085185297135554</v>
      </c>
    </row>
    <row r="15" spans="1:12" x14ac:dyDescent="0.3">
      <c r="A15" s="2">
        <v>201702</v>
      </c>
      <c r="B15" s="3">
        <v>10.411799999999999</v>
      </c>
      <c r="C15" s="3">
        <v>3.202</v>
      </c>
      <c r="D15">
        <v>0.2</v>
      </c>
      <c r="E15">
        <f t="shared" si="0"/>
        <v>10.2118</v>
      </c>
      <c r="F15">
        <f t="shared" si="1"/>
        <v>3.0019999999999998</v>
      </c>
      <c r="G15">
        <v>1</v>
      </c>
      <c r="J15" s="26" t="s">
        <v>70</v>
      </c>
      <c r="K15" s="26">
        <v>0.32587183804083009</v>
      </c>
    </row>
    <row r="16" spans="1:12" x14ac:dyDescent="0.3">
      <c r="A16" s="2">
        <v>201703</v>
      </c>
      <c r="B16" s="3">
        <v>8.7719000000000005</v>
      </c>
      <c r="C16" s="3">
        <v>0.62609999999999999</v>
      </c>
      <c r="D16">
        <v>0.2</v>
      </c>
      <c r="E16">
        <f t="shared" si="0"/>
        <v>8.5719000000000012</v>
      </c>
      <c r="F16">
        <f t="shared" si="1"/>
        <v>0.42609999999999998</v>
      </c>
      <c r="G16">
        <v>1</v>
      </c>
      <c r="J16" s="26" t="s">
        <v>71</v>
      </c>
      <c r="K16" s="26">
        <v>0.3159581886002541</v>
      </c>
    </row>
    <row r="17" spans="1:18" x14ac:dyDescent="0.3">
      <c r="A17" s="2">
        <v>201704</v>
      </c>
      <c r="B17" s="3">
        <v>-6.6532</v>
      </c>
      <c r="C17" s="3">
        <v>0.61639999999999995</v>
      </c>
      <c r="D17">
        <v>0.2</v>
      </c>
      <c r="E17">
        <f t="shared" si="0"/>
        <v>-6.8532000000000002</v>
      </c>
      <c r="F17">
        <f t="shared" si="1"/>
        <v>0.41639999999999994</v>
      </c>
      <c r="G17">
        <v>1</v>
      </c>
      <c r="J17" s="26" t="s">
        <v>72</v>
      </c>
      <c r="K17" s="26">
        <v>6.6531741191246043</v>
      </c>
    </row>
    <row r="18" spans="1:18" ht="16.8" thickBot="1" x14ac:dyDescent="0.35">
      <c r="A18" s="2">
        <v>201705</v>
      </c>
      <c r="B18" s="3">
        <v>2.3759000000000001</v>
      </c>
      <c r="C18" s="3">
        <v>1.7091000000000001</v>
      </c>
      <c r="D18">
        <v>0.2</v>
      </c>
      <c r="E18">
        <f t="shared" si="0"/>
        <v>2.1758999999999999</v>
      </c>
      <c r="F18">
        <f t="shared" si="1"/>
        <v>1.5091000000000001</v>
      </c>
      <c r="G18">
        <v>1</v>
      </c>
      <c r="J18" s="27" t="s">
        <v>73</v>
      </c>
      <c r="K18" s="27">
        <v>70</v>
      </c>
    </row>
    <row r="19" spans="1:18" x14ac:dyDescent="0.3">
      <c r="A19" s="2">
        <v>201706</v>
      </c>
      <c r="B19" s="3">
        <v>0.1094</v>
      </c>
      <c r="C19" s="3">
        <v>3.5291000000000001</v>
      </c>
      <c r="D19">
        <v>0.2</v>
      </c>
      <c r="E19">
        <f t="shared" si="0"/>
        <v>-9.0600000000000014E-2</v>
      </c>
      <c r="F19">
        <f t="shared" si="1"/>
        <v>3.3290999999999999</v>
      </c>
      <c r="G19">
        <v>1</v>
      </c>
    </row>
    <row r="20" spans="1:18" ht="16.8" thickBot="1" x14ac:dyDescent="0.35">
      <c r="A20" s="2">
        <v>201707</v>
      </c>
      <c r="B20" s="3">
        <v>-3.0234000000000001</v>
      </c>
      <c r="C20" s="3">
        <v>0.31030000000000002</v>
      </c>
      <c r="D20">
        <v>0.2</v>
      </c>
      <c r="E20">
        <f t="shared" si="0"/>
        <v>-3.2234000000000003</v>
      </c>
      <c r="F20">
        <f t="shared" si="1"/>
        <v>0.11030000000000001</v>
      </c>
      <c r="G20">
        <v>1</v>
      </c>
      <c r="J20" t="s">
        <v>74</v>
      </c>
    </row>
    <row r="21" spans="1:18" x14ac:dyDescent="0.3">
      <c r="A21" s="2">
        <v>201708</v>
      </c>
      <c r="B21" s="3">
        <v>1.1990000000000001</v>
      </c>
      <c r="C21" s="3">
        <v>1.5196000000000001</v>
      </c>
      <c r="D21">
        <v>0.2</v>
      </c>
      <c r="E21">
        <f t="shared" si="0"/>
        <v>0.99900000000000011</v>
      </c>
      <c r="F21">
        <f t="shared" si="1"/>
        <v>1.3196000000000001</v>
      </c>
      <c r="G21">
        <v>1</v>
      </c>
      <c r="J21" s="28"/>
      <c r="K21" s="28" t="s">
        <v>79</v>
      </c>
      <c r="L21" s="28" t="s">
        <v>80</v>
      </c>
      <c r="M21" s="28" t="s">
        <v>81</v>
      </c>
      <c r="N21" s="28" t="s">
        <v>82</v>
      </c>
      <c r="O21" s="28" t="s">
        <v>83</v>
      </c>
    </row>
    <row r="22" spans="1:18" x14ac:dyDescent="0.3">
      <c r="A22" s="2">
        <v>201709</v>
      </c>
      <c r="B22" s="3">
        <v>-5.6871999999999998</v>
      </c>
      <c r="C22" s="3">
        <v>-1.9067000000000001</v>
      </c>
      <c r="D22">
        <v>0.2</v>
      </c>
      <c r="E22">
        <f t="shared" si="0"/>
        <v>-5.8872</v>
      </c>
      <c r="F22">
        <f t="shared" si="1"/>
        <v>-2.1067</v>
      </c>
      <c r="G22">
        <v>1</v>
      </c>
      <c r="J22" s="26" t="s">
        <v>75</v>
      </c>
      <c r="K22" s="26">
        <v>1</v>
      </c>
      <c r="L22" s="26">
        <v>1455.0269971352313</v>
      </c>
      <c r="M22" s="26">
        <v>1455.0269971352313</v>
      </c>
      <c r="N22" s="26">
        <v>32.871026960773335</v>
      </c>
      <c r="O22" s="26">
        <v>2.4705045482814711E-7</v>
      </c>
    </row>
    <row r="23" spans="1:18" x14ac:dyDescent="0.3">
      <c r="A23" s="2">
        <v>201710</v>
      </c>
      <c r="B23" s="3">
        <v>2.5125999999999999</v>
      </c>
      <c r="C23" s="3">
        <v>3.9470999999999998</v>
      </c>
      <c r="D23">
        <v>0.2</v>
      </c>
      <c r="E23">
        <f t="shared" si="0"/>
        <v>2.3125999999999998</v>
      </c>
      <c r="F23">
        <f t="shared" si="1"/>
        <v>3.7470999999999997</v>
      </c>
      <c r="G23">
        <v>1</v>
      </c>
      <c r="J23" s="26" t="s">
        <v>76</v>
      </c>
      <c r="K23" s="26">
        <v>68</v>
      </c>
      <c r="L23" s="26">
        <v>3010.0013584384828</v>
      </c>
      <c r="M23" s="26">
        <v>44.264725859389451</v>
      </c>
      <c r="N23" s="26"/>
      <c r="O23" s="26"/>
    </row>
    <row r="24" spans="1:18" ht="16.8" thickBot="1" x14ac:dyDescent="0.35">
      <c r="A24" s="2">
        <v>201711</v>
      </c>
      <c r="B24" s="3">
        <v>4.6569000000000003</v>
      </c>
      <c r="C24" s="3">
        <v>-2.1619999999999999</v>
      </c>
      <c r="D24">
        <v>0.2</v>
      </c>
      <c r="E24">
        <f t="shared" si="0"/>
        <v>4.4569000000000001</v>
      </c>
      <c r="F24">
        <f t="shared" si="1"/>
        <v>-2.3620000000000001</v>
      </c>
      <c r="G24">
        <v>1</v>
      </c>
      <c r="J24" s="27" t="s">
        <v>77</v>
      </c>
      <c r="K24" s="27">
        <v>69</v>
      </c>
      <c r="L24" s="27">
        <v>4465.0283555737142</v>
      </c>
      <c r="M24" s="27"/>
      <c r="N24" s="27"/>
      <c r="O24" s="27"/>
    </row>
    <row r="25" spans="1:18" ht="16.8" thickBot="1" x14ac:dyDescent="0.35">
      <c r="A25" s="2">
        <v>201712</v>
      </c>
      <c r="B25" s="3">
        <v>6.3232999999999997</v>
      </c>
      <c r="C25" s="3">
        <v>0.78049999999999997</v>
      </c>
      <c r="D25">
        <v>0.2</v>
      </c>
      <c r="E25">
        <f t="shared" si="0"/>
        <v>6.1232999999999995</v>
      </c>
      <c r="F25">
        <f t="shared" si="1"/>
        <v>0.58050000000000002</v>
      </c>
      <c r="G25">
        <v>1</v>
      </c>
    </row>
    <row r="26" spans="1:18" x14ac:dyDescent="0.3">
      <c r="A26" s="2">
        <v>201801</v>
      </c>
      <c r="B26" s="3">
        <v>-5.9473000000000003</v>
      </c>
      <c r="C26" s="3">
        <v>4.3308999999999997</v>
      </c>
      <c r="D26">
        <v>0.2</v>
      </c>
      <c r="E26">
        <f t="shared" si="0"/>
        <v>-6.1473000000000004</v>
      </c>
      <c r="F26">
        <f t="shared" si="1"/>
        <v>4.1308999999999996</v>
      </c>
      <c r="G26">
        <v>1</v>
      </c>
      <c r="J26" s="28"/>
      <c r="K26" s="28" t="s">
        <v>84</v>
      </c>
      <c r="L26" s="28" t="s">
        <v>72</v>
      </c>
      <c r="M26" s="28" t="s">
        <v>85</v>
      </c>
      <c r="N26" s="28" t="s">
        <v>86</v>
      </c>
      <c r="O26" s="28" t="s">
        <v>87</v>
      </c>
      <c r="P26" s="28" t="s">
        <v>88</v>
      </c>
      <c r="Q26" s="28" t="s">
        <v>89</v>
      </c>
      <c r="R26" s="28" t="s">
        <v>90</v>
      </c>
    </row>
    <row r="27" spans="1:18" x14ac:dyDescent="0.3">
      <c r="A27" s="2">
        <v>201802</v>
      </c>
      <c r="B27" s="3">
        <v>-3.2787000000000002</v>
      </c>
      <c r="C27" s="3">
        <v>-2.5966</v>
      </c>
      <c r="D27">
        <v>0.2</v>
      </c>
      <c r="E27">
        <f t="shared" si="0"/>
        <v>-3.4787000000000003</v>
      </c>
      <c r="F27">
        <f t="shared" si="1"/>
        <v>-2.7966000000000002</v>
      </c>
      <c r="G27">
        <v>1</v>
      </c>
      <c r="J27" s="26" t="s">
        <v>78</v>
      </c>
      <c r="K27" s="26">
        <v>-0.13863690410771323</v>
      </c>
      <c r="L27" s="26">
        <v>0.8138219726932695</v>
      </c>
      <c r="M27" s="26">
        <v>-0.17035286433580438</v>
      </c>
      <c r="N27" s="26">
        <v>0.86523847873178261</v>
      </c>
      <c r="O27" s="26">
        <v>-1.7625933663320783</v>
      </c>
      <c r="P27" s="26">
        <v>1.4853195581166516</v>
      </c>
      <c r="Q27" s="26">
        <v>-1.7625933663320783</v>
      </c>
      <c r="R27" s="26">
        <v>1.4853195581166516</v>
      </c>
    </row>
    <row r="28" spans="1:18" ht="16.8" thickBot="1" x14ac:dyDescent="0.35">
      <c r="A28" s="2">
        <v>201803</v>
      </c>
      <c r="B28" s="3">
        <v>4.6006</v>
      </c>
      <c r="C28" s="3">
        <v>0.96179999999999999</v>
      </c>
      <c r="D28">
        <v>0.2</v>
      </c>
      <c r="E28">
        <f t="shared" si="0"/>
        <v>4.4005999999999998</v>
      </c>
      <c r="F28">
        <f t="shared" si="1"/>
        <v>0.76180000000000003</v>
      </c>
      <c r="G28">
        <v>1</v>
      </c>
      <c r="J28" s="27" t="s">
        <v>91</v>
      </c>
      <c r="K28" s="27">
        <v>1.1365026660417328</v>
      </c>
      <c r="L28" s="27">
        <v>0.19822746292552482</v>
      </c>
      <c r="M28" s="27">
        <v>5.7333259946363908</v>
      </c>
      <c r="N28" s="27">
        <v>2.4705045482814569E-7</v>
      </c>
      <c r="O28" s="27">
        <v>0.74094592241768709</v>
      </c>
      <c r="P28" s="27">
        <v>1.5320594096657785</v>
      </c>
      <c r="Q28" s="27">
        <v>0.74094592241768709</v>
      </c>
      <c r="R28" s="27">
        <v>1.5320594096657785</v>
      </c>
    </row>
    <row r="29" spans="1:18" x14ac:dyDescent="0.3">
      <c r="A29" s="2">
        <v>201804</v>
      </c>
      <c r="B29" s="3">
        <v>-0.46300000000000002</v>
      </c>
      <c r="C29" s="3">
        <v>-2.3957999999999999</v>
      </c>
      <c r="D29">
        <v>0.2</v>
      </c>
      <c r="E29">
        <f t="shared" si="0"/>
        <v>-0.66300000000000003</v>
      </c>
      <c r="F29">
        <f t="shared" si="1"/>
        <v>-2.5958000000000001</v>
      </c>
      <c r="G29">
        <v>1</v>
      </c>
    </row>
    <row r="30" spans="1:18" x14ac:dyDescent="0.3">
      <c r="A30" s="2">
        <v>201805</v>
      </c>
      <c r="B30" s="3">
        <v>13.255699999999999</v>
      </c>
      <c r="C30" s="3">
        <v>2.0367999999999999</v>
      </c>
      <c r="D30">
        <v>0.2</v>
      </c>
      <c r="E30">
        <f t="shared" si="0"/>
        <v>13.0557</v>
      </c>
      <c r="F30">
        <f t="shared" si="1"/>
        <v>1.8368</v>
      </c>
      <c r="G30">
        <v>1</v>
      </c>
    </row>
    <row r="31" spans="1:18" x14ac:dyDescent="0.3">
      <c r="A31" s="2">
        <v>201806</v>
      </c>
      <c r="B31" s="3">
        <v>-5.3387000000000002</v>
      </c>
      <c r="C31" s="3">
        <v>-0.34989999999999999</v>
      </c>
      <c r="D31">
        <v>0.2</v>
      </c>
      <c r="E31">
        <f t="shared" si="0"/>
        <v>-5.5387000000000004</v>
      </c>
      <c r="F31">
        <f t="shared" si="1"/>
        <v>-0.54990000000000006</v>
      </c>
      <c r="G31">
        <v>1</v>
      </c>
    </row>
    <row r="32" spans="1:18" x14ac:dyDescent="0.3">
      <c r="A32" s="2">
        <v>201807</v>
      </c>
      <c r="B32" s="3">
        <v>3.1808999999999998</v>
      </c>
      <c r="C32" s="3">
        <v>1</v>
      </c>
      <c r="D32">
        <v>0.2</v>
      </c>
      <c r="E32">
        <f t="shared" si="0"/>
        <v>2.9808999999999997</v>
      </c>
      <c r="F32">
        <f t="shared" si="1"/>
        <v>0.8</v>
      </c>
      <c r="G32">
        <v>1</v>
      </c>
    </row>
    <row r="33" spans="1:7" x14ac:dyDescent="0.3">
      <c r="A33" s="2">
        <v>201808</v>
      </c>
      <c r="B33" s="3">
        <v>0.90290000000000004</v>
      </c>
      <c r="C33" s="3">
        <v>5.8200000000000002E-2</v>
      </c>
      <c r="D33">
        <v>0.2</v>
      </c>
      <c r="E33">
        <f t="shared" si="0"/>
        <v>0.70290000000000008</v>
      </c>
      <c r="F33">
        <f t="shared" si="1"/>
        <v>-0.14180000000000001</v>
      </c>
      <c r="G33">
        <v>1</v>
      </c>
    </row>
    <row r="34" spans="1:7" x14ac:dyDescent="0.3">
      <c r="A34" s="2">
        <v>201809</v>
      </c>
      <c r="B34" s="3">
        <v>8.5012000000000008</v>
      </c>
      <c r="C34" s="3">
        <v>-0.52059999999999995</v>
      </c>
      <c r="D34">
        <v>0.2</v>
      </c>
      <c r="E34">
        <f t="shared" si="0"/>
        <v>8.3012000000000015</v>
      </c>
      <c r="F34">
        <f t="shared" si="1"/>
        <v>-0.72059999999999991</v>
      </c>
      <c r="G34">
        <v>1</v>
      </c>
    </row>
    <row r="35" spans="1:7" x14ac:dyDescent="0.3">
      <c r="A35" s="2">
        <v>201810</v>
      </c>
      <c r="B35" s="3">
        <v>-5.1546000000000003</v>
      </c>
      <c r="C35" s="3">
        <v>-10.9411</v>
      </c>
      <c r="D35">
        <v>0.2</v>
      </c>
      <c r="E35">
        <f t="shared" si="0"/>
        <v>-5.3546000000000005</v>
      </c>
      <c r="F35">
        <f t="shared" si="1"/>
        <v>-11.1411</v>
      </c>
      <c r="G35">
        <v>1</v>
      </c>
    </row>
    <row r="36" spans="1:7" x14ac:dyDescent="0.3">
      <c r="A36" s="2">
        <v>201811</v>
      </c>
      <c r="B36" s="3">
        <v>5.2172999999999998</v>
      </c>
      <c r="C36" s="3">
        <v>0.87629999999999997</v>
      </c>
      <c r="D36">
        <v>0.2</v>
      </c>
      <c r="E36">
        <f t="shared" si="0"/>
        <v>5.0172999999999996</v>
      </c>
      <c r="F36">
        <f t="shared" si="1"/>
        <v>0.6762999999999999</v>
      </c>
      <c r="G36">
        <v>1</v>
      </c>
    </row>
    <row r="37" spans="1:7" x14ac:dyDescent="0.3">
      <c r="A37" s="2">
        <v>201812</v>
      </c>
      <c r="B37" s="3">
        <v>-7.0247999999999999</v>
      </c>
      <c r="C37" s="3">
        <v>-1.6244000000000001</v>
      </c>
      <c r="D37">
        <v>0.2</v>
      </c>
      <c r="E37">
        <f t="shared" si="0"/>
        <v>-7.2248000000000001</v>
      </c>
      <c r="F37">
        <f t="shared" si="1"/>
        <v>-1.8244</v>
      </c>
      <c r="G37">
        <v>1</v>
      </c>
    </row>
    <row r="38" spans="1:7" x14ac:dyDescent="0.3">
      <c r="A38" s="2">
        <v>201901</v>
      </c>
      <c r="B38" s="3">
        <v>7.5555000000000003</v>
      </c>
      <c r="C38" s="3">
        <v>2.1059000000000001</v>
      </c>
      <c r="D38">
        <v>0.2</v>
      </c>
      <c r="E38">
        <f t="shared" si="0"/>
        <v>7.3555000000000001</v>
      </c>
      <c r="F38">
        <f t="shared" si="1"/>
        <v>1.9059000000000001</v>
      </c>
      <c r="G38">
        <v>1</v>
      </c>
    </row>
    <row r="39" spans="1:7" x14ac:dyDescent="0.3">
      <c r="A39" s="2">
        <v>201902</v>
      </c>
      <c r="B39" s="3">
        <v>0.82630000000000003</v>
      </c>
      <c r="C39" s="3">
        <v>4.6002999999999998</v>
      </c>
      <c r="D39">
        <v>0.2</v>
      </c>
      <c r="E39">
        <f t="shared" si="0"/>
        <v>0.62630000000000008</v>
      </c>
      <c r="F39">
        <f t="shared" si="1"/>
        <v>4.4002999999999997</v>
      </c>
      <c r="G39">
        <v>1</v>
      </c>
    </row>
    <row r="40" spans="1:7" x14ac:dyDescent="0.3">
      <c r="A40" s="2">
        <v>201903</v>
      </c>
      <c r="B40" s="3">
        <v>-0.2049</v>
      </c>
      <c r="C40" s="3">
        <v>2.4243999999999999</v>
      </c>
      <c r="D40">
        <v>0.2</v>
      </c>
      <c r="E40">
        <f t="shared" si="0"/>
        <v>-0.40490000000000004</v>
      </c>
      <c r="F40">
        <f t="shared" si="1"/>
        <v>2.2243999999999997</v>
      </c>
      <c r="G40">
        <v>1</v>
      </c>
    </row>
    <row r="41" spans="1:7" x14ac:dyDescent="0.3">
      <c r="A41" s="2">
        <v>201904</v>
      </c>
      <c r="B41" s="3">
        <v>2.6692</v>
      </c>
      <c r="C41" s="3">
        <v>3.0701000000000001</v>
      </c>
      <c r="D41">
        <v>0.2</v>
      </c>
      <c r="E41">
        <f t="shared" si="0"/>
        <v>2.4691999999999998</v>
      </c>
      <c r="F41">
        <f t="shared" si="1"/>
        <v>2.8700999999999999</v>
      </c>
      <c r="G41">
        <v>1</v>
      </c>
    </row>
    <row r="42" spans="1:7" x14ac:dyDescent="0.3">
      <c r="A42" s="2">
        <v>201905</v>
      </c>
      <c r="B42" s="3">
        <v>-2.8001999999999998</v>
      </c>
      <c r="C42" s="3">
        <v>-4.2784000000000004</v>
      </c>
      <c r="D42">
        <v>0.2</v>
      </c>
      <c r="E42">
        <f t="shared" si="0"/>
        <v>-3.0002</v>
      </c>
      <c r="F42">
        <f t="shared" si="1"/>
        <v>-4.4784000000000006</v>
      </c>
      <c r="G42">
        <v>1</v>
      </c>
    </row>
    <row r="43" spans="1:7" x14ac:dyDescent="0.3">
      <c r="A43" s="2">
        <v>201906</v>
      </c>
      <c r="B43" s="3">
        <v>1.0287999999999999</v>
      </c>
      <c r="C43" s="3">
        <v>2.2130999999999998</v>
      </c>
      <c r="D43">
        <v>0.2</v>
      </c>
      <c r="E43">
        <f t="shared" si="0"/>
        <v>0.82879999999999998</v>
      </c>
      <c r="F43">
        <f t="shared" si="1"/>
        <v>2.0130999999999997</v>
      </c>
      <c r="G43">
        <v>1</v>
      </c>
    </row>
    <row r="44" spans="1:7" x14ac:dyDescent="0.3">
      <c r="A44" s="2">
        <v>201907</v>
      </c>
      <c r="B44" s="3">
        <v>-0.20380000000000001</v>
      </c>
      <c r="C44" s="3">
        <v>0.86650000000000005</v>
      </c>
      <c r="D44">
        <v>0.2</v>
      </c>
      <c r="E44">
        <f t="shared" si="0"/>
        <v>-0.40380000000000005</v>
      </c>
      <c r="F44">
        <f t="shared" si="1"/>
        <v>0.66650000000000009</v>
      </c>
      <c r="G44">
        <v>1</v>
      </c>
    </row>
    <row r="45" spans="1:7" x14ac:dyDescent="0.3">
      <c r="A45" s="2">
        <v>201908</v>
      </c>
      <c r="B45" s="3">
        <v>-3.5257000000000001</v>
      </c>
      <c r="C45" s="3">
        <v>-1.901</v>
      </c>
      <c r="D45">
        <v>0.2</v>
      </c>
      <c r="E45">
        <f t="shared" si="0"/>
        <v>-3.7257000000000002</v>
      </c>
      <c r="F45">
        <f t="shared" si="1"/>
        <v>-2.101</v>
      </c>
      <c r="G45">
        <v>1</v>
      </c>
    </row>
    <row r="46" spans="1:7" x14ac:dyDescent="0.3">
      <c r="A46" s="2">
        <v>201909</v>
      </c>
      <c r="B46" s="3">
        <v>0.46179999999999999</v>
      </c>
      <c r="C46" s="3">
        <v>1.9931000000000001</v>
      </c>
      <c r="D46">
        <v>0.2</v>
      </c>
      <c r="E46">
        <f t="shared" si="0"/>
        <v>0.26179999999999998</v>
      </c>
      <c r="F46">
        <f t="shared" si="1"/>
        <v>1.7931000000000001</v>
      </c>
      <c r="G46">
        <v>1</v>
      </c>
    </row>
    <row r="47" spans="1:7" x14ac:dyDescent="0.3">
      <c r="A47" s="2">
        <v>201910</v>
      </c>
      <c r="B47" s="3">
        <v>-0.6895</v>
      </c>
      <c r="C47" s="3">
        <v>4.8849999999999998</v>
      </c>
      <c r="D47">
        <v>0.2</v>
      </c>
      <c r="E47">
        <f t="shared" si="0"/>
        <v>-0.88949999999999996</v>
      </c>
      <c r="F47">
        <f t="shared" si="1"/>
        <v>4.6849999999999996</v>
      </c>
      <c r="G47">
        <v>1</v>
      </c>
    </row>
    <row r="48" spans="1:7" x14ac:dyDescent="0.3">
      <c r="A48" s="2">
        <v>201911</v>
      </c>
      <c r="B48" s="3">
        <v>-1.8521000000000001</v>
      </c>
      <c r="C48" s="3">
        <v>1.1520999999999999</v>
      </c>
      <c r="D48">
        <v>0.2</v>
      </c>
      <c r="E48">
        <f t="shared" si="0"/>
        <v>-2.0521000000000003</v>
      </c>
      <c r="F48">
        <f t="shared" si="1"/>
        <v>0.95209999999999995</v>
      </c>
      <c r="G48">
        <v>1</v>
      </c>
    </row>
    <row r="49" spans="1:7" x14ac:dyDescent="0.3">
      <c r="A49" s="2">
        <v>201912</v>
      </c>
      <c r="B49" s="3">
        <v>-1.4151</v>
      </c>
      <c r="C49" s="3">
        <v>4.4177</v>
      </c>
      <c r="D49">
        <v>0.2</v>
      </c>
      <c r="E49">
        <f t="shared" si="0"/>
        <v>-1.6151</v>
      </c>
      <c r="F49">
        <f t="shared" si="1"/>
        <v>4.2176999999999998</v>
      </c>
      <c r="G49">
        <v>1</v>
      </c>
    </row>
    <row r="50" spans="1:7" x14ac:dyDescent="0.3">
      <c r="A50" s="2">
        <v>202001</v>
      </c>
      <c r="B50" s="3">
        <v>-7.6555999999999997</v>
      </c>
      <c r="C50" s="3">
        <v>-4.1847000000000003</v>
      </c>
      <c r="D50">
        <v>0.2</v>
      </c>
      <c r="E50">
        <f t="shared" si="0"/>
        <v>-7.8555999999999999</v>
      </c>
      <c r="F50">
        <f t="shared" si="1"/>
        <v>-4.3847000000000005</v>
      </c>
      <c r="G50">
        <v>1</v>
      </c>
    </row>
    <row r="51" spans="1:7" x14ac:dyDescent="0.3">
      <c r="A51" s="2">
        <v>202002</v>
      </c>
      <c r="B51" s="3">
        <v>-4.1451000000000002</v>
      </c>
      <c r="C51" s="3">
        <v>-1.7654000000000001</v>
      </c>
      <c r="D51">
        <v>0.2</v>
      </c>
      <c r="E51">
        <f t="shared" si="0"/>
        <v>-4.3451000000000004</v>
      </c>
      <c r="F51">
        <f t="shared" si="1"/>
        <v>-1.9654</v>
      </c>
      <c r="G51">
        <v>1</v>
      </c>
    </row>
    <row r="52" spans="1:7" x14ac:dyDescent="0.3">
      <c r="A52" s="2">
        <v>202003</v>
      </c>
      <c r="B52" s="3">
        <v>-25.945900000000002</v>
      </c>
      <c r="C52" s="3">
        <v>-14.0284</v>
      </c>
      <c r="D52">
        <v>0.2</v>
      </c>
      <c r="E52">
        <f t="shared" si="0"/>
        <v>-26.145900000000001</v>
      </c>
      <c r="F52">
        <f t="shared" si="1"/>
        <v>-14.228399999999999</v>
      </c>
      <c r="G52">
        <v>1</v>
      </c>
    </row>
    <row r="53" spans="1:7" x14ac:dyDescent="0.3">
      <c r="A53" s="2">
        <v>202004</v>
      </c>
      <c r="B53" s="3">
        <v>23.7227</v>
      </c>
      <c r="C53" s="3">
        <v>13.226900000000001</v>
      </c>
      <c r="D53">
        <v>0.2</v>
      </c>
      <c r="E53">
        <f t="shared" si="0"/>
        <v>23.5227</v>
      </c>
      <c r="F53">
        <f t="shared" si="1"/>
        <v>13.026900000000001</v>
      </c>
      <c r="G53">
        <v>1</v>
      </c>
    </row>
    <row r="54" spans="1:7" x14ac:dyDescent="0.3">
      <c r="A54" s="2">
        <v>202005</v>
      </c>
      <c r="B54" s="3">
        <v>-4.4249000000000001</v>
      </c>
      <c r="C54" s="3">
        <v>-0.45469999999999999</v>
      </c>
      <c r="D54">
        <v>0.2</v>
      </c>
      <c r="E54">
        <f t="shared" si="0"/>
        <v>-4.6249000000000002</v>
      </c>
      <c r="F54">
        <f t="shared" si="1"/>
        <v>-0.65470000000000006</v>
      </c>
      <c r="G54">
        <v>1</v>
      </c>
    </row>
    <row r="55" spans="1:7" x14ac:dyDescent="0.3">
      <c r="A55" s="2">
        <v>202006</v>
      </c>
      <c r="B55" s="3">
        <v>1.2344999999999999</v>
      </c>
      <c r="C55" s="3">
        <v>6.2061000000000002</v>
      </c>
      <c r="D55">
        <v>0.2</v>
      </c>
      <c r="E55">
        <f t="shared" si="0"/>
        <v>1.0345</v>
      </c>
      <c r="F55">
        <f t="shared" si="1"/>
        <v>6.0061</v>
      </c>
      <c r="G55">
        <v>1</v>
      </c>
    </row>
    <row r="56" spans="1:7" x14ac:dyDescent="0.3">
      <c r="A56" s="2">
        <v>202007</v>
      </c>
      <c r="B56" s="3">
        <v>-4.2956000000000003</v>
      </c>
      <c r="C56" s="3">
        <v>8.9797999999999991</v>
      </c>
      <c r="D56">
        <v>0.2</v>
      </c>
      <c r="E56">
        <f t="shared" si="0"/>
        <v>-4.4956000000000005</v>
      </c>
      <c r="F56">
        <f t="shared" si="1"/>
        <v>8.7797999999999998</v>
      </c>
      <c r="G56">
        <v>1</v>
      </c>
    </row>
    <row r="57" spans="1:7" x14ac:dyDescent="0.3">
      <c r="A57" s="2">
        <v>202008</v>
      </c>
      <c r="B57" s="3">
        <v>6.7793999999999999</v>
      </c>
      <c r="C57" s="3">
        <v>-0.57920000000000005</v>
      </c>
      <c r="D57">
        <v>0.2</v>
      </c>
      <c r="E57">
        <f t="shared" si="0"/>
        <v>6.5793999999999997</v>
      </c>
      <c r="F57">
        <f t="shared" si="1"/>
        <v>-0.77920000000000011</v>
      </c>
      <c r="G57">
        <v>1</v>
      </c>
    </row>
    <row r="58" spans="1:7" x14ac:dyDescent="0.3">
      <c r="A58" s="2">
        <v>202009</v>
      </c>
      <c r="B58" s="3">
        <v>2.5396999999999998</v>
      </c>
      <c r="C58" s="3">
        <v>-0.60229999999999995</v>
      </c>
      <c r="D58">
        <v>0.2</v>
      </c>
      <c r="E58">
        <f t="shared" si="0"/>
        <v>2.3396999999999997</v>
      </c>
      <c r="F58">
        <f t="shared" si="1"/>
        <v>-0.80230000000000001</v>
      </c>
      <c r="G58">
        <v>1</v>
      </c>
    </row>
    <row r="59" spans="1:7" x14ac:dyDescent="0.3">
      <c r="A59" s="2">
        <v>202010</v>
      </c>
      <c r="B59" s="3">
        <v>-0.30959999999999999</v>
      </c>
      <c r="C59" s="3">
        <v>0.2455</v>
      </c>
      <c r="D59">
        <v>0.2</v>
      </c>
      <c r="E59">
        <f t="shared" si="0"/>
        <v>-0.50960000000000005</v>
      </c>
      <c r="F59">
        <f t="shared" si="1"/>
        <v>4.5499999999999985E-2</v>
      </c>
      <c r="G59">
        <v>1</v>
      </c>
    </row>
    <row r="60" spans="1:7" x14ac:dyDescent="0.3">
      <c r="A60" s="2">
        <v>202011</v>
      </c>
      <c r="B60" s="3">
        <v>9.6274999999999995</v>
      </c>
      <c r="C60" s="3">
        <v>9.3775999999999993</v>
      </c>
      <c r="D60">
        <v>0.2</v>
      </c>
      <c r="E60">
        <f t="shared" si="0"/>
        <v>9.4275000000000002</v>
      </c>
      <c r="F60">
        <f t="shared" si="1"/>
        <v>9.1776</v>
      </c>
      <c r="G60">
        <v>1</v>
      </c>
    </row>
    <row r="61" spans="1:7" x14ac:dyDescent="0.3">
      <c r="A61" s="2">
        <v>202012</v>
      </c>
      <c r="B61" s="3">
        <v>6.7988</v>
      </c>
      <c r="C61" s="3">
        <v>7.3573000000000004</v>
      </c>
      <c r="D61">
        <v>0.2</v>
      </c>
      <c r="E61">
        <f t="shared" si="0"/>
        <v>6.5987999999999998</v>
      </c>
      <c r="F61">
        <f t="shared" si="1"/>
        <v>7.1573000000000002</v>
      </c>
      <c r="G61">
        <v>1</v>
      </c>
    </row>
    <row r="62" spans="1:7" x14ac:dyDescent="0.3">
      <c r="A62" s="2">
        <v>202101</v>
      </c>
      <c r="B62" s="3">
        <v>-14.058299999999999</v>
      </c>
      <c r="C62" s="3">
        <v>2.7543000000000002</v>
      </c>
      <c r="D62">
        <v>0.2</v>
      </c>
      <c r="E62">
        <f t="shared" si="0"/>
        <v>-14.258299999999998</v>
      </c>
      <c r="F62">
        <f t="shared" si="1"/>
        <v>2.5543</v>
      </c>
      <c r="G62">
        <v>1</v>
      </c>
    </row>
    <row r="63" spans="1:7" x14ac:dyDescent="0.3">
      <c r="A63" s="2">
        <v>202102</v>
      </c>
      <c r="B63" s="3">
        <v>12.654400000000001</v>
      </c>
      <c r="C63" s="3">
        <v>5.3868999999999998</v>
      </c>
      <c r="D63">
        <v>0.2</v>
      </c>
      <c r="E63">
        <f t="shared" si="0"/>
        <v>12.454400000000001</v>
      </c>
      <c r="F63">
        <f t="shared" si="1"/>
        <v>5.1868999999999996</v>
      </c>
      <c r="G63">
        <v>1</v>
      </c>
    </row>
    <row r="64" spans="1:7" x14ac:dyDescent="0.3">
      <c r="A64" s="2">
        <v>202103</v>
      </c>
      <c r="B64" s="3">
        <v>5.7531999999999996</v>
      </c>
      <c r="C64" s="3">
        <v>2.992</v>
      </c>
      <c r="D64">
        <v>0.2</v>
      </c>
      <c r="E64">
        <f t="shared" si="0"/>
        <v>5.5531999999999995</v>
      </c>
      <c r="F64">
        <f t="shared" si="1"/>
        <v>2.7919999999999998</v>
      </c>
      <c r="G64">
        <v>1</v>
      </c>
    </row>
    <row r="65" spans="1:7" x14ac:dyDescent="0.3">
      <c r="A65" s="2">
        <v>202104</v>
      </c>
      <c r="B65" s="3">
        <v>13.471399999999999</v>
      </c>
      <c r="C65" s="3">
        <v>6.9108999999999998</v>
      </c>
      <c r="D65">
        <v>0.2</v>
      </c>
      <c r="E65">
        <f t="shared" si="0"/>
        <v>13.2714</v>
      </c>
      <c r="F65">
        <f t="shared" si="1"/>
        <v>6.7108999999999996</v>
      </c>
      <c r="G65">
        <v>1</v>
      </c>
    </row>
    <row r="66" spans="1:7" x14ac:dyDescent="0.3">
      <c r="A66" s="2">
        <v>202105</v>
      </c>
      <c r="B66" s="3">
        <v>-10.274100000000001</v>
      </c>
      <c r="C66" s="3">
        <v>-2.8363</v>
      </c>
      <c r="D66">
        <v>0.2</v>
      </c>
      <c r="E66">
        <f t="shared" si="0"/>
        <v>-10.4741</v>
      </c>
      <c r="F66">
        <f t="shared" si="1"/>
        <v>-3.0363000000000002</v>
      </c>
      <c r="G66">
        <v>1</v>
      </c>
    </row>
    <row r="67" spans="1:7" x14ac:dyDescent="0.3">
      <c r="A67" s="2">
        <v>202106</v>
      </c>
      <c r="B67" s="3">
        <v>9.9238999999999997</v>
      </c>
      <c r="C67" s="3">
        <v>4.0251999999999999</v>
      </c>
      <c r="D67">
        <v>0.2</v>
      </c>
      <c r="E67">
        <f t="shared" ref="E67:E71" si="2">B67-D67</f>
        <v>9.7239000000000004</v>
      </c>
      <c r="F67">
        <f t="shared" ref="F67:F71" si="3">C67-D67</f>
        <v>3.8251999999999997</v>
      </c>
      <c r="G67">
        <v>1</v>
      </c>
    </row>
    <row r="68" spans="1:7" x14ac:dyDescent="0.3">
      <c r="A68" s="2">
        <v>202107</v>
      </c>
      <c r="B68" s="3">
        <v>-7.17</v>
      </c>
      <c r="C68" s="3">
        <v>-2.8614000000000002</v>
      </c>
      <c r="D68">
        <v>0.2</v>
      </c>
      <c r="E68">
        <f t="shared" si="2"/>
        <v>-7.37</v>
      </c>
      <c r="F68">
        <f t="shared" si="3"/>
        <v>-3.0614000000000003</v>
      </c>
      <c r="G68">
        <v>1</v>
      </c>
    </row>
    <row r="69" spans="1:7" x14ac:dyDescent="0.3">
      <c r="A69" s="2">
        <v>202108</v>
      </c>
      <c r="B69" s="3">
        <v>14.8338</v>
      </c>
      <c r="C69" s="3">
        <v>1.4081999999999999</v>
      </c>
      <c r="D69">
        <v>0.2</v>
      </c>
      <c r="E69">
        <f t="shared" si="2"/>
        <v>14.633800000000001</v>
      </c>
      <c r="F69">
        <f t="shared" si="3"/>
        <v>1.2081999999999999</v>
      </c>
      <c r="G69">
        <v>1</v>
      </c>
    </row>
    <row r="70" spans="1:7" x14ac:dyDescent="0.3">
      <c r="A70" s="2">
        <v>202109</v>
      </c>
      <c r="B70" s="3">
        <v>-10.0223</v>
      </c>
      <c r="C70" s="3">
        <v>-3.1762000000000001</v>
      </c>
      <c r="D70">
        <v>0.2</v>
      </c>
      <c r="E70">
        <f t="shared" si="2"/>
        <v>-10.222299999999999</v>
      </c>
      <c r="F70">
        <f t="shared" si="3"/>
        <v>-3.3762000000000003</v>
      </c>
      <c r="G70">
        <v>1</v>
      </c>
    </row>
    <row r="71" spans="1:7" x14ac:dyDescent="0.3">
      <c r="A71" s="2">
        <v>202110</v>
      </c>
      <c r="B71" s="3">
        <v>-5.9405000000000001</v>
      </c>
      <c r="C71" s="3">
        <v>-1.7381</v>
      </c>
      <c r="D71">
        <v>0.2</v>
      </c>
      <c r="E71">
        <f t="shared" si="2"/>
        <v>-6.1405000000000003</v>
      </c>
      <c r="F71">
        <f t="shared" si="3"/>
        <v>-1.9380999999999999</v>
      </c>
      <c r="G71">
        <v>1</v>
      </c>
    </row>
  </sheetData>
  <mergeCells count="1">
    <mergeCell ref="J2:L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FB02A-1D79-40C8-98A3-51E2FD7B27E6}">
  <sheetPr codeName="Sheet4"/>
  <dimension ref="A1:R71"/>
  <sheetViews>
    <sheetView topLeftCell="A16" workbookViewId="0">
      <selection activeCell="J2" sqref="J2:L8"/>
    </sheetView>
  </sheetViews>
  <sheetFormatPr defaultRowHeight="16.2" x14ac:dyDescent="0.3"/>
  <cols>
    <col min="10" max="10" width="10.33203125" bestFit="1" customWidth="1"/>
    <col min="11" max="11" width="10" bestFit="1" customWidth="1"/>
    <col min="12" max="12" width="12.21875" bestFit="1" customWidth="1"/>
  </cols>
  <sheetData>
    <row r="1" spans="1:12" ht="16.8" thickBot="1" x14ac:dyDescent="0.35">
      <c r="A1" s="1" t="s">
        <v>0</v>
      </c>
      <c r="B1" s="1" t="s">
        <v>2</v>
      </c>
      <c r="C1" s="1" t="s">
        <v>5</v>
      </c>
      <c r="D1" s="1" t="s">
        <v>7</v>
      </c>
      <c r="E1" s="1" t="s">
        <v>55</v>
      </c>
      <c r="F1" s="1" t="s">
        <v>56</v>
      </c>
      <c r="G1" s="1" t="s">
        <v>63</v>
      </c>
    </row>
    <row r="2" spans="1:12" ht="16.8" thickBot="1" x14ac:dyDescent="0.35">
      <c r="A2" s="2">
        <v>201601</v>
      </c>
      <c r="B2" s="3">
        <v>0.78</v>
      </c>
      <c r="C2" s="3">
        <v>-2.3129</v>
      </c>
      <c r="D2">
        <v>0.2</v>
      </c>
      <c r="E2">
        <f>B2-D2</f>
        <v>0.58000000000000007</v>
      </c>
      <c r="F2">
        <f>C2-D2</f>
        <v>-2.5129000000000001</v>
      </c>
      <c r="G2">
        <v>1</v>
      </c>
      <c r="H2" t="s">
        <v>60</v>
      </c>
      <c r="J2" s="46">
        <v>2440</v>
      </c>
      <c r="K2" s="47"/>
      <c r="L2" s="48"/>
    </row>
    <row r="3" spans="1:12" x14ac:dyDescent="0.3">
      <c r="A3" s="2">
        <v>201602</v>
      </c>
      <c r="B3" s="3">
        <v>4.2580999999999998</v>
      </c>
      <c r="C3" s="3">
        <v>3.2650999999999999</v>
      </c>
      <c r="D3">
        <v>0.2</v>
      </c>
      <c r="E3">
        <f t="shared" ref="E3:E66" si="0">B3-D3</f>
        <v>4.0580999999999996</v>
      </c>
      <c r="F3">
        <f t="shared" ref="F3:F66" si="1">C3-D3</f>
        <v>3.0650999999999997</v>
      </c>
      <c r="G3">
        <v>1</v>
      </c>
      <c r="H3" t="s">
        <v>57</v>
      </c>
      <c r="J3" s="21" t="s">
        <v>64</v>
      </c>
      <c r="K3" s="17">
        <f t="array" ref="K3:L4">MMULT(TRANSPOSE(F2:G71),F2:G71)</f>
        <v>1179.85657649</v>
      </c>
      <c r="L3" s="18">
        <v>61.115899999999989</v>
      </c>
    </row>
    <row r="4" spans="1:12" x14ac:dyDescent="0.3">
      <c r="A4" s="2">
        <v>201603</v>
      </c>
      <c r="B4" s="3">
        <v>3.9601999999999999</v>
      </c>
      <c r="C4" s="3">
        <v>3.9670000000000001</v>
      </c>
      <c r="D4">
        <v>0.2</v>
      </c>
      <c r="E4">
        <f t="shared" si="0"/>
        <v>3.7601999999999998</v>
      </c>
      <c r="F4">
        <f t="shared" si="1"/>
        <v>3.7669999999999999</v>
      </c>
      <c r="G4">
        <v>1</v>
      </c>
      <c r="H4" t="s">
        <v>58</v>
      </c>
      <c r="J4" s="21"/>
      <c r="K4" s="17">
        <v>61.115899999999989</v>
      </c>
      <c r="L4" s="18">
        <v>70</v>
      </c>
    </row>
    <row r="5" spans="1:12" ht="18.600000000000001" x14ac:dyDescent="0.3">
      <c r="A5" s="2">
        <v>201604</v>
      </c>
      <c r="B5" s="3">
        <v>3.5716000000000001</v>
      </c>
      <c r="C5" s="3">
        <v>-4.1959999999999997</v>
      </c>
      <c r="D5">
        <v>0.2</v>
      </c>
      <c r="E5">
        <f t="shared" si="0"/>
        <v>3.3715999999999999</v>
      </c>
      <c r="F5">
        <f t="shared" si="1"/>
        <v>-4.3959999999999999</v>
      </c>
      <c r="G5">
        <v>1</v>
      </c>
      <c r="H5" t="s">
        <v>59</v>
      </c>
      <c r="J5" s="22" t="s">
        <v>65</v>
      </c>
      <c r="K5" s="17">
        <f t="array" ref="K5:L6">MINVERSE(K3:L4)</f>
        <v>8.8770745316962634E-4</v>
      </c>
      <c r="L5" s="18">
        <v>-7.7504342767385076E-4</v>
      </c>
    </row>
    <row r="6" spans="1:12" x14ac:dyDescent="0.3">
      <c r="A6" s="2">
        <v>201605</v>
      </c>
      <c r="B6" s="3">
        <v>3.3332999999999999</v>
      </c>
      <c r="C6" s="3">
        <v>1.8822000000000001</v>
      </c>
      <c r="D6">
        <v>0.2</v>
      </c>
      <c r="E6">
        <f t="shared" si="0"/>
        <v>3.1332999999999998</v>
      </c>
      <c r="F6">
        <f t="shared" si="1"/>
        <v>1.6822000000000001</v>
      </c>
      <c r="G6">
        <v>1</v>
      </c>
      <c r="J6" s="21"/>
      <c r="K6" s="17">
        <v>-7.7504342767385076E-4</v>
      </c>
      <c r="L6" s="18">
        <v>1.4962392523162461E-2</v>
      </c>
    </row>
    <row r="7" spans="1:12" ht="18.600000000000001" x14ac:dyDescent="0.3">
      <c r="A7" s="2">
        <v>201606</v>
      </c>
      <c r="B7" s="3">
        <v>-5.4505999999999997</v>
      </c>
      <c r="C7" s="3">
        <v>1.5346</v>
      </c>
      <c r="D7">
        <v>0.2</v>
      </c>
      <c r="E7">
        <f t="shared" si="0"/>
        <v>-5.6505999999999998</v>
      </c>
      <c r="F7">
        <f t="shared" si="1"/>
        <v>1.3346</v>
      </c>
      <c r="G7">
        <v>1</v>
      </c>
      <c r="H7" t="s">
        <v>61</v>
      </c>
      <c r="J7" s="22" t="s">
        <v>66</v>
      </c>
      <c r="K7" s="17">
        <f t="array" ref="K7:K8">MMULT(MMULT(K5:L6,TRANSPOSE(F2:G71)),E2:E71)</f>
        <v>1.6420564541856852</v>
      </c>
      <c r="L7" s="18"/>
    </row>
    <row r="8" spans="1:12" ht="16.8" thickBot="1" x14ac:dyDescent="0.35">
      <c r="A8" s="2">
        <v>201607</v>
      </c>
      <c r="B8" s="3">
        <v>-2.3529</v>
      </c>
      <c r="C8" s="3">
        <v>3.6673</v>
      </c>
      <c r="D8">
        <v>0.2</v>
      </c>
      <c r="E8">
        <f t="shared" si="0"/>
        <v>-2.5529000000000002</v>
      </c>
      <c r="F8">
        <f t="shared" si="1"/>
        <v>3.4672999999999998</v>
      </c>
      <c r="G8">
        <v>1</v>
      </c>
      <c r="H8" t="s">
        <v>62</v>
      </c>
      <c r="J8" s="23"/>
      <c r="K8" s="19">
        <v>0.1779334564519017</v>
      </c>
      <c r="L8" s="20"/>
    </row>
    <row r="9" spans="1:12" x14ac:dyDescent="0.3">
      <c r="A9" s="2">
        <v>201608</v>
      </c>
      <c r="B9" s="3">
        <v>12.048500000000001</v>
      </c>
      <c r="C9" s="3">
        <v>0.93989999999999996</v>
      </c>
      <c r="D9">
        <v>0.2</v>
      </c>
      <c r="E9">
        <f t="shared" si="0"/>
        <v>11.848500000000001</v>
      </c>
      <c r="F9">
        <f t="shared" si="1"/>
        <v>0.7399</v>
      </c>
      <c r="G9">
        <v>1</v>
      </c>
    </row>
    <row r="10" spans="1:12" x14ac:dyDescent="0.3">
      <c r="A10" s="2">
        <v>201609</v>
      </c>
      <c r="B10" s="3">
        <v>-8.6021999999999998</v>
      </c>
      <c r="C10" s="3">
        <v>1.0806</v>
      </c>
      <c r="D10">
        <v>0.2</v>
      </c>
      <c r="E10">
        <f t="shared" si="0"/>
        <v>-8.8021999999999991</v>
      </c>
      <c r="F10">
        <f t="shared" si="1"/>
        <v>0.88060000000000005</v>
      </c>
      <c r="G10">
        <v>1</v>
      </c>
    </row>
    <row r="11" spans="1:12" x14ac:dyDescent="0.3">
      <c r="A11" s="2">
        <v>201610</v>
      </c>
      <c r="B11" s="3">
        <v>2.2351999999999999</v>
      </c>
      <c r="C11" s="3">
        <v>1.3447</v>
      </c>
      <c r="D11">
        <v>0.2</v>
      </c>
      <c r="E11">
        <f t="shared" si="0"/>
        <v>2.0351999999999997</v>
      </c>
      <c r="F11">
        <f t="shared" si="1"/>
        <v>1.1447000000000001</v>
      </c>
      <c r="G11">
        <v>1</v>
      </c>
      <c r="J11" t="s">
        <v>67</v>
      </c>
    </row>
    <row r="12" spans="1:12" ht="16.8" thickBot="1" x14ac:dyDescent="0.35">
      <c r="A12" s="2">
        <v>201611</v>
      </c>
      <c r="B12" s="3">
        <v>1.2657</v>
      </c>
      <c r="C12" s="3">
        <v>-0.53190000000000004</v>
      </c>
      <c r="D12">
        <v>0.2</v>
      </c>
      <c r="E12">
        <f t="shared" si="0"/>
        <v>1.0657000000000001</v>
      </c>
      <c r="F12">
        <f t="shared" si="1"/>
        <v>-0.7319</v>
      </c>
      <c r="G12">
        <v>1</v>
      </c>
    </row>
    <row r="13" spans="1:12" x14ac:dyDescent="0.3">
      <c r="A13" s="2">
        <v>201612</v>
      </c>
      <c r="B13" s="3">
        <v>1.4773000000000001</v>
      </c>
      <c r="C13" s="3">
        <v>0.1384</v>
      </c>
      <c r="D13">
        <v>0.2</v>
      </c>
      <c r="E13">
        <f t="shared" si="0"/>
        <v>1.2773000000000001</v>
      </c>
      <c r="F13">
        <f t="shared" si="1"/>
        <v>-6.1600000000000016E-2</v>
      </c>
      <c r="G13">
        <v>1</v>
      </c>
      <c r="J13" s="29" t="s">
        <v>68</v>
      </c>
      <c r="K13" s="29"/>
    </row>
    <row r="14" spans="1:12" x14ac:dyDescent="0.3">
      <c r="A14" s="2">
        <v>201701</v>
      </c>
      <c r="B14" s="3">
        <v>10.302300000000001</v>
      </c>
      <c r="C14" s="3">
        <v>2.1013999999999999</v>
      </c>
      <c r="D14">
        <v>0.2</v>
      </c>
      <c r="E14">
        <f t="shared" si="0"/>
        <v>10.102300000000001</v>
      </c>
      <c r="F14">
        <f t="shared" si="1"/>
        <v>1.9014</v>
      </c>
      <c r="G14">
        <v>1</v>
      </c>
      <c r="J14" s="26" t="s">
        <v>69</v>
      </c>
      <c r="K14" s="26">
        <v>0.45424245126438051</v>
      </c>
    </row>
    <row r="15" spans="1:12" x14ac:dyDescent="0.3">
      <c r="A15" s="2">
        <v>201702</v>
      </c>
      <c r="B15" s="3">
        <v>1.3198000000000001</v>
      </c>
      <c r="C15" s="3">
        <v>3.202</v>
      </c>
      <c r="D15">
        <v>0.2</v>
      </c>
      <c r="E15">
        <f t="shared" si="0"/>
        <v>1.1198000000000001</v>
      </c>
      <c r="F15">
        <f t="shared" si="1"/>
        <v>3.0019999999999998</v>
      </c>
      <c r="G15">
        <v>1</v>
      </c>
      <c r="J15" s="26" t="s">
        <v>70</v>
      </c>
      <c r="K15" s="26">
        <v>0.20633620453067308</v>
      </c>
    </row>
    <row r="16" spans="1:12" x14ac:dyDescent="0.3">
      <c r="A16" s="2">
        <v>201703</v>
      </c>
      <c r="B16" s="3">
        <v>7.2145000000000001</v>
      </c>
      <c r="C16" s="3">
        <v>0.62609999999999999</v>
      </c>
      <c r="D16">
        <v>0.2</v>
      </c>
      <c r="E16">
        <f t="shared" si="0"/>
        <v>7.0145</v>
      </c>
      <c r="F16">
        <f t="shared" si="1"/>
        <v>0.42609999999999998</v>
      </c>
      <c r="G16">
        <v>1</v>
      </c>
      <c r="J16" s="26" t="s">
        <v>71</v>
      </c>
      <c r="K16" s="26">
        <v>0.1946646781267124</v>
      </c>
    </row>
    <row r="17" spans="1:18" x14ac:dyDescent="0.3">
      <c r="A17" s="2">
        <v>201704</v>
      </c>
      <c r="B17" s="3">
        <v>-1.8691</v>
      </c>
      <c r="C17" s="3">
        <v>0.61639999999999995</v>
      </c>
      <c r="D17">
        <v>0.2</v>
      </c>
      <c r="E17">
        <f t="shared" si="0"/>
        <v>-2.0691000000000002</v>
      </c>
      <c r="F17">
        <f t="shared" si="1"/>
        <v>0.41639999999999994</v>
      </c>
      <c r="G17">
        <v>1</v>
      </c>
      <c r="J17" s="26" t="s">
        <v>72</v>
      </c>
      <c r="K17" s="26">
        <v>13.107783533271272</v>
      </c>
    </row>
    <row r="18" spans="1:18" ht="16.8" thickBot="1" x14ac:dyDescent="0.35">
      <c r="A18" s="2">
        <v>201705</v>
      </c>
      <c r="B18" s="3">
        <v>4.2858999999999998</v>
      </c>
      <c r="C18" s="3">
        <v>1.7091000000000001</v>
      </c>
      <c r="D18">
        <v>0.2</v>
      </c>
      <c r="E18">
        <f t="shared" si="0"/>
        <v>4.0858999999999996</v>
      </c>
      <c r="F18">
        <f t="shared" si="1"/>
        <v>1.5091000000000001</v>
      </c>
      <c r="G18">
        <v>1</v>
      </c>
      <c r="J18" s="27" t="s">
        <v>73</v>
      </c>
      <c r="K18" s="27">
        <v>70</v>
      </c>
    </row>
    <row r="19" spans="1:18" x14ac:dyDescent="0.3">
      <c r="A19" s="2">
        <v>201706</v>
      </c>
      <c r="B19" s="3">
        <v>-4.1093999999999999</v>
      </c>
      <c r="C19" s="3">
        <v>3.5291000000000001</v>
      </c>
      <c r="D19">
        <v>0.2</v>
      </c>
      <c r="E19">
        <f t="shared" si="0"/>
        <v>-4.3094000000000001</v>
      </c>
      <c r="F19">
        <f t="shared" si="1"/>
        <v>3.3290999999999999</v>
      </c>
      <c r="G19">
        <v>1</v>
      </c>
    </row>
    <row r="20" spans="1:18" ht="16.8" thickBot="1" x14ac:dyDescent="0.35">
      <c r="A20" s="2">
        <v>201707</v>
      </c>
      <c r="B20" s="3">
        <v>1.4283999999999999</v>
      </c>
      <c r="C20" s="3">
        <v>0.31030000000000002</v>
      </c>
      <c r="D20">
        <v>0.2</v>
      </c>
      <c r="E20">
        <f t="shared" si="0"/>
        <v>1.2283999999999999</v>
      </c>
      <c r="F20">
        <f t="shared" si="1"/>
        <v>0.11030000000000001</v>
      </c>
      <c r="G20">
        <v>1</v>
      </c>
      <c r="J20" t="s">
        <v>74</v>
      </c>
    </row>
    <row r="21" spans="1:18" x14ac:dyDescent="0.3">
      <c r="A21" s="2">
        <v>201708</v>
      </c>
      <c r="B21" s="3">
        <v>-5.1643999999999997</v>
      </c>
      <c r="C21" s="3">
        <v>1.5196000000000001</v>
      </c>
      <c r="D21">
        <v>0.2</v>
      </c>
      <c r="E21">
        <f t="shared" si="0"/>
        <v>-5.3643999999999998</v>
      </c>
      <c r="F21">
        <f t="shared" si="1"/>
        <v>1.3196000000000001</v>
      </c>
      <c r="G21">
        <v>1</v>
      </c>
      <c r="J21" s="28"/>
      <c r="K21" s="28" t="s">
        <v>79</v>
      </c>
      <c r="L21" s="28" t="s">
        <v>80</v>
      </c>
      <c r="M21" s="28" t="s">
        <v>81</v>
      </c>
      <c r="N21" s="28" t="s">
        <v>82</v>
      </c>
      <c r="O21" s="28" t="s">
        <v>83</v>
      </c>
    </row>
    <row r="22" spans="1:18" x14ac:dyDescent="0.3">
      <c r="A22" s="2">
        <v>201709</v>
      </c>
      <c r="B22" s="3">
        <v>0.9899</v>
      </c>
      <c r="C22" s="3">
        <v>-1.9067000000000001</v>
      </c>
      <c r="D22">
        <v>0.2</v>
      </c>
      <c r="E22">
        <f t="shared" si="0"/>
        <v>0.78990000000000005</v>
      </c>
      <c r="F22">
        <f t="shared" si="1"/>
        <v>-2.1067</v>
      </c>
      <c r="G22">
        <v>1</v>
      </c>
      <c r="J22" s="26" t="s">
        <v>75</v>
      </c>
      <c r="K22" s="26">
        <v>1</v>
      </c>
      <c r="L22" s="26">
        <v>3037.4301681317993</v>
      </c>
      <c r="M22" s="26">
        <v>3037.4301681317993</v>
      </c>
      <c r="N22" s="26">
        <v>17.678596388271348</v>
      </c>
      <c r="O22" s="26">
        <v>7.8188944126107105E-5</v>
      </c>
    </row>
    <row r="23" spans="1:18" x14ac:dyDescent="0.3">
      <c r="A23" s="2">
        <v>201710</v>
      </c>
      <c r="B23" s="3">
        <v>1.4706999999999999</v>
      </c>
      <c r="C23" s="3">
        <v>3.9470999999999998</v>
      </c>
      <c r="D23">
        <v>0.2</v>
      </c>
      <c r="E23">
        <f t="shared" si="0"/>
        <v>1.2706999999999999</v>
      </c>
      <c r="F23">
        <f t="shared" si="1"/>
        <v>3.7470999999999997</v>
      </c>
      <c r="G23">
        <v>1</v>
      </c>
      <c r="J23" s="26" t="s">
        <v>76</v>
      </c>
      <c r="K23" s="26">
        <v>68</v>
      </c>
      <c r="L23" s="26">
        <v>11683.351262546632</v>
      </c>
      <c r="M23" s="26">
        <v>171.81398915509752</v>
      </c>
      <c r="N23" s="26"/>
      <c r="O23" s="26"/>
    </row>
    <row r="24" spans="1:18" ht="16.8" thickBot="1" x14ac:dyDescent="0.35">
      <c r="A24" s="2">
        <v>201711</v>
      </c>
      <c r="B24" s="3">
        <v>0.96619999999999995</v>
      </c>
      <c r="C24" s="3">
        <v>-2.1619999999999999</v>
      </c>
      <c r="D24">
        <v>0.2</v>
      </c>
      <c r="E24">
        <f t="shared" si="0"/>
        <v>0.76619999999999999</v>
      </c>
      <c r="F24">
        <f t="shared" si="1"/>
        <v>-2.3620000000000001</v>
      </c>
      <c r="G24">
        <v>1</v>
      </c>
      <c r="J24" s="27" t="s">
        <v>77</v>
      </c>
      <c r="K24" s="27">
        <v>69</v>
      </c>
      <c r="L24" s="27">
        <v>14720.781430678431</v>
      </c>
      <c r="M24" s="27"/>
      <c r="N24" s="27"/>
      <c r="O24" s="27"/>
    </row>
    <row r="25" spans="1:18" ht="16.8" thickBot="1" x14ac:dyDescent="0.35">
      <c r="A25" s="2">
        <v>201712</v>
      </c>
      <c r="B25" s="3">
        <v>-1.4355</v>
      </c>
      <c r="C25" s="3">
        <v>0.78049999999999997</v>
      </c>
      <c r="D25">
        <v>0.2</v>
      </c>
      <c r="E25">
        <f t="shared" si="0"/>
        <v>-1.6355</v>
      </c>
      <c r="F25">
        <f t="shared" si="1"/>
        <v>0.58050000000000002</v>
      </c>
      <c r="G25">
        <v>1</v>
      </c>
    </row>
    <row r="26" spans="1:18" x14ac:dyDescent="0.3">
      <c r="A26" s="2">
        <v>201801</v>
      </c>
      <c r="B26" s="3">
        <v>-0.97089999999999999</v>
      </c>
      <c r="C26" s="3">
        <v>4.3308999999999997</v>
      </c>
      <c r="D26">
        <v>0.2</v>
      </c>
      <c r="E26">
        <f t="shared" si="0"/>
        <v>-1.1709000000000001</v>
      </c>
      <c r="F26">
        <f t="shared" si="1"/>
        <v>4.1308999999999996</v>
      </c>
      <c r="G26">
        <v>1</v>
      </c>
      <c r="J26" s="28"/>
      <c r="K26" s="28" t="s">
        <v>84</v>
      </c>
      <c r="L26" s="28" t="s">
        <v>72</v>
      </c>
      <c r="M26" s="28" t="s">
        <v>85</v>
      </c>
      <c r="N26" s="28" t="s">
        <v>86</v>
      </c>
      <c r="O26" s="28" t="s">
        <v>87</v>
      </c>
      <c r="P26" s="28" t="s">
        <v>88</v>
      </c>
      <c r="Q26" s="28" t="s">
        <v>89</v>
      </c>
      <c r="R26" s="28" t="s">
        <v>90</v>
      </c>
    </row>
    <row r="27" spans="1:18" x14ac:dyDescent="0.3">
      <c r="A27" s="2">
        <v>201802</v>
      </c>
      <c r="B27" s="3">
        <v>4.9017999999999997</v>
      </c>
      <c r="C27" s="3">
        <v>-2.5966</v>
      </c>
      <c r="D27">
        <v>0.2</v>
      </c>
      <c r="E27">
        <f t="shared" si="0"/>
        <v>4.7017999999999995</v>
      </c>
      <c r="F27">
        <f t="shared" si="1"/>
        <v>-2.7966000000000002</v>
      </c>
      <c r="G27">
        <v>1</v>
      </c>
      <c r="J27" s="26" t="s">
        <v>78</v>
      </c>
      <c r="K27" s="26">
        <v>0.17793345645190173</v>
      </c>
      <c r="L27" s="26">
        <v>1.6033553401254967</v>
      </c>
      <c r="M27" s="26">
        <v>0.11097568455285442</v>
      </c>
      <c r="N27" s="26">
        <v>0.91196253256708704</v>
      </c>
      <c r="O27" s="26">
        <v>-3.021512310810655</v>
      </c>
      <c r="P27" s="26">
        <v>3.377379223714458</v>
      </c>
      <c r="Q27" s="26">
        <v>-3.021512310810655</v>
      </c>
      <c r="R27" s="26">
        <v>3.377379223714458</v>
      </c>
    </row>
    <row r="28" spans="1:18" ht="16.8" thickBot="1" x14ac:dyDescent="0.35">
      <c r="A28" s="2">
        <v>201803</v>
      </c>
      <c r="B28" s="3">
        <v>21.495000000000001</v>
      </c>
      <c r="C28" s="3">
        <v>0.96179999999999999</v>
      </c>
      <c r="D28">
        <v>0.2</v>
      </c>
      <c r="E28">
        <f t="shared" si="0"/>
        <v>21.295000000000002</v>
      </c>
      <c r="F28">
        <f t="shared" si="1"/>
        <v>0.76180000000000003</v>
      </c>
      <c r="G28">
        <v>1</v>
      </c>
      <c r="J28" s="27" t="s">
        <v>91</v>
      </c>
      <c r="K28" s="27">
        <v>1.6420564541856852</v>
      </c>
      <c r="L28" s="27">
        <v>0.39053880566697269</v>
      </c>
      <c r="M28" s="27">
        <v>4.2045922975089169</v>
      </c>
      <c r="N28" s="27">
        <v>7.8188944126108284E-5</v>
      </c>
      <c r="O28" s="27">
        <v>0.86274840095952443</v>
      </c>
      <c r="P28" s="27">
        <v>2.4213645074118459</v>
      </c>
      <c r="Q28" s="27">
        <v>0.86274840095952443</v>
      </c>
      <c r="R28" s="27">
        <v>2.4213645074118459</v>
      </c>
    </row>
    <row r="29" spans="1:18" x14ac:dyDescent="0.3">
      <c r="A29" s="2">
        <v>201804</v>
      </c>
      <c r="B29" s="3">
        <v>-12.692299999999999</v>
      </c>
      <c r="C29" s="3">
        <v>-2.3957999999999999</v>
      </c>
      <c r="D29">
        <v>0.2</v>
      </c>
      <c r="E29">
        <f t="shared" si="0"/>
        <v>-12.892299999999999</v>
      </c>
      <c r="F29">
        <f t="shared" si="1"/>
        <v>-2.5958000000000001</v>
      </c>
      <c r="G29">
        <v>1</v>
      </c>
    </row>
    <row r="30" spans="1:18" x14ac:dyDescent="0.3">
      <c r="A30" s="2">
        <v>201805</v>
      </c>
      <c r="B30" s="3">
        <v>-2.2027000000000001</v>
      </c>
      <c r="C30" s="3">
        <v>2.0367999999999999</v>
      </c>
      <c r="D30">
        <v>0.2</v>
      </c>
      <c r="E30">
        <f t="shared" si="0"/>
        <v>-2.4027000000000003</v>
      </c>
      <c r="F30">
        <f t="shared" si="1"/>
        <v>1.8368</v>
      </c>
      <c r="G30">
        <v>1</v>
      </c>
    </row>
    <row r="31" spans="1:18" x14ac:dyDescent="0.3">
      <c r="A31" s="2">
        <v>201806</v>
      </c>
      <c r="B31" s="3">
        <v>8.1080000000000005</v>
      </c>
      <c r="C31" s="3">
        <v>-0.34989999999999999</v>
      </c>
      <c r="D31">
        <v>0.2</v>
      </c>
      <c r="E31">
        <f t="shared" si="0"/>
        <v>7.9080000000000004</v>
      </c>
      <c r="F31">
        <f t="shared" si="1"/>
        <v>-0.54990000000000006</v>
      </c>
      <c r="G31">
        <v>1</v>
      </c>
    </row>
    <row r="32" spans="1:18" x14ac:dyDescent="0.3">
      <c r="A32" s="2">
        <v>201807</v>
      </c>
      <c r="B32" s="3">
        <v>-11.25</v>
      </c>
      <c r="C32" s="3">
        <v>2.0356000000000001</v>
      </c>
      <c r="D32">
        <v>0.2</v>
      </c>
      <c r="E32">
        <f t="shared" si="0"/>
        <v>-11.45</v>
      </c>
      <c r="F32">
        <f t="shared" si="1"/>
        <v>1.8356000000000001</v>
      </c>
      <c r="G32">
        <v>1</v>
      </c>
    </row>
    <row r="33" spans="1:7" x14ac:dyDescent="0.3">
      <c r="A33" s="2">
        <v>201808</v>
      </c>
      <c r="B33" s="3">
        <v>-13.4274</v>
      </c>
      <c r="C33" s="3">
        <v>5.8200000000000002E-2</v>
      </c>
      <c r="D33">
        <v>0.2</v>
      </c>
      <c r="E33">
        <f t="shared" si="0"/>
        <v>-13.6274</v>
      </c>
      <c r="F33">
        <f t="shared" si="1"/>
        <v>-0.14180000000000001</v>
      </c>
      <c r="G33">
        <v>1</v>
      </c>
    </row>
    <row r="34" spans="1:7" x14ac:dyDescent="0.3">
      <c r="A34" s="2">
        <v>201809</v>
      </c>
      <c r="B34" s="3">
        <v>-5.423</v>
      </c>
      <c r="C34" s="3">
        <v>-0.52059999999999995</v>
      </c>
      <c r="D34">
        <v>0.2</v>
      </c>
      <c r="E34">
        <f t="shared" si="0"/>
        <v>-5.6230000000000002</v>
      </c>
      <c r="F34">
        <f t="shared" si="1"/>
        <v>-0.72059999999999991</v>
      </c>
      <c r="G34">
        <v>1</v>
      </c>
    </row>
    <row r="35" spans="1:7" x14ac:dyDescent="0.3">
      <c r="A35" s="2">
        <v>201810</v>
      </c>
      <c r="B35" s="3">
        <v>-17.201799999999999</v>
      </c>
      <c r="C35" s="3">
        <v>-10.9411</v>
      </c>
      <c r="D35">
        <v>0.2</v>
      </c>
      <c r="E35">
        <f t="shared" si="0"/>
        <v>-17.401799999999998</v>
      </c>
      <c r="F35">
        <f t="shared" si="1"/>
        <v>-11.1411</v>
      </c>
      <c r="G35">
        <v>1</v>
      </c>
    </row>
    <row r="36" spans="1:7" x14ac:dyDescent="0.3">
      <c r="A36" s="2">
        <v>201811</v>
      </c>
      <c r="B36" s="3">
        <v>14.9581</v>
      </c>
      <c r="C36" s="3">
        <v>0.87629999999999997</v>
      </c>
      <c r="D36">
        <v>0.2</v>
      </c>
      <c r="E36">
        <f t="shared" si="0"/>
        <v>14.758100000000001</v>
      </c>
      <c r="F36">
        <f t="shared" si="1"/>
        <v>0.6762999999999999</v>
      </c>
      <c r="G36">
        <v>1</v>
      </c>
    </row>
    <row r="37" spans="1:7" x14ac:dyDescent="0.3">
      <c r="A37" s="2">
        <v>201812</v>
      </c>
      <c r="B37" s="3">
        <v>11.445600000000001</v>
      </c>
      <c r="C37" s="3">
        <v>-1.6244000000000001</v>
      </c>
      <c r="D37">
        <v>0.2</v>
      </c>
      <c r="E37">
        <f t="shared" si="0"/>
        <v>11.245600000000001</v>
      </c>
      <c r="F37">
        <f t="shared" si="1"/>
        <v>-1.8244</v>
      </c>
      <c r="G37">
        <v>1</v>
      </c>
    </row>
    <row r="38" spans="1:7" x14ac:dyDescent="0.3">
      <c r="A38" s="2">
        <v>201901</v>
      </c>
      <c r="B38" s="3">
        <v>10.2704</v>
      </c>
      <c r="C38" s="3">
        <v>2.1059000000000001</v>
      </c>
      <c r="D38">
        <v>0.2</v>
      </c>
      <c r="E38">
        <f t="shared" si="0"/>
        <v>10.070400000000001</v>
      </c>
      <c r="F38">
        <f t="shared" si="1"/>
        <v>1.9059000000000001</v>
      </c>
      <c r="G38">
        <v>1</v>
      </c>
    </row>
    <row r="39" spans="1:7" x14ac:dyDescent="0.3">
      <c r="A39" s="2">
        <v>201902</v>
      </c>
      <c r="B39" s="3">
        <v>-0.98040000000000005</v>
      </c>
      <c r="C39" s="3">
        <v>4.6002999999999998</v>
      </c>
      <c r="D39">
        <v>0.2</v>
      </c>
      <c r="E39">
        <f t="shared" si="0"/>
        <v>-1.1804000000000001</v>
      </c>
      <c r="F39">
        <f t="shared" si="1"/>
        <v>4.4002999999999997</v>
      </c>
      <c r="G39">
        <v>1</v>
      </c>
    </row>
    <row r="40" spans="1:7" x14ac:dyDescent="0.3">
      <c r="A40" s="2">
        <v>201903</v>
      </c>
      <c r="B40" s="3">
        <v>-1.5840000000000001</v>
      </c>
      <c r="C40" s="3">
        <v>2.4243999999999999</v>
      </c>
      <c r="D40">
        <v>0.2</v>
      </c>
      <c r="E40">
        <f t="shared" si="0"/>
        <v>-1.784</v>
      </c>
      <c r="F40">
        <f t="shared" si="1"/>
        <v>2.2243999999999997</v>
      </c>
      <c r="G40">
        <v>1</v>
      </c>
    </row>
    <row r="41" spans="1:7" x14ac:dyDescent="0.3">
      <c r="A41" s="2">
        <v>201904</v>
      </c>
      <c r="B41" s="3">
        <v>-2.0118999999999998</v>
      </c>
      <c r="C41" s="3">
        <v>3.0701000000000001</v>
      </c>
      <c r="D41">
        <v>0.2</v>
      </c>
      <c r="E41">
        <f t="shared" si="0"/>
        <v>-2.2119</v>
      </c>
      <c r="F41">
        <f t="shared" si="1"/>
        <v>2.8700999999999999</v>
      </c>
      <c r="G41">
        <v>1</v>
      </c>
    </row>
    <row r="42" spans="1:7" x14ac:dyDescent="0.3">
      <c r="A42" s="2">
        <v>201905</v>
      </c>
      <c r="B42" s="3">
        <v>-14.7844</v>
      </c>
      <c r="C42" s="3">
        <v>-4.2784000000000004</v>
      </c>
      <c r="D42">
        <v>0.2</v>
      </c>
      <c r="E42">
        <f t="shared" si="0"/>
        <v>-14.984399999999999</v>
      </c>
      <c r="F42">
        <f t="shared" si="1"/>
        <v>-4.4784000000000006</v>
      </c>
      <c r="G42">
        <v>1</v>
      </c>
    </row>
    <row r="43" spans="1:7" x14ac:dyDescent="0.3">
      <c r="A43" s="2">
        <v>201906</v>
      </c>
      <c r="B43" s="3">
        <v>1.5662</v>
      </c>
      <c r="C43" s="3">
        <v>2.2130999999999998</v>
      </c>
      <c r="D43">
        <v>0.2</v>
      </c>
      <c r="E43">
        <f t="shared" si="0"/>
        <v>1.3662000000000001</v>
      </c>
      <c r="F43">
        <f t="shared" si="1"/>
        <v>2.0130999999999997</v>
      </c>
      <c r="G43">
        <v>1</v>
      </c>
    </row>
    <row r="44" spans="1:7" x14ac:dyDescent="0.3">
      <c r="A44" s="2">
        <v>201907</v>
      </c>
      <c r="B44" s="3">
        <v>-2.6097999999999999</v>
      </c>
      <c r="C44" s="3">
        <v>0.86650000000000005</v>
      </c>
      <c r="D44">
        <v>0.2</v>
      </c>
      <c r="E44">
        <f t="shared" si="0"/>
        <v>-2.8098000000000001</v>
      </c>
      <c r="F44">
        <f t="shared" si="1"/>
        <v>0.66650000000000009</v>
      </c>
      <c r="G44">
        <v>1</v>
      </c>
    </row>
    <row r="45" spans="1:7" x14ac:dyDescent="0.3">
      <c r="A45" s="2">
        <v>201908</v>
      </c>
      <c r="B45" s="3">
        <v>-2.9232</v>
      </c>
      <c r="C45" s="3">
        <v>-1.901</v>
      </c>
      <c r="D45">
        <v>0.2</v>
      </c>
      <c r="E45">
        <f t="shared" si="0"/>
        <v>-3.1232000000000002</v>
      </c>
      <c r="F45">
        <f t="shared" si="1"/>
        <v>-2.101</v>
      </c>
      <c r="G45">
        <v>1</v>
      </c>
    </row>
    <row r="46" spans="1:7" x14ac:dyDescent="0.3">
      <c r="A46" s="2">
        <v>201909</v>
      </c>
      <c r="B46" s="3">
        <v>-1.1294999999999999</v>
      </c>
      <c r="C46" s="3">
        <v>1.9931000000000001</v>
      </c>
      <c r="D46">
        <v>0.2</v>
      </c>
      <c r="E46">
        <f t="shared" si="0"/>
        <v>-1.3294999999999999</v>
      </c>
      <c r="F46">
        <f t="shared" si="1"/>
        <v>1.7931000000000001</v>
      </c>
      <c r="G46">
        <v>1</v>
      </c>
    </row>
    <row r="47" spans="1:7" x14ac:dyDescent="0.3">
      <c r="A47" s="2">
        <v>201910</v>
      </c>
      <c r="B47" s="3">
        <v>4.0609000000000002</v>
      </c>
      <c r="C47" s="3">
        <v>4.8849999999999998</v>
      </c>
      <c r="D47">
        <v>0.2</v>
      </c>
      <c r="E47">
        <f t="shared" si="0"/>
        <v>3.8609</v>
      </c>
      <c r="F47">
        <f t="shared" si="1"/>
        <v>4.6849999999999996</v>
      </c>
      <c r="G47">
        <v>1</v>
      </c>
    </row>
    <row r="48" spans="1:7" x14ac:dyDescent="0.3">
      <c r="A48" s="2">
        <v>201911</v>
      </c>
      <c r="B48" s="3">
        <v>7.9264999999999999</v>
      </c>
      <c r="C48" s="3">
        <v>1.1520999999999999</v>
      </c>
      <c r="D48">
        <v>0.2</v>
      </c>
      <c r="E48">
        <f t="shared" si="0"/>
        <v>7.7264999999999997</v>
      </c>
      <c r="F48">
        <f t="shared" si="1"/>
        <v>0.95209999999999995</v>
      </c>
      <c r="G48">
        <v>1</v>
      </c>
    </row>
    <row r="49" spans="1:7" x14ac:dyDescent="0.3">
      <c r="A49" s="2">
        <v>201912</v>
      </c>
      <c r="B49" s="3">
        <v>7.3446999999999996</v>
      </c>
      <c r="C49" s="3">
        <v>4.4177</v>
      </c>
      <c r="D49">
        <v>0.2</v>
      </c>
      <c r="E49">
        <f t="shared" si="0"/>
        <v>7.1446999999999994</v>
      </c>
      <c r="F49">
        <f t="shared" si="1"/>
        <v>4.2176999999999998</v>
      </c>
      <c r="G49">
        <v>1</v>
      </c>
    </row>
    <row r="50" spans="1:7" x14ac:dyDescent="0.3">
      <c r="A50" s="2">
        <v>202001</v>
      </c>
      <c r="B50" s="3">
        <v>-2.6316000000000002</v>
      </c>
      <c r="C50" s="3">
        <v>-4.1847000000000003</v>
      </c>
      <c r="D50">
        <v>0.2</v>
      </c>
      <c r="E50">
        <f t="shared" si="0"/>
        <v>-2.8316000000000003</v>
      </c>
      <c r="F50">
        <f t="shared" si="1"/>
        <v>-4.3847000000000005</v>
      </c>
      <c r="G50">
        <v>1</v>
      </c>
    </row>
    <row r="51" spans="1:7" x14ac:dyDescent="0.3">
      <c r="A51" s="2">
        <v>202002</v>
      </c>
      <c r="B51" s="3">
        <v>-8.4324999999999992</v>
      </c>
      <c r="C51" s="3">
        <v>-1.7654000000000001</v>
      </c>
      <c r="D51">
        <v>0.2</v>
      </c>
      <c r="E51">
        <f t="shared" si="0"/>
        <v>-8.6324999999999985</v>
      </c>
      <c r="F51">
        <f t="shared" si="1"/>
        <v>-1.9654</v>
      </c>
      <c r="G51">
        <v>1</v>
      </c>
    </row>
    <row r="52" spans="1:7" x14ac:dyDescent="0.3">
      <c r="A52" s="2">
        <v>202003</v>
      </c>
      <c r="B52" s="3">
        <v>-9.0908999999999995</v>
      </c>
      <c r="C52" s="3">
        <v>-14.0284</v>
      </c>
      <c r="D52">
        <v>0.2</v>
      </c>
      <c r="E52">
        <f t="shared" si="0"/>
        <v>-9.2908999999999988</v>
      </c>
      <c r="F52">
        <f t="shared" si="1"/>
        <v>-14.228399999999999</v>
      </c>
      <c r="G52">
        <v>1</v>
      </c>
    </row>
    <row r="53" spans="1:7" x14ac:dyDescent="0.3">
      <c r="A53" s="2">
        <v>202004</v>
      </c>
      <c r="B53" s="3">
        <v>15.7143</v>
      </c>
      <c r="C53" s="3">
        <v>13.226900000000001</v>
      </c>
      <c r="D53">
        <v>0.2</v>
      </c>
      <c r="E53">
        <f t="shared" si="0"/>
        <v>15.5143</v>
      </c>
      <c r="F53">
        <f t="shared" si="1"/>
        <v>13.026900000000001</v>
      </c>
      <c r="G53">
        <v>1</v>
      </c>
    </row>
    <row r="54" spans="1:7" x14ac:dyDescent="0.3">
      <c r="A54" s="2">
        <v>202005</v>
      </c>
      <c r="B54" s="3">
        <v>-5.1624999999999996</v>
      </c>
      <c r="C54" s="3">
        <v>-0.45469999999999999</v>
      </c>
      <c r="D54">
        <v>0.2</v>
      </c>
      <c r="E54">
        <f t="shared" si="0"/>
        <v>-5.3624999999999998</v>
      </c>
      <c r="F54">
        <f t="shared" si="1"/>
        <v>-0.65470000000000006</v>
      </c>
      <c r="G54">
        <v>1</v>
      </c>
    </row>
    <row r="55" spans="1:7" x14ac:dyDescent="0.3">
      <c r="A55" s="2">
        <v>202006</v>
      </c>
      <c r="B55" s="3">
        <v>-3.3138000000000001</v>
      </c>
      <c r="C55" s="3">
        <v>6.2061000000000002</v>
      </c>
      <c r="D55">
        <v>0.2</v>
      </c>
      <c r="E55">
        <f t="shared" si="0"/>
        <v>-3.5138000000000003</v>
      </c>
      <c r="F55">
        <f t="shared" si="1"/>
        <v>6.0061</v>
      </c>
      <c r="G55">
        <v>1</v>
      </c>
    </row>
    <row r="56" spans="1:7" x14ac:dyDescent="0.3">
      <c r="A56" s="2">
        <v>202007</v>
      </c>
      <c r="B56" s="3">
        <v>19.828499999999998</v>
      </c>
      <c r="C56" s="3">
        <v>8.9797999999999991</v>
      </c>
      <c r="D56">
        <v>0.2</v>
      </c>
      <c r="E56">
        <f t="shared" si="0"/>
        <v>19.628499999999999</v>
      </c>
      <c r="F56">
        <f t="shared" si="1"/>
        <v>8.7797999999999998</v>
      </c>
      <c r="G56">
        <v>1</v>
      </c>
    </row>
    <row r="57" spans="1:7" x14ac:dyDescent="0.3">
      <c r="A57" s="2">
        <v>202008</v>
      </c>
      <c r="B57" s="3">
        <v>25.638000000000002</v>
      </c>
      <c r="C57" s="3">
        <v>-0.57920000000000005</v>
      </c>
      <c r="D57">
        <v>0.2</v>
      </c>
      <c r="E57">
        <f t="shared" si="0"/>
        <v>25.438000000000002</v>
      </c>
      <c r="F57">
        <f t="shared" si="1"/>
        <v>-0.77920000000000011</v>
      </c>
      <c r="G57">
        <v>1</v>
      </c>
    </row>
    <row r="58" spans="1:7" x14ac:dyDescent="0.3">
      <c r="A58" s="2">
        <v>202009</v>
      </c>
      <c r="B58" s="3">
        <v>-6.9104999999999999</v>
      </c>
      <c r="C58" s="3">
        <v>-0.60229999999999995</v>
      </c>
      <c r="D58">
        <v>0.2</v>
      </c>
      <c r="E58">
        <f t="shared" si="0"/>
        <v>-7.1105</v>
      </c>
      <c r="F58">
        <f t="shared" si="1"/>
        <v>-0.80230000000000001</v>
      </c>
      <c r="G58">
        <v>1</v>
      </c>
    </row>
    <row r="59" spans="1:7" x14ac:dyDescent="0.3">
      <c r="A59" s="2">
        <v>202010</v>
      </c>
      <c r="B59" s="3">
        <v>-6.9867999999999997</v>
      </c>
      <c r="C59" s="3">
        <v>0.2455</v>
      </c>
      <c r="D59">
        <v>0.2</v>
      </c>
      <c r="E59">
        <f t="shared" si="0"/>
        <v>-7.1867999999999999</v>
      </c>
      <c r="F59">
        <f t="shared" si="1"/>
        <v>4.5499999999999985E-2</v>
      </c>
      <c r="G59">
        <v>1</v>
      </c>
    </row>
    <row r="60" spans="1:7" x14ac:dyDescent="0.3">
      <c r="A60" s="2">
        <v>202011</v>
      </c>
      <c r="B60" s="3">
        <v>18.779399999999999</v>
      </c>
      <c r="C60" s="3">
        <v>9.3775999999999993</v>
      </c>
      <c r="D60">
        <v>0.2</v>
      </c>
      <c r="E60">
        <f t="shared" si="0"/>
        <v>18.5794</v>
      </c>
      <c r="F60">
        <f t="shared" si="1"/>
        <v>9.1776</v>
      </c>
      <c r="G60">
        <v>1</v>
      </c>
    </row>
    <row r="61" spans="1:7" x14ac:dyDescent="0.3">
      <c r="A61" s="2">
        <v>202012</v>
      </c>
      <c r="B61" s="3">
        <v>11.4627</v>
      </c>
      <c r="C61" s="3">
        <v>7.3573000000000004</v>
      </c>
      <c r="D61">
        <v>0.2</v>
      </c>
      <c r="E61">
        <f t="shared" si="0"/>
        <v>11.262700000000001</v>
      </c>
      <c r="F61">
        <f t="shared" si="1"/>
        <v>7.1573000000000002</v>
      </c>
      <c r="G61">
        <v>1</v>
      </c>
    </row>
    <row r="62" spans="1:7" x14ac:dyDescent="0.3">
      <c r="A62" s="2">
        <v>202101</v>
      </c>
      <c r="B62" s="3">
        <v>-12.766</v>
      </c>
      <c r="C62" s="3">
        <v>2.7543000000000002</v>
      </c>
      <c r="D62">
        <v>0.2</v>
      </c>
      <c r="E62">
        <f t="shared" si="0"/>
        <v>-12.965999999999999</v>
      </c>
      <c r="F62">
        <f t="shared" si="1"/>
        <v>2.5543</v>
      </c>
      <c r="G62">
        <v>1</v>
      </c>
    </row>
    <row r="63" spans="1:7" x14ac:dyDescent="0.3">
      <c r="A63" s="2">
        <v>202102</v>
      </c>
      <c r="B63" s="3">
        <v>10.9754</v>
      </c>
      <c r="C63" s="3">
        <v>5.3868999999999998</v>
      </c>
      <c r="D63">
        <v>0.2</v>
      </c>
      <c r="E63">
        <f t="shared" si="0"/>
        <v>10.775400000000001</v>
      </c>
      <c r="F63">
        <f t="shared" si="1"/>
        <v>5.1868999999999996</v>
      </c>
      <c r="G63">
        <v>1</v>
      </c>
    </row>
    <row r="64" spans="1:7" x14ac:dyDescent="0.3">
      <c r="A64" s="2">
        <v>202103</v>
      </c>
      <c r="B64" s="3">
        <v>8.7911000000000001</v>
      </c>
      <c r="C64" s="3">
        <v>2.992</v>
      </c>
      <c r="D64">
        <v>0.2</v>
      </c>
      <c r="E64">
        <f t="shared" si="0"/>
        <v>8.5911000000000008</v>
      </c>
      <c r="F64">
        <f t="shared" si="1"/>
        <v>2.7919999999999998</v>
      </c>
      <c r="G64">
        <v>1</v>
      </c>
    </row>
    <row r="65" spans="1:7" x14ac:dyDescent="0.3">
      <c r="A65" s="2">
        <v>202104</v>
      </c>
      <c r="B65" s="3">
        <v>86.195400000000006</v>
      </c>
      <c r="C65" s="3">
        <v>6.9108999999999998</v>
      </c>
      <c r="D65">
        <v>0.2</v>
      </c>
      <c r="E65">
        <f t="shared" si="0"/>
        <v>85.995400000000004</v>
      </c>
      <c r="F65">
        <f t="shared" si="1"/>
        <v>6.7108999999999996</v>
      </c>
      <c r="G65">
        <v>1</v>
      </c>
    </row>
    <row r="66" spans="1:7" x14ac:dyDescent="0.3">
      <c r="A66" s="2">
        <v>202105</v>
      </c>
      <c r="B66" s="3">
        <v>-29.837399999999999</v>
      </c>
      <c r="C66" s="3">
        <v>-2.8363</v>
      </c>
      <c r="D66">
        <v>0.2</v>
      </c>
      <c r="E66">
        <f t="shared" si="0"/>
        <v>-30.037399999999998</v>
      </c>
      <c r="F66">
        <f t="shared" si="1"/>
        <v>-3.0363000000000002</v>
      </c>
      <c r="G66">
        <v>1</v>
      </c>
    </row>
    <row r="67" spans="1:7" x14ac:dyDescent="0.3">
      <c r="A67" s="2">
        <v>202106</v>
      </c>
      <c r="B67" s="3">
        <v>23.453499999999998</v>
      </c>
      <c r="C67" s="3">
        <v>4.0251999999999999</v>
      </c>
      <c r="D67">
        <v>0.2</v>
      </c>
      <c r="E67">
        <f t="shared" ref="E67:E71" si="2">B67-D67</f>
        <v>23.253499999999999</v>
      </c>
      <c r="F67">
        <f t="shared" ref="F67:F71" si="3">C67-D67</f>
        <v>3.8251999999999997</v>
      </c>
      <c r="G67">
        <v>1</v>
      </c>
    </row>
    <row r="68" spans="1:7" x14ac:dyDescent="0.3">
      <c r="A68" s="2">
        <v>202107</v>
      </c>
      <c r="B68" s="3">
        <v>-17.1189</v>
      </c>
      <c r="C68" s="3">
        <v>-2.8614000000000002</v>
      </c>
      <c r="D68">
        <v>0.2</v>
      </c>
      <c r="E68">
        <f t="shared" si="2"/>
        <v>-17.318899999999999</v>
      </c>
      <c r="F68">
        <f t="shared" si="3"/>
        <v>-3.0614000000000003</v>
      </c>
      <c r="G68">
        <v>1</v>
      </c>
    </row>
    <row r="69" spans="1:7" x14ac:dyDescent="0.3">
      <c r="A69" s="2">
        <v>202108</v>
      </c>
      <c r="B69" s="3">
        <v>-21.1587</v>
      </c>
      <c r="C69" s="3">
        <v>1.4081999999999999</v>
      </c>
      <c r="D69">
        <v>0.2</v>
      </c>
      <c r="E69">
        <f t="shared" si="2"/>
        <v>-21.358699999999999</v>
      </c>
      <c r="F69">
        <f t="shared" si="3"/>
        <v>1.2081999999999999</v>
      </c>
      <c r="G69">
        <v>1</v>
      </c>
    </row>
    <row r="70" spans="1:7" x14ac:dyDescent="0.3">
      <c r="A70" s="2">
        <v>202109</v>
      </c>
      <c r="B70" s="3">
        <v>-11.182399999999999</v>
      </c>
      <c r="C70" s="3">
        <v>-3.1762000000000001</v>
      </c>
      <c r="D70">
        <v>0.2</v>
      </c>
      <c r="E70">
        <f t="shared" si="2"/>
        <v>-11.382399999999999</v>
      </c>
      <c r="F70">
        <f t="shared" si="3"/>
        <v>-3.3762000000000003</v>
      </c>
      <c r="G70">
        <v>1</v>
      </c>
    </row>
    <row r="71" spans="1:7" x14ac:dyDescent="0.3">
      <c r="A71" s="2">
        <v>202110</v>
      </c>
      <c r="B71" s="3">
        <v>5.7553999999999998</v>
      </c>
      <c r="C71" s="3">
        <v>-1.7381</v>
      </c>
      <c r="D71">
        <v>0.2</v>
      </c>
      <c r="E71">
        <f t="shared" si="2"/>
        <v>5.5553999999999997</v>
      </c>
      <c r="F71">
        <f t="shared" si="3"/>
        <v>-1.9380999999999999</v>
      </c>
      <c r="G71">
        <v>1</v>
      </c>
    </row>
  </sheetData>
  <mergeCells count="1">
    <mergeCell ref="J2:L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7A92E-F909-4DEF-A453-8A3BAD6433C4}">
  <sheetPr codeName="Sheet5"/>
  <dimension ref="A1:CH71"/>
  <sheetViews>
    <sheetView topLeftCell="A10" workbookViewId="0">
      <selection activeCell="J2" sqref="J2:L8"/>
    </sheetView>
  </sheetViews>
  <sheetFormatPr defaultColWidth="8.88671875" defaultRowHeight="16.2" x14ac:dyDescent="0.3"/>
  <cols>
    <col min="1" max="2" width="8.88671875" style="7"/>
    <col min="3" max="4" width="9"/>
    <col min="5" max="6" width="8.88671875" style="7"/>
    <col min="7" max="8" width="9"/>
    <col min="9" max="9" width="8.88671875" style="7"/>
    <col min="10" max="10" width="10.33203125" style="7" bestFit="1" customWidth="1"/>
    <col min="11" max="11" width="10" style="7" bestFit="1" customWidth="1"/>
    <col min="12" max="12" width="12.21875" style="7" bestFit="1" customWidth="1"/>
    <col min="13" max="15" width="8.88671875" style="7"/>
    <col min="16" max="16" width="14" style="7" bestFit="1" customWidth="1"/>
    <col min="17" max="19" width="14.109375" style="7" bestFit="1" customWidth="1"/>
    <col min="20" max="20" width="14" style="7" bestFit="1" customWidth="1"/>
    <col min="21" max="16384" width="8.88671875" style="7"/>
  </cols>
  <sheetData>
    <row r="1" spans="1:86" ht="16.8" thickBot="1" x14ac:dyDescent="0.35">
      <c r="A1" s="1" t="s">
        <v>0</v>
      </c>
      <c r="B1" s="1" t="s">
        <v>3</v>
      </c>
      <c r="C1" s="1" t="s">
        <v>5</v>
      </c>
      <c r="D1" s="1" t="s">
        <v>7</v>
      </c>
      <c r="E1" s="1" t="s">
        <v>55</v>
      </c>
      <c r="F1" s="1" t="s">
        <v>56</v>
      </c>
      <c r="G1" s="1" t="s">
        <v>63</v>
      </c>
      <c r="I1"/>
      <c r="J1"/>
      <c r="K1"/>
      <c r="L1"/>
    </row>
    <row r="2" spans="1:86" ht="16.8" thickBot="1" x14ac:dyDescent="0.35">
      <c r="A2" s="2">
        <v>201601</v>
      </c>
      <c r="B2" s="3">
        <v>-11.2996</v>
      </c>
      <c r="C2" s="3">
        <v>-2.3129</v>
      </c>
      <c r="D2">
        <v>0.2</v>
      </c>
      <c r="E2">
        <f>B2-D2</f>
        <v>-11.499599999999999</v>
      </c>
      <c r="F2">
        <f>C2-D2</f>
        <v>-2.5129000000000001</v>
      </c>
      <c r="G2">
        <v>1</v>
      </c>
      <c r="H2" t="s">
        <v>60</v>
      </c>
      <c r="I2"/>
      <c r="J2" s="46">
        <v>3294</v>
      </c>
      <c r="K2" s="47"/>
      <c r="L2" s="48"/>
    </row>
    <row r="3" spans="1:86" x14ac:dyDescent="0.3">
      <c r="A3" s="2">
        <v>201602</v>
      </c>
      <c r="B3" s="3">
        <v>-10.509499999999999</v>
      </c>
      <c r="C3" s="3">
        <v>3.2650999999999999</v>
      </c>
      <c r="D3">
        <v>0.2</v>
      </c>
      <c r="E3">
        <f t="shared" ref="E3:E66" si="0">B3-D3</f>
        <v>-10.709499999999998</v>
      </c>
      <c r="F3">
        <f t="shared" ref="F3:F66" si="1">C3-D3</f>
        <v>3.0650999999999997</v>
      </c>
      <c r="G3">
        <v>1</v>
      </c>
      <c r="H3" t="s">
        <v>57</v>
      </c>
      <c r="I3"/>
      <c r="J3" s="21" t="s">
        <v>64</v>
      </c>
      <c r="K3" s="17">
        <f t="array" ref="K3:L4">MMULT(TRANSPOSE(F2:G71),F2:G71)</f>
        <v>1179.85657649</v>
      </c>
      <c r="L3" s="18">
        <v>61.115899999999989</v>
      </c>
    </row>
    <row r="4" spans="1:86" x14ac:dyDescent="0.3">
      <c r="A4" s="2">
        <v>201603</v>
      </c>
      <c r="B4" s="3">
        <v>-6.4055999999999997</v>
      </c>
      <c r="C4" s="3">
        <v>3.9670000000000001</v>
      </c>
      <c r="D4">
        <v>0.2</v>
      </c>
      <c r="E4">
        <f t="shared" si="0"/>
        <v>-6.6055999999999999</v>
      </c>
      <c r="F4">
        <f t="shared" si="1"/>
        <v>3.7669999999999999</v>
      </c>
      <c r="G4">
        <v>1</v>
      </c>
      <c r="H4" t="s">
        <v>58</v>
      </c>
      <c r="I4"/>
      <c r="J4" s="21"/>
      <c r="K4" s="17">
        <v>61.115899999999989</v>
      </c>
      <c r="L4" s="18">
        <v>70</v>
      </c>
    </row>
    <row r="5" spans="1:86" ht="18.600000000000001" x14ac:dyDescent="0.3">
      <c r="A5" s="2">
        <v>201604</v>
      </c>
      <c r="B5" s="3">
        <v>6.4641000000000002</v>
      </c>
      <c r="C5" s="3">
        <v>-4.1959999999999997</v>
      </c>
      <c r="D5">
        <v>0.2</v>
      </c>
      <c r="E5">
        <f t="shared" si="0"/>
        <v>6.2641</v>
      </c>
      <c r="F5">
        <f t="shared" si="1"/>
        <v>-4.3959999999999999</v>
      </c>
      <c r="G5">
        <v>1</v>
      </c>
      <c r="H5" t="s">
        <v>59</v>
      </c>
      <c r="I5"/>
      <c r="J5" s="22" t="s">
        <v>65</v>
      </c>
      <c r="K5" s="17">
        <f t="array" ref="K5:L6">MINVERSE(K3:L4)</f>
        <v>8.8770745316962634E-4</v>
      </c>
      <c r="L5" s="18">
        <v>-7.7504342767385076E-4</v>
      </c>
    </row>
    <row r="6" spans="1:86" x14ac:dyDescent="0.3">
      <c r="A6" s="2">
        <v>201605</v>
      </c>
      <c r="B6" s="3">
        <v>-1.786</v>
      </c>
      <c r="C6" s="3">
        <v>1.8822000000000001</v>
      </c>
      <c r="D6">
        <v>0.2</v>
      </c>
      <c r="E6">
        <f t="shared" si="0"/>
        <v>-1.986</v>
      </c>
      <c r="F6">
        <f t="shared" si="1"/>
        <v>1.6822000000000001</v>
      </c>
      <c r="G6">
        <v>1</v>
      </c>
      <c r="I6"/>
      <c r="J6" s="21"/>
      <c r="K6" s="17">
        <v>-7.7504342767385076E-4</v>
      </c>
      <c r="L6" s="18">
        <v>1.4962392523162461E-2</v>
      </c>
    </row>
    <row r="7" spans="1:86" ht="18.600000000000001" x14ac:dyDescent="0.3">
      <c r="A7" s="2">
        <v>201606</v>
      </c>
      <c r="B7" s="3">
        <v>-1.091</v>
      </c>
      <c r="C7" s="3">
        <v>1.5346</v>
      </c>
      <c r="D7">
        <v>0.2</v>
      </c>
      <c r="E7">
        <f t="shared" si="0"/>
        <v>-1.2909999999999999</v>
      </c>
      <c r="F7">
        <f t="shared" si="1"/>
        <v>1.3346</v>
      </c>
      <c r="G7">
        <v>1</v>
      </c>
      <c r="H7" t="s">
        <v>61</v>
      </c>
      <c r="I7"/>
      <c r="J7" s="22" t="s">
        <v>66</v>
      </c>
      <c r="K7" s="17">
        <f t="array" ref="K7:K8">MMULT(MMULT(K5:L6,TRANSPOSE(F2:G71)),E2:E71)</f>
        <v>1.2995688596301478</v>
      </c>
      <c r="L7" s="18"/>
      <c r="O7" s="9"/>
    </row>
    <row r="8" spans="1:86" ht="16.8" thickBot="1" x14ac:dyDescent="0.35">
      <c r="A8" s="2">
        <v>201607</v>
      </c>
      <c r="B8" s="3">
        <v>5.9635999999999996</v>
      </c>
      <c r="C8" s="3">
        <v>3.6673</v>
      </c>
      <c r="D8">
        <v>0.2</v>
      </c>
      <c r="E8">
        <f t="shared" si="0"/>
        <v>5.7635999999999994</v>
      </c>
      <c r="F8">
        <f t="shared" si="1"/>
        <v>3.4672999999999998</v>
      </c>
      <c r="G8">
        <v>1</v>
      </c>
      <c r="H8" t="s">
        <v>62</v>
      </c>
      <c r="I8"/>
      <c r="J8" s="23"/>
      <c r="K8" s="19">
        <v>1.7139933104270422E-3</v>
      </c>
      <c r="L8" s="20"/>
    </row>
    <row r="9" spans="1:86" x14ac:dyDescent="0.3">
      <c r="A9" s="2">
        <v>201608</v>
      </c>
      <c r="B9" s="3">
        <v>9.2197999999999993</v>
      </c>
      <c r="C9" s="3">
        <v>0.93989999999999996</v>
      </c>
      <c r="D9">
        <v>0.2</v>
      </c>
      <c r="E9">
        <f t="shared" si="0"/>
        <v>9.0198</v>
      </c>
      <c r="F9">
        <f t="shared" si="1"/>
        <v>0.7399</v>
      </c>
      <c r="G9">
        <v>1</v>
      </c>
      <c r="I9"/>
      <c r="J9"/>
      <c r="K9"/>
      <c r="L9"/>
    </row>
    <row r="10" spans="1:86" x14ac:dyDescent="0.3">
      <c r="A10" s="2">
        <v>201609</v>
      </c>
      <c r="B10" s="3">
        <v>11.6884</v>
      </c>
      <c r="C10" s="3">
        <v>1.0806</v>
      </c>
      <c r="D10">
        <v>0.2</v>
      </c>
      <c r="E10">
        <f t="shared" si="0"/>
        <v>11.4884</v>
      </c>
      <c r="F10">
        <f t="shared" si="1"/>
        <v>0.88060000000000005</v>
      </c>
      <c r="G10">
        <v>1</v>
      </c>
    </row>
    <row r="11" spans="1:86" x14ac:dyDescent="0.3">
      <c r="A11" s="2">
        <v>201610</v>
      </c>
      <c r="B11" s="3">
        <v>-6.3952999999999998</v>
      </c>
      <c r="C11" s="3">
        <v>1.3447</v>
      </c>
      <c r="D11">
        <v>0.2</v>
      </c>
      <c r="E11">
        <f t="shared" si="0"/>
        <v>-6.5952999999999999</v>
      </c>
      <c r="F11">
        <f t="shared" si="1"/>
        <v>1.1447000000000001</v>
      </c>
      <c r="G11">
        <v>1</v>
      </c>
      <c r="J11" t="s">
        <v>67</v>
      </c>
      <c r="K11"/>
      <c r="L11"/>
      <c r="M11"/>
      <c r="N11"/>
      <c r="O11"/>
      <c r="P11"/>
      <c r="Q11"/>
      <c r="R11"/>
    </row>
    <row r="12" spans="1:86" ht="16.8" thickBot="1" x14ac:dyDescent="0.35">
      <c r="A12" s="2">
        <v>201611</v>
      </c>
      <c r="B12" s="3">
        <v>-2.0000000000000001E-4</v>
      </c>
      <c r="C12" s="3">
        <v>-0.53190000000000004</v>
      </c>
      <c r="D12">
        <v>0.2</v>
      </c>
      <c r="E12">
        <f t="shared" si="0"/>
        <v>-0.20020000000000002</v>
      </c>
      <c r="F12">
        <f t="shared" si="1"/>
        <v>-0.7319</v>
      </c>
      <c r="G12">
        <v>1</v>
      </c>
      <c r="J12"/>
      <c r="K12"/>
      <c r="L12"/>
      <c r="M12"/>
      <c r="N12"/>
      <c r="O12"/>
      <c r="P12"/>
      <c r="Q12"/>
      <c r="R12"/>
    </row>
    <row r="13" spans="1:86" x14ac:dyDescent="0.3">
      <c r="A13" s="2">
        <v>201612</v>
      </c>
      <c r="B13" s="3">
        <v>1.5528999999999999</v>
      </c>
      <c r="C13" s="3">
        <v>0.1384</v>
      </c>
      <c r="D13">
        <v>0.2</v>
      </c>
      <c r="E13">
        <f t="shared" si="0"/>
        <v>1.3529</v>
      </c>
      <c r="F13">
        <f t="shared" si="1"/>
        <v>-6.1600000000000016E-2</v>
      </c>
      <c r="G13">
        <v>1</v>
      </c>
      <c r="J13" s="29" t="s">
        <v>68</v>
      </c>
      <c r="K13" s="29"/>
      <c r="L13"/>
      <c r="M13"/>
      <c r="N13"/>
      <c r="O13"/>
      <c r="P13"/>
      <c r="Q13"/>
      <c r="R13"/>
    </row>
    <row r="14" spans="1:86" x14ac:dyDescent="0.3">
      <c r="A14" s="2">
        <v>201701</v>
      </c>
      <c r="B14" s="3">
        <v>1.2230000000000001</v>
      </c>
      <c r="C14" s="3">
        <v>2.1013999999999999</v>
      </c>
      <c r="D14">
        <v>0.2</v>
      </c>
      <c r="E14">
        <f t="shared" si="0"/>
        <v>1.0230000000000001</v>
      </c>
      <c r="F14">
        <f t="shared" si="1"/>
        <v>1.9014</v>
      </c>
      <c r="G14">
        <v>1</v>
      </c>
      <c r="J14" s="26" t="s">
        <v>69</v>
      </c>
      <c r="K14" s="26">
        <v>0.36809354362976127</v>
      </c>
      <c r="L14"/>
      <c r="M14"/>
      <c r="N14"/>
      <c r="O14"/>
      <c r="P14"/>
      <c r="Q14"/>
      <c r="R14"/>
    </row>
    <row r="15" spans="1:86" x14ac:dyDescent="0.3">
      <c r="A15" s="2">
        <v>201702</v>
      </c>
      <c r="B15" s="3">
        <v>2.7189000000000001</v>
      </c>
      <c r="C15" s="3">
        <v>3.202</v>
      </c>
      <c r="D15">
        <v>0.2</v>
      </c>
      <c r="E15">
        <f t="shared" si="0"/>
        <v>2.5188999999999999</v>
      </c>
      <c r="F15">
        <f t="shared" si="1"/>
        <v>3.0019999999999998</v>
      </c>
      <c r="G15">
        <v>1</v>
      </c>
      <c r="J15" s="26" t="s">
        <v>70</v>
      </c>
      <c r="K15" s="26">
        <v>0.13549285686191495</v>
      </c>
      <c r="L15"/>
      <c r="M15"/>
      <c r="N15"/>
      <c r="O15"/>
      <c r="P15"/>
      <c r="Q15"/>
      <c r="R15"/>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row>
    <row r="16" spans="1:86" x14ac:dyDescent="0.3">
      <c r="A16" s="2">
        <v>201703</v>
      </c>
      <c r="B16" s="3">
        <v>-1.1766000000000001</v>
      </c>
      <c r="C16" s="3">
        <v>0.62609999999999999</v>
      </c>
      <c r="D16">
        <v>0.2</v>
      </c>
      <c r="E16">
        <f t="shared" si="0"/>
        <v>-1.3766</v>
      </c>
      <c r="F16">
        <f t="shared" si="1"/>
        <v>0.42609999999999998</v>
      </c>
      <c r="G16">
        <v>1</v>
      </c>
      <c r="J16" s="26" t="s">
        <v>71</v>
      </c>
      <c r="K16" s="26">
        <v>0.12277951652164901</v>
      </c>
      <c r="L16"/>
      <c r="M16"/>
      <c r="N16"/>
      <c r="O16"/>
      <c r="P16"/>
      <c r="Q16"/>
      <c r="R16"/>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row>
    <row r="17" spans="1:86" x14ac:dyDescent="0.3">
      <c r="A17" s="2">
        <v>201704</v>
      </c>
      <c r="B17" s="3">
        <v>-4.7618</v>
      </c>
      <c r="C17" s="3">
        <v>0.61639999999999995</v>
      </c>
      <c r="D17">
        <v>0.2</v>
      </c>
      <c r="E17">
        <f t="shared" si="0"/>
        <v>-4.9618000000000002</v>
      </c>
      <c r="F17">
        <f t="shared" si="1"/>
        <v>0.41639999999999994</v>
      </c>
      <c r="G17">
        <v>1</v>
      </c>
      <c r="J17" s="26" t="s">
        <v>72</v>
      </c>
      <c r="K17" s="26">
        <v>13.360908806938218</v>
      </c>
      <c r="L17"/>
      <c r="M17"/>
      <c r="N17"/>
      <c r="O17"/>
      <c r="P17"/>
      <c r="Q17"/>
      <c r="R17"/>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row>
    <row r="18" spans="1:86" ht="16.8" thickBot="1" x14ac:dyDescent="0.35">
      <c r="A18" s="2">
        <v>201705</v>
      </c>
      <c r="B18" s="3">
        <v>-6.8749000000000002</v>
      </c>
      <c r="C18" s="3">
        <v>1.7091000000000001</v>
      </c>
      <c r="D18">
        <v>0.2</v>
      </c>
      <c r="E18">
        <f t="shared" si="0"/>
        <v>-7.0749000000000004</v>
      </c>
      <c r="F18">
        <f t="shared" si="1"/>
        <v>1.5091000000000001</v>
      </c>
      <c r="G18">
        <v>1</v>
      </c>
      <c r="J18" s="27" t="s">
        <v>73</v>
      </c>
      <c r="K18" s="27">
        <v>70</v>
      </c>
      <c r="L18"/>
      <c r="M18"/>
      <c r="N18"/>
      <c r="O18"/>
      <c r="P18"/>
      <c r="Q18"/>
      <c r="R1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row>
    <row r="19" spans="1:86" x14ac:dyDescent="0.3">
      <c r="A19" s="2">
        <v>201706</v>
      </c>
      <c r="B19" s="3">
        <v>7.3826000000000001</v>
      </c>
      <c r="C19" s="3">
        <v>3.5291000000000001</v>
      </c>
      <c r="D19">
        <v>0.2</v>
      </c>
      <c r="E19">
        <f t="shared" si="0"/>
        <v>7.1825999999999999</v>
      </c>
      <c r="F19">
        <f t="shared" si="1"/>
        <v>3.3290999999999999</v>
      </c>
      <c r="G19">
        <v>1</v>
      </c>
      <c r="J19"/>
      <c r="K19"/>
      <c r="L19"/>
      <c r="M19"/>
      <c r="N19"/>
      <c r="O19"/>
      <c r="P19"/>
      <c r="Q19"/>
      <c r="R19"/>
    </row>
    <row r="20" spans="1:86" ht="16.8" thickBot="1" x14ac:dyDescent="0.35">
      <c r="A20" s="2">
        <v>201707</v>
      </c>
      <c r="B20" s="3">
        <v>3.2498999999999998</v>
      </c>
      <c r="C20" s="3">
        <v>0.31030000000000002</v>
      </c>
      <c r="D20">
        <v>0.2</v>
      </c>
      <c r="E20">
        <f t="shared" si="0"/>
        <v>3.0498999999999996</v>
      </c>
      <c r="F20">
        <f t="shared" si="1"/>
        <v>0.11030000000000001</v>
      </c>
      <c r="G20">
        <v>1</v>
      </c>
      <c r="J20" t="s">
        <v>74</v>
      </c>
      <c r="K20"/>
      <c r="L20"/>
      <c r="M20"/>
      <c r="N20"/>
      <c r="O20"/>
      <c r="P20"/>
      <c r="Q20"/>
      <c r="R20"/>
    </row>
    <row r="21" spans="1:86" x14ac:dyDescent="0.3">
      <c r="A21" s="2">
        <v>201708</v>
      </c>
      <c r="B21" s="3">
        <v>59.259300000000003</v>
      </c>
      <c r="C21" s="3">
        <v>1.5196000000000001</v>
      </c>
      <c r="D21">
        <v>0.2</v>
      </c>
      <c r="E21">
        <f t="shared" si="0"/>
        <v>59.0593</v>
      </c>
      <c r="F21">
        <f t="shared" si="1"/>
        <v>1.3196000000000001</v>
      </c>
      <c r="G21">
        <v>1</v>
      </c>
      <c r="J21" s="28"/>
      <c r="K21" s="28" t="s">
        <v>79</v>
      </c>
      <c r="L21" s="28" t="s">
        <v>80</v>
      </c>
      <c r="M21" s="28" t="s">
        <v>81</v>
      </c>
      <c r="N21" s="28" t="s">
        <v>82</v>
      </c>
      <c r="O21" s="28" t="s">
        <v>83</v>
      </c>
      <c r="P21"/>
      <c r="Q21"/>
      <c r="R21"/>
    </row>
    <row r="22" spans="1:86" x14ac:dyDescent="0.3">
      <c r="A22" s="2">
        <v>201709</v>
      </c>
      <c r="B22" s="3">
        <v>4.6512000000000002</v>
      </c>
      <c r="C22" s="3">
        <v>-1.9067000000000001</v>
      </c>
      <c r="D22">
        <v>0.2</v>
      </c>
      <c r="E22">
        <f t="shared" si="0"/>
        <v>4.4512</v>
      </c>
      <c r="F22">
        <f t="shared" si="1"/>
        <v>-2.1067</v>
      </c>
      <c r="G22">
        <v>1</v>
      </c>
      <c r="J22" s="26" t="s">
        <v>75</v>
      </c>
      <c r="K22" s="26">
        <v>1</v>
      </c>
      <c r="L22" s="26">
        <v>1902.51778881672</v>
      </c>
      <c r="M22" s="26">
        <v>1902.51778881672</v>
      </c>
      <c r="N22" s="26">
        <v>10.657533994648059</v>
      </c>
      <c r="O22" s="26">
        <v>1.7179451227193757E-3</v>
      </c>
      <c r="P22"/>
      <c r="Q22"/>
      <c r="R22"/>
    </row>
    <row r="23" spans="1:86" x14ac:dyDescent="0.3">
      <c r="A23" s="2">
        <v>201710</v>
      </c>
      <c r="B23" s="3">
        <v>5.3704999999999998</v>
      </c>
      <c r="C23" s="3">
        <v>3.9470999999999998</v>
      </c>
      <c r="D23">
        <v>0.2</v>
      </c>
      <c r="E23">
        <f t="shared" si="0"/>
        <v>5.1704999999999997</v>
      </c>
      <c r="F23">
        <f t="shared" si="1"/>
        <v>3.7470999999999997</v>
      </c>
      <c r="G23">
        <v>1</v>
      </c>
      <c r="J23" s="26" t="s">
        <v>76</v>
      </c>
      <c r="K23" s="26">
        <v>68</v>
      </c>
      <c r="L23" s="26">
        <v>12138.944122017709</v>
      </c>
      <c r="M23" s="26">
        <v>178.51388414731923</v>
      </c>
      <c r="N23" s="26"/>
      <c r="O23" s="26"/>
      <c r="P23"/>
      <c r="Q23"/>
      <c r="R23"/>
    </row>
    <row r="24" spans="1:86" ht="16.8" thickBot="1" x14ac:dyDescent="0.35">
      <c r="A24" s="2">
        <v>201711</v>
      </c>
      <c r="B24" s="3">
        <v>-4.9211999999999998</v>
      </c>
      <c r="C24" s="3">
        <v>-2.1619999999999999</v>
      </c>
      <c r="D24">
        <v>0.2</v>
      </c>
      <c r="E24">
        <f t="shared" si="0"/>
        <v>-5.1212</v>
      </c>
      <c r="F24">
        <f t="shared" si="1"/>
        <v>-2.3620000000000001</v>
      </c>
      <c r="G24">
        <v>1</v>
      </c>
      <c r="J24" s="27" t="s">
        <v>77</v>
      </c>
      <c r="K24" s="27">
        <v>69</v>
      </c>
      <c r="L24" s="27">
        <v>14041.461910834429</v>
      </c>
      <c r="M24" s="27"/>
      <c r="N24" s="27"/>
      <c r="O24" s="27"/>
      <c r="P24"/>
      <c r="Q24"/>
      <c r="R24"/>
    </row>
    <row r="25" spans="1:86" ht="16.8" thickBot="1" x14ac:dyDescent="0.35">
      <c r="A25" s="2">
        <v>201712</v>
      </c>
      <c r="B25" s="3">
        <v>-11.275499999999999</v>
      </c>
      <c r="C25" s="3">
        <v>0.78049999999999997</v>
      </c>
      <c r="D25">
        <v>0.2</v>
      </c>
      <c r="E25">
        <f t="shared" si="0"/>
        <v>-11.475499999999998</v>
      </c>
      <c r="F25">
        <f t="shared" si="1"/>
        <v>0.58050000000000002</v>
      </c>
      <c r="G25">
        <v>1</v>
      </c>
      <c r="J25"/>
      <c r="K25"/>
      <c r="L25"/>
      <c r="M25"/>
      <c r="N25"/>
      <c r="O25"/>
      <c r="P25"/>
      <c r="Q25"/>
      <c r="R25"/>
    </row>
    <row r="26" spans="1:86" x14ac:dyDescent="0.3">
      <c r="A26" s="2">
        <v>201801</v>
      </c>
      <c r="B26" s="3">
        <v>0</v>
      </c>
      <c r="C26" s="3">
        <v>4.3308999999999997</v>
      </c>
      <c r="D26">
        <v>0.2</v>
      </c>
      <c r="E26">
        <f t="shared" si="0"/>
        <v>-0.2</v>
      </c>
      <c r="F26">
        <f t="shared" si="1"/>
        <v>4.1308999999999996</v>
      </c>
      <c r="G26">
        <v>1</v>
      </c>
      <c r="J26" s="28"/>
      <c r="K26" s="28" t="s">
        <v>84</v>
      </c>
      <c r="L26" s="28" t="s">
        <v>72</v>
      </c>
      <c r="M26" s="28" t="s">
        <v>85</v>
      </c>
      <c r="N26" s="28" t="s">
        <v>86</v>
      </c>
      <c r="O26" s="28" t="s">
        <v>87</v>
      </c>
      <c r="P26" s="28" t="s">
        <v>88</v>
      </c>
      <c r="Q26" s="28" t="s">
        <v>89</v>
      </c>
      <c r="R26" s="28" t="s">
        <v>90</v>
      </c>
    </row>
    <row r="27" spans="1:86" x14ac:dyDescent="0.3">
      <c r="A27" s="2">
        <v>201802</v>
      </c>
      <c r="B27" s="3">
        <v>-5.2081999999999997</v>
      </c>
      <c r="C27" s="3">
        <v>-2.5966</v>
      </c>
      <c r="D27">
        <v>0.2</v>
      </c>
      <c r="E27">
        <f t="shared" si="0"/>
        <v>-5.4081999999999999</v>
      </c>
      <c r="F27">
        <f t="shared" si="1"/>
        <v>-2.7966000000000002</v>
      </c>
      <c r="G27">
        <v>1</v>
      </c>
      <c r="J27" s="26" t="s">
        <v>78</v>
      </c>
      <c r="K27" s="26">
        <v>1.7139933104273197E-3</v>
      </c>
      <c r="L27" s="26">
        <v>1.6343178410109032</v>
      </c>
      <c r="M27" s="26">
        <v>1.048751514189635E-3</v>
      </c>
      <c r="N27" s="26">
        <v>0.99916628816187147</v>
      </c>
      <c r="O27" s="26">
        <v>-3.2595164825083267</v>
      </c>
      <c r="P27" s="26">
        <v>3.2629444691291813</v>
      </c>
      <c r="Q27" s="26">
        <v>-3.2595164825083267</v>
      </c>
      <c r="R27" s="26">
        <v>3.2629444691291813</v>
      </c>
    </row>
    <row r="28" spans="1:86" ht="16.8" thickBot="1" x14ac:dyDescent="0.35">
      <c r="A28" s="2">
        <v>201803</v>
      </c>
      <c r="B28" s="3">
        <v>-6.1540999999999997</v>
      </c>
      <c r="C28" s="3">
        <v>0.96179999999999999</v>
      </c>
      <c r="D28">
        <v>0.2</v>
      </c>
      <c r="E28">
        <f t="shared" si="0"/>
        <v>-6.3540999999999999</v>
      </c>
      <c r="F28">
        <f t="shared" si="1"/>
        <v>0.76180000000000003</v>
      </c>
      <c r="G28">
        <v>1</v>
      </c>
      <c r="J28" s="27" t="s">
        <v>91</v>
      </c>
      <c r="K28" s="27">
        <v>1.2995688596301476</v>
      </c>
      <c r="L28" s="27">
        <v>0.39808052634088309</v>
      </c>
      <c r="M28" s="27">
        <v>3.2645878751609789</v>
      </c>
      <c r="N28" s="27">
        <v>1.7179451227193605E-3</v>
      </c>
      <c r="O28" s="27">
        <v>0.50521153710967637</v>
      </c>
      <c r="P28" s="27">
        <v>2.0939261821506188</v>
      </c>
      <c r="Q28" s="27">
        <v>0.50521153710967637</v>
      </c>
      <c r="R28" s="27">
        <v>2.0939261821506188</v>
      </c>
    </row>
    <row r="29" spans="1:86" x14ac:dyDescent="0.3">
      <c r="A29" s="2">
        <v>201804</v>
      </c>
      <c r="B29" s="3">
        <v>-13.5832</v>
      </c>
      <c r="C29" s="3">
        <v>-2.3957999999999999</v>
      </c>
      <c r="D29">
        <v>0.2</v>
      </c>
      <c r="E29">
        <f t="shared" si="0"/>
        <v>-13.783199999999999</v>
      </c>
      <c r="F29">
        <f t="shared" si="1"/>
        <v>-2.5958000000000001</v>
      </c>
      <c r="G29">
        <v>1</v>
      </c>
      <c r="J29"/>
      <c r="K29"/>
      <c r="L29"/>
      <c r="M29"/>
      <c r="N29"/>
      <c r="O29"/>
      <c r="P29"/>
      <c r="Q29"/>
      <c r="R29"/>
    </row>
    <row r="30" spans="1:86" x14ac:dyDescent="0.3">
      <c r="A30" s="2">
        <v>201805</v>
      </c>
      <c r="B30" s="3">
        <v>-7.8590999999999998</v>
      </c>
      <c r="C30" s="3">
        <v>2.0367999999999999</v>
      </c>
      <c r="D30">
        <v>0.2</v>
      </c>
      <c r="E30">
        <f t="shared" si="0"/>
        <v>-8.059099999999999</v>
      </c>
      <c r="F30">
        <f t="shared" si="1"/>
        <v>1.8368</v>
      </c>
      <c r="G30">
        <v>1</v>
      </c>
      <c r="J30"/>
      <c r="K30"/>
      <c r="L30"/>
      <c r="M30"/>
      <c r="N30"/>
      <c r="O30"/>
      <c r="P30"/>
      <c r="Q30"/>
      <c r="R30"/>
    </row>
    <row r="31" spans="1:86" x14ac:dyDescent="0.3">
      <c r="A31" s="2">
        <v>201806</v>
      </c>
      <c r="B31" s="3">
        <v>-9.7059999999999995</v>
      </c>
      <c r="C31" s="3">
        <v>-0.34989999999999999</v>
      </c>
      <c r="D31">
        <v>0.2</v>
      </c>
      <c r="E31">
        <f t="shared" si="0"/>
        <v>-9.9059999999999988</v>
      </c>
      <c r="F31">
        <f t="shared" si="1"/>
        <v>-0.54990000000000006</v>
      </c>
      <c r="G31">
        <v>1</v>
      </c>
      <c r="J31"/>
      <c r="K31"/>
      <c r="L31"/>
      <c r="M31"/>
      <c r="N31"/>
      <c r="O31"/>
      <c r="P31"/>
      <c r="Q31"/>
      <c r="R31"/>
    </row>
    <row r="32" spans="1:86" x14ac:dyDescent="0.3">
      <c r="A32" s="2">
        <v>201807</v>
      </c>
      <c r="B32" s="3">
        <v>-7.8023999999999996</v>
      </c>
      <c r="C32" s="3">
        <v>2.0356000000000001</v>
      </c>
      <c r="D32">
        <v>0.2</v>
      </c>
      <c r="E32">
        <f t="shared" si="0"/>
        <v>-8.0023999999999997</v>
      </c>
      <c r="F32">
        <f t="shared" si="1"/>
        <v>1.8356000000000001</v>
      </c>
      <c r="G32">
        <v>1</v>
      </c>
      <c r="J32"/>
      <c r="K32"/>
      <c r="L32"/>
      <c r="M32"/>
      <c r="N32"/>
      <c r="O32"/>
      <c r="P32"/>
      <c r="Q32"/>
      <c r="R32"/>
    </row>
    <row r="33" spans="1:7" x14ac:dyDescent="0.3">
      <c r="A33" s="2">
        <v>201808</v>
      </c>
      <c r="B33" s="3">
        <v>-3.2847</v>
      </c>
      <c r="C33" s="3">
        <v>5.8200000000000002E-2</v>
      </c>
      <c r="D33">
        <v>0.2</v>
      </c>
      <c r="E33">
        <f t="shared" si="0"/>
        <v>-3.4847000000000001</v>
      </c>
      <c r="F33">
        <f t="shared" si="1"/>
        <v>-0.14180000000000001</v>
      </c>
      <c r="G33">
        <v>1</v>
      </c>
    </row>
    <row r="34" spans="1:7" x14ac:dyDescent="0.3">
      <c r="A34" s="2">
        <v>201809</v>
      </c>
      <c r="B34" s="3">
        <v>15.4717</v>
      </c>
      <c r="C34" s="3">
        <v>-0.52059999999999995</v>
      </c>
      <c r="D34">
        <v>0.2</v>
      </c>
      <c r="E34">
        <f t="shared" si="0"/>
        <v>15.271700000000001</v>
      </c>
      <c r="F34">
        <f t="shared" si="1"/>
        <v>-0.72059999999999991</v>
      </c>
      <c r="G34">
        <v>1</v>
      </c>
    </row>
    <row r="35" spans="1:7" x14ac:dyDescent="0.3">
      <c r="A35" s="2">
        <v>201810</v>
      </c>
      <c r="B35" s="3">
        <v>-18.9544</v>
      </c>
      <c r="C35" s="3">
        <v>-10.9411</v>
      </c>
      <c r="D35">
        <v>0.2</v>
      </c>
      <c r="E35">
        <f t="shared" si="0"/>
        <v>-19.154399999999999</v>
      </c>
      <c r="F35">
        <f t="shared" si="1"/>
        <v>-11.1411</v>
      </c>
      <c r="G35">
        <v>1</v>
      </c>
    </row>
    <row r="36" spans="1:7" x14ac:dyDescent="0.3">
      <c r="A36" s="2">
        <v>201811</v>
      </c>
      <c r="B36" s="3">
        <v>4.4352999999999998</v>
      </c>
      <c r="C36" s="3">
        <v>0.87629999999999997</v>
      </c>
      <c r="D36">
        <v>0.2</v>
      </c>
      <c r="E36">
        <f t="shared" si="0"/>
        <v>4.2352999999999996</v>
      </c>
      <c r="F36">
        <f t="shared" si="1"/>
        <v>0.6762999999999999</v>
      </c>
      <c r="G36">
        <v>1</v>
      </c>
    </row>
    <row r="37" spans="1:7" x14ac:dyDescent="0.3">
      <c r="A37" s="2">
        <v>201812</v>
      </c>
      <c r="B37" s="3">
        <v>-1.9306000000000001</v>
      </c>
      <c r="C37" s="3">
        <v>-1.6244000000000001</v>
      </c>
      <c r="D37">
        <v>0.2</v>
      </c>
      <c r="E37">
        <f t="shared" si="0"/>
        <v>-2.1306000000000003</v>
      </c>
      <c r="F37">
        <f t="shared" si="1"/>
        <v>-1.8244</v>
      </c>
      <c r="G37">
        <v>1</v>
      </c>
    </row>
    <row r="38" spans="1:7" x14ac:dyDescent="0.3">
      <c r="A38" s="2">
        <v>201901</v>
      </c>
      <c r="B38" s="3">
        <v>-1.5747</v>
      </c>
      <c r="C38" s="3">
        <v>2.1059000000000001</v>
      </c>
      <c r="D38">
        <v>0.2</v>
      </c>
      <c r="E38">
        <f t="shared" si="0"/>
        <v>-1.7746999999999999</v>
      </c>
      <c r="F38">
        <f t="shared" si="1"/>
        <v>1.9059000000000001</v>
      </c>
      <c r="G38">
        <v>1</v>
      </c>
    </row>
    <row r="39" spans="1:7" x14ac:dyDescent="0.3">
      <c r="A39" s="2">
        <v>201902</v>
      </c>
      <c r="B39" s="3">
        <v>12.8001</v>
      </c>
      <c r="C39" s="3">
        <v>4.6002999999999998</v>
      </c>
      <c r="D39">
        <v>0.2</v>
      </c>
      <c r="E39">
        <f t="shared" si="0"/>
        <v>12.600100000000001</v>
      </c>
      <c r="F39">
        <f t="shared" si="1"/>
        <v>4.4002999999999997</v>
      </c>
      <c r="G39">
        <v>1</v>
      </c>
    </row>
    <row r="40" spans="1:7" x14ac:dyDescent="0.3">
      <c r="A40" s="2">
        <v>201903</v>
      </c>
      <c r="B40" s="3">
        <v>12.4114</v>
      </c>
      <c r="C40" s="3">
        <v>2.4243999999999999</v>
      </c>
      <c r="D40">
        <v>0.2</v>
      </c>
      <c r="E40">
        <f t="shared" si="0"/>
        <v>12.211400000000001</v>
      </c>
      <c r="F40">
        <f t="shared" si="1"/>
        <v>2.2243999999999997</v>
      </c>
      <c r="G40">
        <v>1</v>
      </c>
    </row>
    <row r="41" spans="1:7" x14ac:dyDescent="0.3">
      <c r="A41" s="2">
        <v>201904</v>
      </c>
      <c r="B41" s="3">
        <v>-8.5174000000000003</v>
      </c>
      <c r="C41" s="3">
        <v>3.0701000000000001</v>
      </c>
      <c r="D41">
        <v>0.2</v>
      </c>
      <c r="E41">
        <f t="shared" si="0"/>
        <v>-8.7173999999999996</v>
      </c>
      <c r="F41">
        <f t="shared" si="1"/>
        <v>2.8700999999999999</v>
      </c>
      <c r="G41">
        <v>1</v>
      </c>
    </row>
    <row r="42" spans="1:7" x14ac:dyDescent="0.3">
      <c r="A42" s="2">
        <v>201905</v>
      </c>
      <c r="B42" s="3">
        <v>-8.2759</v>
      </c>
      <c r="C42" s="3">
        <v>-4.2784000000000004</v>
      </c>
      <c r="D42">
        <v>0.2</v>
      </c>
      <c r="E42">
        <f t="shared" si="0"/>
        <v>-8.4758999999999993</v>
      </c>
      <c r="F42">
        <f t="shared" si="1"/>
        <v>-4.4784000000000006</v>
      </c>
      <c r="G42">
        <v>1</v>
      </c>
    </row>
    <row r="43" spans="1:7" x14ac:dyDescent="0.3">
      <c r="A43" s="2">
        <v>201906</v>
      </c>
      <c r="B43" s="3">
        <v>5.6388999999999996</v>
      </c>
      <c r="C43" s="3">
        <v>2.2130999999999998</v>
      </c>
      <c r="D43">
        <v>0.2</v>
      </c>
      <c r="E43">
        <f t="shared" si="0"/>
        <v>5.4388999999999994</v>
      </c>
      <c r="F43">
        <f t="shared" si="1"/>
        <v>2.0130999999999997</v>
      </c>
      <c r="G43">
        <v>1</v>
      </c>
    </row>
    <row r="44" spans="1:7" x14ac:dyDescent="0.3">
      <c r="A44" s="2">
        <v>201907</v>
      </c>
      <c r="B44" s="3">
        <v>-1.2158</v>
      </c>
      <c r="C44" s="3">
        <v>0.86650000000000005</v>
      </c>
      <c r="D44">
        <v>0.2</v>
      </c>
      <c r="E44">
        <f t="shared" si="0"/>
        <v>-1.4157999999999999</v>
      </c>
      <c r="F44">
        <f t="shared" si="1"/>
        <v>0.66650000000000009</v>
      </c>
      <c r="G44">
        <v>1</v>
      </c>
    </row>
    <row r="45" spans="1:7" x14ac:dyDescent="0.3">
      <c r="A45" s="2">
        <v>201908</v>
      </c>
      <c r="B45" s="3">
        <v>15.384600000000001</v>
      </c>
      <c r="C45" s="3">
        <v>-1.901</v>
      </c>
      <c r="D45">
        <v>0.2</v>
      </c>
      <c r="E45">
        <f t="shared" si="0"/>
        <v>15.184600000000001</v>
      </c>
      <c r="F45">
        <f t="shared" si="1"/>
        <v>-2.101</v>
      </c>
      <c r="G45">
        <v>1</v>
      </c>
    </row>
    <row r="46" spans="1:7" x14ac:dyDescent="0.3">
      <c r="A46" s="2">
        <v>201909</v>
      </c>
      <c r="B46" s="3">
        <v>-4.7617000000000003</v>
      </c>
      <c r="C46" s="3">
        <v>1.9931000000000001</v>
      </c>
      <c r="D46">
        <v>0.2</v>
      </c>
      <c r="E46">
        <f t="shared" si="0"/>
        <v>-4.9617000000000004</v>
      </c>
      <c r="F46">
        <f t="shared" si="1"/>
        <v>1.7931000000000001</v>
      </c>
      <c r="G46">
        <v>1</v>
      </c>
    </row>
    <row r="47" spans="1:7" x14ac:dyDescent="0.3">
      <c r="A47" s="2">
        <v>201910</v>
      </c>
      <c r="B47" s="3">
        <v>0.33339999999999997</v>
      </c>
      <c r="C47" s="3">
        <v>4.8849999999999998</v>
      </c>
      <c r="D47">
        <v>0.2</v>
      </c>
      <c r="E47">
        <f t="shared" si="0"/>
        <v>0.13339999999999996</v>
      </c>
      <c r="F47">
        <f t="shared" si="1"/>
        <v>4.6849999999999996</v>
      </c>
      <c r="G47">
        <v>1</v>
      </c>
    </row>
    <row r="48" spans="1:7" x14ac:dyDescent="0.3">
      <c r="A48" s="2">
        <v>201911</v>
      </c>
      <c r="B48" s="3">
        <v>2.3254000000000001</v>
      </c>
      <c r="C48" s="3">
        <v>1.1520999999999999</v>
      </c>
      <c r="D48">
        <v>0.2</v>
      </c>
      <c r="E48">
        <f t="shared" si="0"/>
        <v>2.1254</v>
      </c>
      <c r="F48">
        <f t="shared" si="1"/>
        <v>0.95209999999999995</v>
      </c>
      <c r="G48">
        <v>1</v>
      </c>
    </row>
    <row r="49" spans="1:7" x14ac:dyDescent="0.3">
      <c r="A49" s="2">
        <v>201912</v>
      </c>
      <c r="B49" s="3">
        <v>16.2334</v>
      </c>
      <c r="C49" s="3">
        <v>4.4177</v>
      </c>
      <c r="D49">
        <v>0.2</v>
      </c>
      <c r="E49">
        <f t="shared" si="0"/>
        <v>16.0334</v>
      </c>
      <c r="F49">
        <f t="shared" si="1"/>
        <v>4.2176999999999998</v>
      </c>
      <c r="G49">
        <v>1</v>
      </c>
    </row>
    <row r="50" spans="1:7" x14ac:dyDescent="0.3">
      <c r="A50" s="2">
        <v>202001</v>
      </c>
      <c r="B50" s="3">
        <v>-16.480499999999999</v>
      </c>
      <c r="C50" s="3">
        <v>-4.1847000000000003</v>
      </c>
      <c r="D50">
        <v>0.2</v>
      </c>
      <c r="E50">
        <f t="shared" si="0"/>
        <v>-16.680499999999999</v>
      </c>
      <c r="F50">
        <f t="shared" si="1"/>
        <v>-4.3847000000000005</v>
      </c>
      <c r="G50">
        <v>1</v>
      </c>
    </row>
    <row r="51" spans="1:7" x14ac:dyDescent="0.3">
      <c r="A51" s="2">
        <v>202002</v>
      </c>
      <c r="B51" s="3">
        <v>-1.0035000000000001</v>
      </c>
      <c r="C51" s="3">
        <v>-1.7654000000000001</v>
      </c>
      <c r="D51">
        <v>0.2</v>
      </c>
      <c r="E51">
        <f t="shared" si="0"/>
        <v>-1.2035</v>
      </c>
      <c r="F51">
        <f t="shared" si="1"/>
        <v>-1.9654</v>
      </c>
      <c r="G51">
        <v>1</v>
      </c>
    </row>
    <row r="52" spans="1:7" x14ac:dyDescent="0.3">
      <c r="A52" s="2">
        <v>202003</v>
      </c>
      <c r="B52" s="3">
        <v>-26.351500000000001</v>
      </c>
      <c r="C52" s="3">
        <v>-14.0284</v>
      </c>
      <c r="D52">
        <v>0.2</v>
      </c>
      <c r="E52">
        <f t="shared" si="0"/>
        <v>-26.551500000000001</v>
      </c>
      <c r="F52">
        <f t="shared" si="1"/>
        <v>-14.228399999999999</v>
      </c>
      <c r="G52">
        <v>1</v>
      </c>
    </row>
    <row r="53" spans="1:7" x14ac:dyDescent="0.3">
      <c r="A53" s="2">
        <v>202004</v>
      </c>
      <c r="B53" s="3">
        <v>19.265999999999998</v>
      </c>
      <c r="C53" s="3">
        <v>13.226900000000001</v>
      </c>
      <c r="D53">
        <v>0.2</v>
      </c>
      <c r="E53">
        <f t="shared" si="0"/>
        <v>19.065999999999999</v>
      </c>
      <c r="F53">
        <f t="shared" si="1"/>
        <v>13.026900000000001</v>
      </c>
      <c r="G53">
        <v>1</v>
      </c>
    </row>
    <row r="54" spans="1:7" x14ac:dyDescent="0.3">
      <c r="A54" s="2">
        <v>202005</v>
      </c>
      <c r="B54" s="3">
        <v>3.4615999999999998</v>
      </c>
      <c r="C54" s="3">
        <v>-0.45469999999999999</v>
      </c>
      <c r="D54">
        <v>0.2</v>
      </c>
      <c r="E54">
        <f t="shared" si="0"/>
        <v>3.2615999999999996</v>
      </c>
      <c r="F54">
        <f t="shared" si="1"/>
        <v>-0.65470000000000006</v>
      </c>
      <c r="G54">
        <v>1</v>
      </c>
    </row>
    <row r="55" spans="1:7" x14ac:dyDescent="0.3">
      <c r="A55" s="2">
        <v>202006</v>
      </c>
      <c r="B55" s="3">
        <v>1.1153999999999999</v>
      </c>
      <c r="C55" s="3">
        <v>6.2061000000000002</v>
      </c>
      <c r="D55">
        <v>0.2</v>
      </c>
      <c r="E55">
        <f t="shared" si="0"/>
        <v>0.91539999999999999</v>
      </c>
      <c r="F55">
        <f t="shared" si="1"/>
        <v>6.0061</v>
      </c>
      <c r="G55">
        <v>1</v>
      </c>
    </row>
    <row r="56" spans="1:7" x14ac:dyDescent="0.3">
      <c r="A56" s="2">
        <v>202007</v>
      </c>
      <c r="B56" s="3">
        <v>3.3498999999999999</v>
      </c>
      <c r="C56" s="3">
        <v>8.9797999999999991</v>
      </c>
      <c r="D56">
        <v>0.2</v>
      </c>
      <c r="E56">
        <f t="shared" si="0"/>
        <v>3.1498999999999997</v>
      </c>
      <c r="F56">
        <f t="shared" si="1"/>
        <v>8.7797999999999998</v>
      </c>
      <c r="G56">
        <v>1</v>
      </c>
    </row>
    <row r="57" spans="1:7" x14ac:dyDescent="0.3">
      <c r="A57" s="2">
        <v>202008</v>
      </c>
      <c r="B57" s="3">
        <v>19.9999</v>
      </c>
      <c r="C57" s="3">
        <v>-0.57920000000000005</v>
      </c>
      <c r="D57">
        <v>0.2</v>
      </c>
      <c r="E57">
        <f t="shared" si="0"/>
        <v>19.799900000000001</v>
      </c>
      <c r="F57">
        <f t="shared" si="1"/>
        <v>-0.77920000000000011</v>
      </c>
      <c r="G57">
        <v>1</v>
      </c>
    </row>
    <row r="58" spans="1:7" x14ac:dyDescent="0.3">
      <c r="A58" s="2">
        <v>202009</v>
      </c>
      <c r="B58" s="3">
        <v>-6.9696999999999996</v>
      </c>
      <c r="C58" s="3">
        <v>-0.60229999999999995</v>
      </c>
      <c r="D58">
        <v>0.2</v>
      </c>
      <c r="E58">
        <f t="shared" si="0"/>
        <v>-7.1696999999999997</v>
      </c>
      <c r="F58">
        <f t="shared" si="1"/>
        <v>-0.80230000000000001</v>
      </c>
      <c r="G58">
        <v>1</v>
      </c>
    </row>
    <row r="59" spans="1:7" x14ac:dyDescent="0.3">
      <c r="A59" s="2">
        <v>202010</v>
      </c>
      <c r="B59" s="3">
        <v>6.1889000000000003</v>
      </c>
      <c r="C59" s="3">
        <v>0.2455</v>
      </c>
      <c r="D59">
        <v>0.2</v>
      </c>
      <c r="E59">
        <f t="shared" si="0"/>
        <v>5.9889000000000001</v>
      </c>
      <c r="F59">
        <f t="shared" si="1"/>
        <v>4.5499999999999985E-2</v>
      </c>
      <c r="G59">
        <v>1</v>
      </c>
    </row>
    <row r="60" spans="1:7" x14ac:dyDescent="0.3">
      <c r="A60" s="2">
        <v>202011</v>
      </c>
      <c r="B60" s="3">
        <v>19.632100000000001</v>
      </c>
      <c r="C60" s="3">
        <v>9.3775999999999993</v>
      </c>
      <c r="D60">
        <v>0.2</v>
      </c>
      <c r="E60">
        <f t="shared" si="0"/>
        <v>19.432100000000002</v>
      </c>
      <c r="F60">
        <f t="shared" si="1"/>
        <v>9.1776</v>
      </c>
      <c r="G60">
        <v>1</v>
      </c>
    </row>
    <row r="61" spans="1:7" x14ac:dyDescent="0.3">
      <c r="A61" s="2">
        <v>202012</v>
      </c>
      <c r="B61" s="3">
        <v>11.2818</v>
      </c>
      <c r="C61" s="3">
        <v>7.3573000000000004</v>
      </c>
      <c r="D61">
        <v>0.2</v>
      </c>
      <c r="E61">
        <f t="shared" si="0"/>
        <v>11.081800000000001</v>
      </c>
      <c r="F61">
        <f t="shared" si="1"/>
        <v>7.1573000000000002</v>
      </c>
      <c r="G61">
        <v>1</v>
      </c>
    </row>
    <row r="62" spans="1:7" x14ac:dyDescent="0.3">
      <c r="A62" s="2">
        <v>202101</v>
      </c>
      <c r="B62" s="3">
        <v>-20.737300000000001</v>
      </c>
      <c r="C62" s="3">
        <v>2.7543000000000002</v>
      </c>
      <c r="D62">
        <v>0.2</v>
      </c>
      <c r="E62">
        <f t="shared" si="0"/>
        <v>-20.9373</v>
      </c>
      <c r="F62">
        <f t="shared" si="1"/>
        <v>2.5543</v>
      </c>
      <c r="G62">
        <v>1</v>
      </c>
    </row>
    <row r="63" spans="1:7" x14ac:dyDescent="0.3">
      <c r="A63" s="2">
        <v>202102</v>
      </c>
      <c r="B63" s="3">
        <v>8.7209000000000003</v>
      </c>
      <c r="C63" s="3">
        <v>5.3868999999999998</v>
      </c>
      <c r="D63">
        <v>0.2</v>
      </c>
      <c r="E63">
        <f t="shared" si="0"/>
        <v>8.520900000000001</v>
      </c>
      <c r="F63">
        <f t="shared" si="1"/>
        <v>5.1868999999999996</v>
      </c>
      <c r="G63">
        <v>1</v>
      </c>
    </row>
    <row r="64" spans="1:7" x14ac:dyDescent="0.3">
      <c r="A64" s="2">
        <v>202103</v>
      </c>
      <c r="B64" s="3">
        <v>61.497100000000003</v>
      </c>
      <c r="C64" s="3">
        <v>2.992</v>
      </c>
      <c r="D64">
        <v>0.2</v>
      </c>
      <c r="E64">
        <f t="shared" si="0"/>
        <v>61.2971</v>
      </c>
      <c r="F64">
        <f t="shared" si="1"/>
        <v>2.7919999999999998</v>
      </c>
      <c r="G64">
        <v>1</v>
      </c>
    </row>
    <row r="65" spans="1:7" x14ac:dyDescent="0.3">
      <c r="A65" s="2">
        <v>202104</v>
      </c>
      <c r="B65" s="3">
        <v>-13.907299999999999</v>
      </c>
      <c r="C65" s="3">
        <v>6.9108999999999998</v>
      </c>
      <c r="D65">
        <v>0.2</v>
      </c>
      <c r="E65">
        <f t="shared" si="0"/>
        <v>-14.107299999999999</v>
      </c>
      <c r="F65">
        <f t="shared" si="1"/>
        <v>6.7108999999999996</v>
      </c>
      <c r="G65">
        <v>1</v>
      </c>
    </row>
    <row r="66" spans="1:7" x14ac:dyDescent="0.3">
      <c r="A66" s="2">
        <v>202105</v>
      </c>
      <c r="B66" s="3">
        <v>-19.038399999999999</v>
      </c>
      <c r="C66" s="3">
        <v>-2.8363</v>
      </c>
      <c r="D66">
        <v>0.2</v>
      </c>
      <c r="E66">
        <f t="shared" si="0"/>
        <v>-19.238399999999999</v>
      </c>
      <c r="F66">
        <f t="shared" si="1"/>
        <v>-3.0363000000000002</v>
      </c>
      <c r="G66">
        <v>1</v>
      </c>
    </row>
    <row r="67" spans="1:7" x14ac:dyDescent="0.3">
      <c r="A67" s="2">
        <v>202106</v>
      </c>
      <c r="B67" s="3">
        <v>1.6627000000000001</v>
      </c>
      <c r="C67" s="3">
        <v>4.0251999999999999</v>
      </c>
      <c r="D67">
        <v>0.2</v>
      </c>
      <c r="E67">
        <f t="shared" ref="E67:E71" si="2">B67-D67</f>
        <v>1.4627000000000001</v>
      </c>
      <c r="F67">
        <f t="shared" ref="F67:F71" si="3">C67-D67</f>
        <v>3.8251999999999997</v>
      </c>
      <c r="G67">
        <v>1</v>
      </c>
    </row>
    <row r="68" spans="1:7" x14ac:dyDescent="0.3">
      <c r="A68" s="2">
        <v>202107</v>
      </c>
      <c r="B68" s="3">
        <v>-10.981199999999999</v>
      </c>
      <c r="C68" s="3">
        <v>-2.8614000000000002</v>
      </c>
      <c r="D68">
        <v>0.2</v>
      </c>
      <c r="E68">
        <f t="shared" si="2"/>
        <v>-11.181199999999999</v>
      </c>
      <c r="F68">
        <f t="shared" si="3"/>
        <v>-3.0614000000000003</v>
      </c>
      <c r="G68">
        <v>1</v>
      </c>
    </row>
    <row r="69" spans="1:7" x14ac:dyDescent="0.3">
      <c r="A69" s="2">
        <v>202108</v>
      </c>
      <c r="B69" s="3">
        <v>-5.4965999999999999</v>
      </c>
      <c r="C69" s="3">
        <v>1.4081999999999999</v>
      </c>
      <c r="D69">
        <v>0.2</v>
      </c>
      <c r="E69">
        <f t="shared" si="2"/>
        <v>-5.6966000000000001</v>
      </c>
      <c r="F69">
        <f t="shared" si="3"/>
        <v>1.2081999999999999</v>
      </c>
      <c r="G69">
        <v>1</v>
      </c>
    </row>
    <row r="70" spans="1:7" x14ac:dyDescent="0.3">
      <c r="A70" s="2">
        <v>202109</v>
      </c>
      <c r="B70" s="3">
        <v>8.8573000000000004</v>
      </c>
      <c r="C70" s="3">
        <v>-3.1762000000000001</v>
      </c>
      <c r="D70">
        <v>0.2</v>
      </c>
      <c r="E70">
        <f t="shared" si="2"/>
        <v>8.6573000000000011</v>
      </c>
      <c r="F70">
        <f t="shared" si="3"/>
        <v>-3.3762000000000003</v>
      </c>
      <c r="G70">
        <v>1</v>
      </c>
    </row>
    <row r="71" spans="1:7" x14ac:dyDescent="0.3">
      <c r="A71" s="2">
        <v>202110</v>
      </c>
      <c r="B71" s="3">
        <v>11.0237</v>
      </c>
      <c r="C71" s="3">
        <v>-1.7381</v>
      </c>
      <c r="D71">
        <v>0.2</v>
      </c>
      <c r="E71">
        <f t="shared" si="2"/>
        <v>10.823700000000001</v>
      </c>
      <c r="F71">
        <f t="shared" si="3"/>
        <v>-1.9380999999999999</v>
      </c>
      <c r="G71">
        <v>1</v>
      </c>
    </row>
  </sheetData>
  <mergeCells count="1">
    <mergeCell ref="J2:L2"/>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B37A1-C4DA-47A2-A9A1-64796A5D8741}">
  <sheetPr codeName="Sheet6"/>
  <dimension ref="A1:R71"/>
  <sheetViews>
    <sheetView workbookViewId="0">
      <selection activeCell="J2" sqref="J2:L8"/>
    </sheetView>
  </sheetViews>
  <sheetFormatPr defaultRowHeight="16.2" x14ac:dyDescent="0.3"/>
  <cols>
    <col min="10" max="10" width="10.33203125" bestFit="1" customWidth="1"/>
    <col min="11" max="11" width="10" bestFit="1" customWidth="1"/>
    <col min="12" max="12" width="12.21875" bestFit="1" customWidth="1"/>
  </cols>
  <sheetData>
    <row r="1" spans="1:12" ht="16.8" thickBot="1" x14ac:dyDescent="0.35">
      <c r="A1" s="1" t="s">
        <v>0</v>
      </c>
      <c r="B1" s="1" t="s">
        <v>4</v>
      </c>
      <c r="C1" s="1" t="s">
        <v>5</v>
      </c>
      <c r="D1" s="1" t="s">
        <v>7</v>
      </c>
      <c r="E1" s="1" t="s">
        <v>55</v>
      </c>
      <c r="F1" s="1" t="s">
        <v>56</v>
      </c>
      <c r="G1" s="1" t="s">
        <v>63</v>
      </c>
    </row>
    <row r="2" spans="1:12" ht="16.8" thickBot="1" x14ac:dyDescent="0.35">
      <c r="A2" s="2">
        <v>201601</v>
      </c>
      <c r="B2" s="3">
        <v>-2.0672999999999999</v>
      </c>
      <c r="C2" s="3">
        <v>-2.3129</v>
      </c>
      <c r="D2">
        <v>0.2</v>
      </c>
      <c r="E2">
        <f>B2-D2</f>
        <v>-2.2673000000000001</v>
      </c>
      <c r="F2">
        <f>C2-D2</f>
        <v>-2.5129000000000001</v>
      </c>
      <c r="G2">
        <v>1</v>
      </c>
      <c r="H2" t="s">
        <v>60</v>
      </c>
      <c r="J2" s="46">
        <v>4207</v>
      </c>
      <c r="K2" s="47"/>
      <c r="L2" s="48"/>
    </row>
    <row r="3" spans="1:12" x14ac:dyDescent="0.3">
      <c r="A3" s="2">
        <v>201602</v>
      </c>
      <c r="B3" s="3">
        <v>7.8888999999999996</v>
      </c>
      <c r="C3" s="3">
        <v>3.2650999999999999</v>
      </c>
      <c r="D3">
        <v>0.2</v>
      </c>
      <c r="E3">
        <f t="shared" ref="E3:E66" si="0">B3-D3</f>
        <v>7.6888999999999994</v>
      </c>
      <c r="F3">
        <f t="shared" ref="F3:F66" si="1">C3-D3</f>
        <v>3.0650999999999997</v>
      </c>
      <c r="G3">
        <v>1</v>
      </c>
      <c r="H3" t="s">
        <v>57</v>
      </c>
      <c r="J3" s="21" t="s">
        <v>64</v>
      </c>
      <c r="K3" s="17">
        <f t="array" ref="K3:L4">MMULT(TRANSPOSE(F2:G71),F2:G71)</f>
        <v>1179.85657649</v>
      </c>
      <c r="L3" s="18">
        <v>61.115899999999989</v>
      </c>
    </row>
    <row r="4" spans="1:12" x14ac:dyDescent="0.3">
      <c r="A4" s="2">
        <v>201603</v>
      </c>
      <c r="B4" s="3">
        <v>-1.0297000000000001</v>
      </c>
      <c r="C4" s="3">
        <v>3.9670000000000001</v>
      </c>
      <c r="D4">
        <v>0.2</v>
      </c>
      <c r="E4">
        <f t="shared" si="0"/>
        <v>-1.2297</v>
      </c>
      <c r="F4">
        <f t="shared" si="1"/>
        <v>3.7669999999999999</v>
      </c>
      <c r="G4">
        <v>1</v>
      </c>
      <c r="H4" t="s">
        <v>58</v>
      </c>
      <c r="J4" s="21"/>
      <c r="K4" s="17">
        <v>61.115899999999989</v>
      </c>
      <c r="L4" s="18">
        <v>70</v>
      </c>
    </row>
    <row r="5" spans="1:12" ht="18.600000000000001" x14ac:dyDescent="0.3">
      <c r="A5" s="2">
        <v>201604</v>
      </c>
      <c r="B5" s="3">
        <v>-5.9313000000000002</v>
      </c>
      <c r="C5" s="3">
        <v>-4.1959999999999997</v>
      </c>
      <c r="D5">
        <v>0.2</v>
      </c>
      <c r="E5">
        <f t="shared" si="0"/>
        <v>-6.1313000000000004</v>
      </c>
      <c r="F5">
        <f t="shared" si="1"/>
        <v>-4.3959999999999999</v>
      </c>
      <c r="G5">
        <v>1</v>
      </c>
      <c r="H5" t="s">
        <v>59</v>
      </c>
      <c r="J5" s="22" t="s">
        <v>65</v>
      </c>
      <c r="K5" s="17">
        <f t="array" ref="K5:L6">MINVERSE(K3:L4)</f>
        <v>8.8770745316962634E-4</v>
      </c>
      <c r="L5" s="18">
        <v>-7.7504342767385076E-4</v>
      </c>
    </row>
    <row r="6" spans="1:12" x14ac:dyDescent="0.3">
      <c r="A6" s="2">
        <v>201605</v>
      </c>
      <c r="B6" s="3">
        <v>5.0884999999999998</v>
      </c>
      <c r="C6" s="3">
        <v>1.8822000000000001</v>
      </c>
      <c r="D6">
        <v>0.2</v>
      </c>
      <c r="E6">
        <f t="shared" si="0"/>
        <v>4.8884999999999996</v>
      </c>
      <c r="F6">
        <f t="shared" si="1"/>
        <v>1.6822000000000001</v>
      </c>
      <c r="G6">
        <v>1</v>
      </c>
      <c r="J6" s="21"/>
      <c r="K6" s="17">
        <v>-7.7504342767385076E-4</v>
      </c>
      <c r="L6" s="18">
        <v>1.4962392523162461E-2</v>
      </c>
    </row>
    <row r="7" spans="1:12" ht="18.600000000000001" x14ac:dyDescent="0.3">
      <c r="A7" s="2">
        <v>201606</v>
      </c>
      <c r="B7" s="3">
        <v>24.2104</v>
      </c>
      <c r="C7" s="3">
        <v>1.5346</v>
      </c>
      <c r="D7">
        <v>0.2</v>
      </c>
      <c r="E7">
        <f t="shared" si="0"/>
        <v>24.010400000000001</v>
      </c>
      <c r="F7">
        <f t="shared" si="1"/>
        <v>1.3346</v>
      </c>
      <c r="G7">
        <v>1</v>
      </c>
      <c r="H7" t="s">
        <v>61</v>
      </c>
      <c r="J7" s="22" t="s">
        <v>66</v>
      </c>
      <c r="K7" s="17">
        <f t="array" ref="K7:K8">MMULT(MMULT(K5:L6,TRANSPOSE(F2:G71)),E2:E71)</f>
        <v>0.6059296744047018</v>
      </c>
      <c r="L7" s="18"/>
    </row>
    <row r="8" spans="1:12" ht="16.8" thickBot="1" x14ac:dyDescent="0.35">
      <c r="A8" s="2">
        <v>201607</v>
      </c>
      <c r="B8" s="3">
        <v>0.42370000000000002</v>
      </c>
      <c r="C8" s="3">
        <v>3.6673</v>
      </c>
      <c r="D8">
        <v>0.2</v>
      </c>
      <c r="E8">
        <f t="shared" si="0"/>
        <v>0.22370000000000001</v>
      </c>
      <c r="F8">
        <f t="shared" si="1"/>
        <v>3.4672999999999998</v>
      </c>
      <c r="G8">
        <v>1</v>
      </c>
      <c r="H8" t="s">
        <v>62</v>
      </c>
      <c r="J8" s="23"/>
      <c r="K8" s="19">
        <v>0.46773946588642396</v>
      </c>
      <c r="L8" s="20"/>
    </row>
    <row r="9" spans="1:12" x14ac:dyDescent="0.3">
      <c r="A9" s="2">
        <v>201608</v>
      </c>
      <c r="B9" s="3">
        <v>-6.7511000000000001</v>
      </c>
      <c r="C9" s="3">
        <v>0.93989999999999996</v>
      </c>
      <c r="D9">
        <v>0.2</v>
      </c>
      <c r="E9">
        <f t="shared" si="0"/>
        <v>-6.9511000000000003</v>
      </c>
      <c r="F9">
        <f t="shared" si="1"/>
        <v>0.7399</v>
      </c>
      <c r="G9">
        <v>1</v>
      </c>
    </row>
    <row r="10" spans="1:12" x14ac:dyDescent="0.3">
      <c r="A10" s="2">
        <v>201609</v>
      </c>
      <c r="B10" s="3">
        <v>12.669600000000001</v>
      </c>
      <c r="C10" s="3">
        <v>1.0806</v>
      </c>
      <c r="D10">
        <v>0.2</v>
      </c>
      <c r="E10">
        <f t="shared" si="0"/>
        <v>12.469600000000002</v>
      </c>
      <c r="F10">
        <f t="shared" si="1"/>
        <v>0.88060000000000005</v>
      </c>
      <c r="G10">
        <v>1</v>
      </c>
    </row>
    <row r="11" spans="1:12" x14ac:dyDescent="0.3">
      <c r="A11" s="2">
        <v>201610</v>
      </c>
      <c r="B11" s="3">
        <v>-6.024</v>
      </c>
      <c r="C11" s="3">
        <v>1.3447</v>
      </c>
      <c r="D11">
        <v>0.2</v>
      </c>
      <c r="E11">
        <f t="shared" si="0"/>
        <v>-6.2240000000000002</v>
      </c>
      <c r="F11">
        <f t="shared" si="1"/>
        <v>1.1447000000000001</v>
      </c>
      <c r="G11">
        <v>1</v>
      </c>
      <c r="J11" t="s">
        <v>67</v>
      </c>
    </row>
    <row r="12" spans="1:12" ht="16.8" thickBot="1" x14ac:dyDescent="0.35">
      <c r="A12" s="2">
        <v>201611</v>
      </c>
      <c r="B12" s="3">
        <v>-0.42749999999999999</v>
      </c>
      <c r="C12" s="3">
        <v>-0.53190000000000004</v>
      </c>
      <c r="D12">
        <v>0.2</v>
      </c>
      <c r="E12">
        <f t="shared" si="0"/>
        <v>-0.62749999999999995</v>
      </c>
      <c r="F12">
        <f t="shared" si="1"/>
        <v>-0.7319</v>
      </c>
      <c r="G12">
        <v>1</v>
      </c>
    </row>
    <row r="13" spans="1:12" x14ac:dyDescent="0.3">
      <c r="A13" s="2">
        <v>201612</v>
      </c>
      <c r="B13" s="3">
        <v>-5.1502999999999997</v>
      </c>
      <c r="C13" s="3">
        <v>0.1384</v>
      </c>
      <c r="D13">
        <v>0.2</v>
      </c>
      <c r="E13">
        <f t="shared" si="0"/>
        <v>-5.3502999999999998</v>
      </c>
      <c r="F13">
        <f t="shared" si="1"/>
        <v>-6.1600000000000016E-2</v>
      </c>
      <c r="G13">
        <v>1</v>
      </c>
      <c r="J13" s="29" t="s">
        <v>68</v>
      </c>
      <c r="K13" s="29"/>
    </row>
    <row r="14" spans="1:12" x14ac:dyDescent="0.3">
      <c r="A14" s="2">
        <v>201701</v>
      </c>
      <c r="B14" s="3">
        <v>0.45240000000000002</v>
      </c>
      <c r="C14" s="3">
        <v>2.1013999999999999</v>
      </c>
      <c r="D14">
        <v>0.2</v>
      </c>
      <c r="E14">
        <f t="shared" si="0"/>
        <v>0.25240000000000001</v>
      </c>
      <c r="F14">
        <f t="shared" si="1"/>
        <v>1.9014</v>
      </c>
      <c r="G14">
        <v>1</v>
      </c>
      <c r="J14" s="26" t="s">
        <v>69</v>
      </c>
      <c r="K14" s="26">
        <v>0.3759360462511383</v>
      </c>
    </row>
    <row r="15" spans="1:12" x14ac:dyDescent="0.3">
      <c r="A15" s="2">
        <v>201702</v>
      </c>
      <c r="B15" s="3">
        <v>4.0541</v>
      </c>
      <c r="C15" s="3">
        <v>3.202</v>
      </c>
      <c r="D15">
        <v>0.2</v>
      </c>
      <c r="E15">
        <f t="shared" si="0"/>
        <v>3.8540999999999999</v>
      </c>
      <c r="F15">
        <f t="shared" si="1"/>
        <v>3.0019999999999998</v>
      </c>
      <c r="G15">
        <v>1</v>
      </c>
      <c r="J15" s="26" t="s">
        <v>70</v>
      </c>
      <c r="K15" s="26">
        <v>0.14132791087093799</v>
      </c>
    </row>
    <row r="16" spans="1:12" x14ac:dyDescent="0.3">
      <c r="A16" s="2">
        <v>201703</v>
      </c>
      <c r="B16" s="3">
        <v>1.2986</v>
      </c>
      <c r="C16" s="3">
        <v>0.62609999999999999</v>
      </c>
      <c r="D16">
        <v>0.2</v>
      </c>
      <c r="E16">
        <f t="shared" si="0"/>
        <v>1.0986</v>
      </c>
      <c r="F16">
        <f t="shared" si="1"/>
        <v>0.42609999999999998</v>
      </c>
      <c r="G16">
        <v>1</v>
      </c>
      <c r="J16" s="26" t="s">
        <v>71</v>
      </c>
      <c r="K16" s="26">
        <v>0.12870038014845178</v>
      </c>
    </row>
    <row r="17" spans="1:18" x14ac:dyDescent="0.3">
      <c r="A17" s="2">
        <v>201704</v>
      </c>
      <c r="B17" s="3">
        <v>13.2476</v>
      </c>
      <c r="C17" s="3">
        <v>0.61639999999999995</v>
      </c>
      <c r="D17">
        <v>0.2</v>
      </c>
      <c r="E17">
        <f t="shared" si="0"/>
        <v>13.047600000000001</v>
      </c>
      <c r="F17">
        <f t="shared" si="1"/>
        <v>0.41639999999999994</v>
      </c>
      <c r="G17">
        <v>1</v>
      </c>
      <c r="J17" s="26" t="s">
        <v>72</v>
      </c>
      <c r="K17" s="26">
        <v>6.0790054965407494</v>
      </c>
    </row>
    <row r="18" spans="1:18" ht="16.8" thickBot="1" x14ac:dyDescent="0.35">
      <c r="A18" s="2">
        <v>201705</v>
      </c>
      <c r="B18" s="3">
        <v>-8.6791999999999998</v>
      </c>
      <c r="C18" s="3">
        <v>1.7091000000000001</v>
      </c>
      <c r="D18">
        <v>0.2</v>
      </c>
      <c r="E18">
        <f t="shared" si="0"/>
        <v>-8.8791999999999991</v>
      </c>
      <c r="F18">
        <f t="shared" si="1"/>
        <v>1.5091000000000001</v>
      </c>
      <c r="G18">
        <v>1</v>
      </c>
      <c r="J18" s="27" t="s">
        <v>73</v>
      </c>
      <c r="K18" s="27">
        <v>70</v>
      </c>
    </row>
    <row r="19" spans="1:18" x14ac:dyDescent="0.3">
      <c r="A19" s="2">
        <v>201706</v>
      </c>
      <c r="B19" s="3">
        <v>-3.7189000000000001</v>
      </c>
      <c r="C19" s="3">
        <v>3.5291000000000001</v>
      </c>
      <c r="D19">
        <v>0.2</v>
      </c>
      <c r="E19">
        <f t="shared" si="0"/>
        <v>-3.9189000000000003</v>
      </c>
      <c r="F19">
        <f t="shared" si="1"/>
        <v>3.3290999999999999</v>
      </c>
      <c r="G19">
        <v>1</v>
      </c>
    </row>
    <row r="20" spans="1:18" ht="16.8" thickBot="1" x14ac:dyDescent="0.35">
      <c r="A20" s="2">
        <v>201707</v>
      </c>
      <c r="B20" s="3">
        <v>-6.0087999999999999</v>
      </c>
      <c r="C20" s="3">
        <v>0.31030000000000002</v>
      </c>
      <c r="D20">
        <v>0.2</v>
      </c>
      <c r="E20">
        <f t="shared" si="0"/>
        <v>-6.2088000000000001</v>
      </c>
      <c r="F20">
        <f t="shared" si="1"/>
        <v>0.11030000000000001</v>
      </c>
      <c r="G20">
        <v>1</v>
      </c>
      <c r="J20" t="s">
        <v>74</v>
      </c>
    </row>
    <row r="21" spans="1:18" x14ac:dyDescent="0.3">
      <c r="A21" s="2">
        <v>201708</v>
      </c>
      <c r="B21" s="3">
        <v>7.3055000000000003</v>
      </c>
      <c r="C21" s="3">
        <v>1.5196000000000001</v>
      </c>
      <c r="D21">
        <v>0.2</v>
      </c>
      <c r="E21">
        <f t="shared" si="0"/>
        <v>7.1055000000000001</v>
      </c>
      <c r="F21">
        <f t="shared" si="1"/>
        <v>1.3196000000000001</v>
      </c>
      <c r="G21">
        <v>1</v>
      </c>
      <c r="J21" s="28"/>
      <c r="K21" s="28" t="s">
        <v>79</v>
      </c>
      <c r="L21" s="28" t="s">
        <v>80</v>
      </c>
      <c r="M21" s="28" t="s">
        <v>81</v>
      </c>
      <c r="N21" s="28" t="s">
        <v>82</v>
      </c>
      <c r="O21" s="28" t="s">
        <v>83</v>
      </c>
    </row>
    <row r="22" spans="1:18" x14ac:dyDescent="0.3">
      <c r="A22" s="2">
        <v>201709</v>
      </c>
      <c r="B22" s="3">
        <v>-3.8296000000000001</v>
      </c>
      <c r="C22" s="3">
        <v>-1.9067000000000001</v>
      </c>
      <c r="D22">
        <v>0.2</v>
      </c>
      <c r="E22">
        <f t="shared" si="0"/>
        <v>-4.0296000000000003</v>
      </c>
      <c r="F22">
        <f t="shared" si="1"/>
        <v>-2.1067</v>
      </c>
      <c r="G22">
        <v>1</v>
      </c>
      <c r="J22" s="26" t="s">
        <v>75</v>
      </c>
      <c r="K22" s="26">
        <v>1</v>
      </c>
      <c r="L22" s="26">
        <v>413.59433112029001</v>
      </c>
      <c r="M22" s="26">
        <v>413.59433112029001</v>
      </c>
      <c r="N22" s="26">
        <v>11.192046487700981</v>
      </c>
      <c r="O22" s="26">
        <v>1.3403607336029833E-3</v>
      </c>
    </row>
    <row r="23" spans="1:18" x14ac:dyDescent="0.3">
      <c r="A23" s="2">
        <v>201710</v>
      </c>
      <c r="B23" s="3">
        <v>4.8672000000000004</v>
      </c>
      <c r="C23" s="3">
        <v>3.9470999999999998</v>
      </c>
      <c r="D23">
        <v>0.2</v>
      </c>
      <c r="E23">
        <f t="shared" si="0"/>
        <v>4.6672000000000002</v>
      </c>
      <c r="F23">
        <f t="shared" si="1"/>
        <v>3.7470999999999997</v>
      </c>
      <c r="G23">
        <v>1</v>
      </c>
      <c r="J23" s="26" t="s">
        <v>76</v>
      </c>
      <c r="K23" s="26">
        <v>68</v>
      </c>
      <c r="L23" s="26">
        <v>2512.8929322341392</v>
      </c>
      <c r="M23" s="26">
        <v>36.954307826972638</v>
      </c>
      <c r="N23" s="26"/>
      <c r="O23" s="26"/>
    </row>
    <row r="24" spans="1:18" ht="16.8" thickBot="1" x14ac:dyDescent="0.35">
      <c r="A24" s="2">
        <v>201711</v>
      </c>
      <c r="B24" s="3">
        <v>7.1727999999999996</v>
      </c>
      <c r="C24" s="3">
        <v>-2.1619999999999999</v>
      </c>
      <c r="D24">
        <v>0.2</v>
      </c>
      <c r="E24">
        <f t="shared" si="0"/>
        <v>6.9727999999999994</v>
      </c>
      <c r="F24">
        <f t="shared" si="1"/>
        <v>-2.3620000000000001</v>
      </c>
      <c r="G24">
        <v>1</v>
      </c>
      <c r="J24" s="27" t="s">
        <v>77</v>
      </c>
      <c r="K24" s="27">
        <v>69</v>
      </c>
      <c r="L24" s="27">
        <v>2926.4872633544292</v>
      </c>
      <c r="M24" s="27"/>
      <c r="N24" s="27"/>
      <c r="O24" s="27"/>
    </row>
    <row r="25" spans="1:18" ht="16.8" thickBot="1" x14ac:dyDescent="0.35">
      <c r="A25" s="2">
        <v>201712</v>
      </c>
      <c r="B25" s="3">
        <v>1E-4</v>
      </c>
      <c r="C25" s="3">
        <v>0.78049999999999997</v>
      </c>
      <c r="D25">
        <v>0.2</v>
      </c>
      <c r="E25">
        <f t="shared" si="0"/>
        <v>-0.19990000000000002</v>
      </c>
      <c r="F25">
        <f t="shared" si="1"/>
        <v>0.58050000000000002</v>
      </c>
      <c r="G25">
        <v>1</v>
      </c>
    </row>
    <row r="26" spans="1:18" x14ac:dyDescent="0.3">
      <c r="A26" s="2">
        <v>201801</v>
      </c>
      <c r="B26" s="3">
        <v>5.5118</v>
      </c>
      <c r="C26" s="3">
        <v>4.3308999999999997</v>
      </c>
      <c r="D26">
        <v>0.2</v>
      </c>
      <c r="E26">
        <f t="shared" si="0"/>
        <v>5.3117999999999999</v>
      </c>
      <c r="F26">
        <f t="shared" si="1"/>
        <v>4.1308999999999996</v>
      </c>
      <c r="G26">
        <v>1</v>
      </c>
      <c r="J26" s="28"/>
      <c r="K26" s="28" t="s">
        <v>84</v>
      </c>
      <c r="L26" s="28" t="s">
        <v>72</v>
      </c>
      <c r="M26" s="28" t="s">
        <v>85</v>
      </c>
      <c r="N26" s="28" t="s">
        <v>86</v>
      </c>
      <c r="O26" s="28" t="s">
        <v>87</v>
      </c>
      <c r="P26" s="28" t="s">
        <v>88</v>
      </c>
      <c r="Q26" s="28" t="s">
        <v>89</v>
      </c>
      <c r="R26" s="28" t="s">
        <v>90</v>
      </c>
    </row>
    <row r="27" spans="1:18" x14ac:dyDescent="0.3">
      <c r="A27" s="2">
        <v>201802</v>
      </c>
      <c r="B27" s="3">
        <v>-0.74629999999999996</v>
      </c>
      <c r="C27" s="3">
        <v>-2.5966</v>
      </c>
      <c r="D27">
        <v>0.2</v>
      </c>
      <c r="E27">
        <f t="shared" si="0"/>
        <v>-0.94629999999999992</v>
      </c>
      <c r="F27">
        <f t="shared" si="1"/>
        <v>-2.7966000000000002</v>
      </c>
      <c r="G27">
        <v>1</v>
      </c>
      <c r="J27" s="26" t="s">
        <v>78</v>
      </c>
      <c r="K27" s="26">
        <v>0.46773946588642423</v>
      </c>
      <c r="L27" s="26">
        <v>0.74358917362273325</v>
      </c>
      <c r="M27" s="26">
        <v>0.62902941903742149</v>
      </c>
      <c r="N27" s="26">
        <v>0.5314373203873608</v>
      </c>
      <c r="O27" s="26">
        <v>-1.0160696278253307</v>
      </c>
      <c r="P27" s="26">
        <v>1.9515485595981792</v>
      </c>
      <c r="Q27" s="26">
        <v>-1.0160696278253307</v>
      </c>
      <c r="R27" s="26">
        <v>1.9515485595981792</v>
      </c>
    </row>
    <row r="28" spans="1:18" ht="16.8" thickBot="1" x14ac:dyDescent="0.35">
      <c r="A28" s="2">
        <v>201803</v>
      </c>
      <c r="B28" s="3">
        <v>3.7595999999999998</v>
      </c>
      <c r="C28" s="3">
        <v>0.96179999999999999</v>
      </c>
      <c r="D28">
        <v>0.2</v>
      </c>
      <c r="E28">
        <f t="shared" si="0"/>
        <v>3.5595999999999997</v>
      </c>
      <c r="F28">
        <f t="shared" si="1"/>
        <v>0.76180000000000003</v>
      </c>
      <c r="G28">
        <v>1</v>
      </c>
      <c r="J28" s="27" t="s">
        <v>91</v>
      </c>
      <c r="K28" s="27">
        <v>0.60592967440470191</v>
      </c>
      <c r="L28" s="27">
        <v>0.18112044192947485</v>
      </c>
      <c r="M28" s="27">
        <v>3.3454516119204278</v>
      </c>
      <c r="N28" s="27">
        <v>1.3403607336029747E-3</v>
      </c>
      <c r="O28" s="27">
        <v>0.24450945968759191</v>
      </c>
      <c r="P28" s="27">
        <v>0.96734988912181197</v>
      </c>
      <c r="Q28" s="27">
        <v>0.24450945968759191</v>
      </c>
      <c r="R28" s="27">
        <v>0.96734988912181197</v>
      </c>
    </row>
    <row r="29" spans="1:18" x14ac:dyDescent="0.3">
      <c r="A29" s="2">
        <v>201804</v>
      </c>
      <c r="B29" s="3">
        <v>2.5360999999999998</v>
      </c>
      <c r="C29" s="3">
        <v>-2.3957999999999999</v>
      </c>
      <c r="D29">
        <v>0.2</v>
      </c>
      <c r="E29">
        <f t="shared" si="0"/>
        <v>2.3360999999999996</v>
      </c>
      <c r="F29">
        <f t="shared" si="1"/>
        <v>-2.5958000000000001</v>
      </c>
      <c r="G29">
        <v>1</v>
      </c>
    </row>
    <row r="30" spans="1:18" x14ac:dyDescent="0.3">
      <c r="A30" s="2">
        <v>201805</v>
      </c>
      <c r="B30" s="3">
        <v>-3.5333000000000001</v>
      </c>
      <c r="C30" s="3">
        <v>2.0367999999999999</v>
      </c>
      <c r="D30">
        <v>0.2</v>
      </c>
      <c r="E30">
        <f t="shared" si="0"/>
        <v>-3.7333000000000003</v>
      </c>
      <c r="F30">
        <f t="shared" si="1"/>
        <v>1.8368</v>
      </c>
      <c r="G30">
        <v>1</v>
      </c>
    </row>
    <row r="31" spans="1:18" x14ac:dyDescent="0.3">
      <c r="A31" s="2">
        <v>201806</v>
      </c>
      <c r="B31" s="3">
        <v>-2.5640999999999998</v>
      </c>
      <c r="C31" s="3">
        <v>-0.34989999999999999</v>
      </c>
      <c r="D31">
        <v>0.2</v>
      </c>
      <c r="E31">
        <f t="shared" si="0"/>
        <v>-2.7641</v>
      </c>
      <c r="F31">
        <f t="shared" si="1"/>
        <v>-0.54990000000000006</v>
      </c>
      <c r="G31">
        <v>1</v>
      </c>
    </row>
    <row r="32" spans="1:18" x14ac:dyDescent="0.3">
      <c r="A32" s="2">
        <v>201807</v>
      </c>
      <c r="B32" s="3">
        <v>1E-4</v>
      </c>
      <c r="C32" s="3">
        <v>2.0356000000000001</v>
      </c>
      <c r="D32">
        <v>0.2</v>
      </c>
      <c r="E32">
        <f t="shared" si="0"/>
        <v>-0.19990000000000002</v>
      </c>
      <c r="F32">
        <f t="shared" si="1"/>
        <v>1.8356000000000001</v>
      </c>
      <c r="G32">
        <v>1</v>
      </c>
    </row>
    <row r="33" spans="1:7" x14ac:dyDescent="0.3">
      <c r="A33" s="2">
        <v>201808</v>
      </c>
      <c r="B33" s="3">
        <v>0.88229999999999997</v>
      </c>
      <c r="C33" s="3">
        <v>5.8200000000000002E-2</v>
      </c>
      <c r="D33">
        <v>0.2</v>
      </c>
      <c r="E33">
        <f t="shared" si="0"/>
        <v>0.68229999999999991</v>
      </c>
      <c r="F33">
        <f t="shared" si="1"/>
        <v>-0.14180000000000001</v>
      </c>
      <c r="G33">
        <v>1</v>
      </c>
    </row>
    <row r="34" spans="1:7" x14ac:dyDescent="0.3">
      <c r="A34" s="2">
        <v>201809</v>
      </c>
      <c r="B34" s="3">
        <v>4.8781999999999996</v>
      </c>
      <c r="C34" s="3">
        <v>-0.52059999999999995</v>
      </c>
      <c r="D34">
        <v>0.2</v>
      </c>
      <c r="E34">
        <f t="shared" si="0"/>
        <v>4.6781999999999995</v>
      </c>
      <c r="F34">
        <f t="shared" si="1"/>
        <v>-0.72059999999999991</v>
      </c>
      <c r="G34">
        <v>1</v>
      </c>
    </row>
    <row r="35" spans="1:7" x14ac:dyDescent="0.3">
      <c r="A35" s="2">
        <v>201810</v>
      </c>
      <c r="B35" s="3">
        <v>-9.6898999999999997</v>
      </c>
      <c r="C35" s="3">
        <v>-10.9411</v>
      </c>
      <c r="D35">
        <v>0.2</v>
      </c>
      <c r="E35">
        <f t="shared" si="0"/>
        <v>-9.889899999999999</v>
      </c>
      <c r="F35">
        <f t="shared" si="1"/>
        <v>-11.1411</v>
      </c>
      <c r="G35">
        <v>1</v>
      </c>
    </row>
    <row r="36" spans="1:7" x14ac:dyDescent="0.3">
      <c r="A36" s="2">
        <v>201811</v>
      </c>
      <c r="B36" s="3">
        <v>3.4335</v>
      </c>
      <c r="C36" s="3">
        <v>0.87629999999999997</v>
      </c>
      <c r="D36">
        <v>0.2</v>
      </c>
      <c r="E36">
        <f t="shared" si="0"/>
        <v>3.2334999999999998</v>
      </c>
      <c r="F36">
        <f t="shared" si="1"/>
        <v>0.6762999999999999</v>
      </c>
      <c r="G36">
        <v>1</v>
      </c>
    </row>
    <row r="37" spans="1:7" x14ac:dyDescent="0.3">
      <c r="A37" s="2">
        <v>201812</v>
      </c>
      <c r="B37" s="3">
        <v>-0.83009999999999995</v>
      </c>
      <c r="C37" s="3">
        <v>-1.6244000000000001</v>
      </c>
      <c r="D37">
        <v>0.2</v>
      </c>
      <c r="E37">
        <f t="shared" si="0"/>
        <v>-1.0301</v>
      </c>
      <c r="F37">
        <f t="shared" si="1"/>
        <v>-1.8244</v>
      </c>
      <c r="G37">
        <v>1</v>
      </c>
    </row>
    <row r="38" spans="1:7" x14ac:dyDescent="0.3">
      <c r="A38" s="2">
        <v>201901</v>
      </c>
      <c r="B38" s="3">
        <v>-1.2552000000000001</v>
      </c>
      <c r="C38" s="3">
        <v>2.1059000000000001</v>
      </c>
      <c r="D38">
        <v>0.2</v>
      </c>
      <c r="E38">
        <f t="shared" si="0"/>
        <v>-1.4552</v>
      </c>
      <c r="F38">
        <f t="shared" si="1"/>
        <v>1.9059000000000001</v>
      </c>
      <c r="G38">
        <v>1</v>
      </c>
    </row>
    <row r="39" spans="1:7" x14ac:dyDescent="0.3">
      <c r="A39" s="2">
        <v>201902</v>
      </c>
      <c r="B39" s="3">
        <v>2.5425</v>
      </c>
      <c r="C39" s="3">
        <v>4.6002999999999998</v>
      </c>
      <c r="D39">
        <v>0.2</v>
      </c>
      <c r="E39">
        <f t="shared" si="0"/>
        <v>2.3424999999999998</v>
      </c>
      <c r="F39">
        <f t="shared" si="1"/>
        <v>4.4002999999999997</v>
      </c>
      <c r="G39">
        <v>1</v>
      </c>
    </row>
    <row r="40" spans="1:7" x14ac:dyDescent="0.3">
      <c r="A40" s="2">
        <v>201903</v>
      </c>
      <c r="B40" s="3">
        <v>2.8925000000000001</v>
      </c>
      <c r="C40" s="3">
        <v>2.4243999999999999</v>
      </c>
      <c r="D40">
        <v>0.2</v>
      </c>
      <c r="E40">
        <f t="shared" si="0"/>
        <v>2.6924999999999999</v>
      </c>
      <c r="F40">
        <f t="shared" si="1"/>
        <v>2.2243999999999997</v>
      </c>
      <c r="G40">
        <v>1</v>
      </c>
    </row>
    <row r="41" spans="1:7" x14ac:dyDescent="0.3">
      <c r="A41" s="2">
        <v>201904</v>
      </c>
      <c r="B41" s="3">
        <v>-5.2209000000000003</v>
      </c>
      <c r="C41" s="3">
        <v>3.0701000000000001</v>
      </c>
      <c r="D41">
        <v>0.2</v>
      </c>
      <c r="E41">
        <f t="shared" si="0"/>
        <v>-5.4209000000000005</v>
      </c>
      <c r="F41">
        <f t="shared" si="1"/>
        <v>2.8700999999999999</v>
      </c>
      <c r="G41">
        <v>1</v>
      </c>
    </row>
    <row r="42" spans="1:7" x14ac:dyDescent="0.3">
      <c r="A42" s="2">
        <v>201905</v>
      </c>
      <c r="B42" s="3">
        <v>-2.1185999999999998</v>
      </c>
      <c r="C42" s="3">
        <v>-4.2784000000000004</v>
      </c>
      <c r="D42">
        <v>0.2</v>
      </c>
      <c r="E42">
        <f t="shared" si="0"/>
        <v>-2.3186</v>
      </c>
      <c r="F42">
        <f t="shared" si="1"/>
        <v>-4.4784000000000006</v>
      </c>
      <c r="G42">
        <v>1</v>
      </c>
    </row>
    <row r="43" spans="1:7" x14ac:dyDescent="0.3">
      <c r="A43" s="2">
        <v>201906</v>
      </c>
      <c r="B43" s="3">
        <v>4.7618999999999998</v>
      </c>
      <c r="C43" s="3">
        <v>2.2130999999999998</v>
      </c>
      <c r="D43">
        <v>0.2</v>
      </c>
      <c r="E43">
        <f t="shared" si="0"/>
        <v>4.5618999999999996</v>
      </c>
      <c r="F43">
        <f t="shared" si="1"/>
        <v>2.0130999999999997</v>
      </c>
      <c r="G43">
        <v>1</v>
      </c>
    </row>
    <row r="44" spans="1:7" x14ac:dyDescent="0.3">
      <c r="A44" s="2">
        <v>201907</v>
      </c>
      <c r="B44" s="3">
        <v>-0.41310000000000002</v>
      </c>
      <c r="C44" s="3">
        <v>0.86650000000000005</v>
      </c>
      <c r="D44">
        <v>0.2</v>
      </c>
      <c r="E44">
        <f t="shared" si="0"/>
        <v>-0.61309999999999998</v>
      </c>
      <c r="F44">
        <f t="shared" si="1"/>
        <v>0.66650000000000009</v>
      </c>
      <c r="G44">
        <v>1</v>
      </c>
    </row>
    <row r="45" spans="1:7" x14ac:dyDescent="0.3">
      <c r="A45" s="2">
        <v>201908</v>
      </c>
      <c r="B45" s="3">
        <v>-7.9184000000000001</v>
      </c>
      <c r="C45" s="3">
        <v>-1.901</v>
      </c>
      <c r="D45">
        <v>0.2</v>
      </c>
      <c r="E45">
        <f t="shared" si="0"/>
        <v>-8.1183999999999994</v>
      </c>
      <c r="F45">
        <f t="shared" si="1"/>
        <v>-2.101</v>
      </c>
      <c r="G45">
        <v>1</v>
      </c>
    </row>
    <row r="46" spans="1:7" x14ac:dyDescent="0.3">
      <c r="A46" s="2">
        <v>201909</v>
      </c>
      <c r="B46" s="3">
        <v>-0.48089999999999999</v>
      </c>
      <c r="C46" s="3">
        <v>1.9931000000000001</v>
      </c>
      <c r="D46">
        <v>0.2</v>
      </c>
      <c r="E46">
        <f t="shared" si="0"/>
        <v>-0.68090000000000006</v>
      </c>
      <c r="F46">
        <f t="shared" si="1"/>
        <v>1.7931000000000001</v>
      </c>
      <c r="G46">
        <v>1</v>
      </c>
    </row>
    <row r="47" spans="1:7" x14ac:dyDescent="0.3">
      <c r="A47" s="2">
        <v>201910</v>
      </c>
      <c r="B47" s="3">
        <v>0</v>
      </c>
      <c r="C47" s="3">
        <v>4.8849999999999998</v>
      </c>
      <c r="D47">
        <v>0.2</v>
      </c>
      <c r="E47">
        <f t="shared" si="0"/>
        <v>-0.2</v>
      </c>
      <c r="F47">
        <f t="shared" si="1"/>
        <v>4.6849999999999996</v>
      </c>
      <c r="G47">
        <v>1</v>
      </c>
    </row>
    <row r="48" spans="1:7" x14ac:dyDescent="0.3">
      <c r="A48" s="2">
        <v>201911</v>
      </c>
      <c r="B48" s="3">
        <v>-4.5410000000000004</v>
      </c>
      <c r="C48" s="3">
        <v>1.1520999999999999</v>
      </c>
      <c r="D48">
        <v>0.2</v>
      </c>
      <c r="E48">
        <f t="shared" si="0"/>
        <v>-4.7410000000000005</v>
      </c>
      <c r="F48">
        <f t="shared" si="1"/>
        <v>0.95209999999999995</v>
      </c>
      <c r="G48">
        <v>1</v>
      </c>
    </row>
    <row r="49" spans="1:7" x14ac:dyDescent="0.3">
      <c r="A49" s="2">
        <v>201912</v>
      </c>
      <c r="B49" s="3">
        <v>1.1133</v>
      </c>
      <c r="C49" s="3">
        <v>4.4177</v>
      </c>
      <c r="D49">
        <v>0.2</v>
      </c>
      <c r="E49">
        <f t="shared" si="0"/>
        <v>0.9133</v>
      </c>
      <c r="F49">
        <f t="shared" si="1"/>
        <v>4.2176999999999998</v>
      </c>
      <c r="G49">
        <v>1</v>
      </c>
    </row>
    <row r="50" spans="1:7" x14ac:dyDescent="0.3">
      <c r="A50" s="2">
        <v>202001</v>
      </c>
      <c r="B50" s="3">
        <v>-7.2070999999999996</v>
      </c>
      <c r="C50" s="3">
        <v>-4.1847000000000003</v>
      </c>
      <c r="D50">
        <v>0.2</v>
      </c>
      <c r="E50">
        <f t="shared" si="0"/>
        <v>-7.4070999999999998</v>
      </c>
      <c r="F50">
        <f t="shared" si="1"/>
        <v>-4.3847000000000005</v>
      </c>
      <c r="G50">
        <v>1</v>
      </c>
    </row>
    <row r="51" spans="1:7" x14ac:dyDescent="0.3">
      <c r="A51" s="2">
        <v>202002</v>
      </c>
      <c r="B51" s="3">
        <v>1.1867000000000001</v>
      </c>
      <c r="C51" s="3">
        <v>-1.7654000000000001</v>
      </c>
      <c r="D51">
        <v>0.2</v>
      </c>
      <c r="E51">
        <f t="shared" si="0"/>
        <v>0.98670000000000013</v>
      </c>
      <c r="F51">
        <f t="shared" si="1"/>
        <v>-1.9654</v>
      </c>
      <c r="G51">
        <v>1</v>
      </c>
    </row>
    <row r="52" spans="1:7" x14ac:dyDescent="0.3">
      <c r="A52" s="2">
        <v>202003</v>
      </c>
      <c r="B52" s="3">
        <v>-1.9191</v>
      </c>
      <c r="C52" s="3">
        <v>-14.0284</v>
      </c>
      <c r="D52">
        <v>0.2</v>
      </c>
      <c r="E52">
        <f t="shared" si="0"/>
        <v>-2.1191</v>
      </c>
      <c r="F52">
        <f t="shared" si="1"/>
        <v>-14.228399999999999</v>
      </c>
      <c r="G52">
        <v>1</v>
      </c>
    </row>
    <row r="53" spans="1:7" x14ac:dyDescent="0.3">
      <c r="A53" s="2">
        <v>202004</v>
      </c>
      <c r="B53" s="3">
        <v>15.760899999999999</v>
      </c>
      <c r="C53" s="3">
        <v>13.226900000000001</v>
      </c>
      <c r="D53">
        <v>0.2</v>
      </c>
      <c r="E53">
        <f t="shared" si="0"/>
        <v>15.5609</v>
      </c>
      <c r="F53">
        <f t="shared" si="1"/>
        <v>13.026900000000001</v>
      </c>
      <c r="G53">
        <v>1</v>
      </c>
    </row>
    <row r="54" spans="1:7" x14ac:dyDescent="0.3">
      <c r="A54" s="2">
        <v>202005</v>
      </c>
      <c r="B54" s="3">
        <v>3.2864</v>
      </c>
      <c r="C54" s="3">
        <v>-0.45469999999999999</v>
      </c>
      <c r="D54">
        <v>0.2</v>
      </c>
      <c r="E54">
        <f t="shared" si="0"/>
        <v>3.0863999999999998</v>
      </c>
      <c r="F54">
        <f t="shared" si="1"/>
        <v>-0.65470000000000006</v>
      </c>
      <c r="G54">
        <v>1</v>
      </c>
    </row>
    <row r="55" spans="1:7" x14ac:dyDescent="0.3">
      <c r="A55" s="2">
        <v>202006</v>
      </c>
      <c r="B55" s="3">
        <v>-0.45429999999999998</v>
      </c>
      <c r="C55" s="3">
        <v>6.2061000000000002</v>
      </c>
      <c r="D55">
        <v>0.2</v>
      </c>
      <c r="E55">
        <f t="shared" si="0"/>
        <v>-0.65429999999999999</v>
      </c>
      <c r="F55">
        <f t="shared" si="1"/>
        <v>6.0061</v>
      </c>
      <c r="G55">
        <v>1</v>
      </c>
    </row>
    <row r="56" spans="1:7" x14ac:dyDescent="0.3">
      <c r="A56" s="2">
        <v>202007</v>
      </c>
      <c r="B56" s="3">
        <v>3.9136000000000002</v>
      </c>
      <c r="C56" s="3">
        <v>8.9797999999999991</v>
      </c>
      <c r="D56">
        <v>0.2</v>
      </c>
      <c r="E56">
        <f t="shared" si="0"/>
        <v>3.7136</v>
      </c>
      <c r="F56">
        <f t="shared" si="1"/>
        <v>8.7797999999999998</v>
      </c>
      <c r="G56">
        <v>1</v>
      </c>
    </row>
    <row r="57" spans="1:7" x14ac:dyDescent="0.3">
      <c r="A57" s="2">
        <v>202008</v>
      </c>
      <c r="B57" s="3">
        <v>3.6362000000000001</v>
      </c>
      <c r="C57" s="3">
        <v>-0.57920000000000005</v>
      </c>
      <c r="D57">
        <v>0.2</v>
      </c>
      <c r="E57">
        <f t="shared" si="0"/>
        <v>3.4361999999999999</v>
      </c>
      <c r="F57">
        <f t="shared" si="1"/>
        <v>-0.77920000000000011</v>
      </c>
      <c r="G57">
        <v>1</v>
      </c>
    </row>
    <row r="58" spans="1:7" x14ac:dyDescent="0.3">
      <c r="A58" s="2">
        <v>202009</v>
      </c>
      <c r="B58" s="3">
        <v>1.3158000000000001</v>
      </c>
      <c r="C58" s="3">
        <v>-0.60229999999999995</v>
      </c>
      <c r="D58">
        <v>0.2</v>
      </c>
      <c r="E58">
        <f t="shared" si="0"/>
        <v>1.1158000000000001</v>
      </c>
      <c r="F58">
        <f t="shared" si="1"/>
        <v>-0.80230000000000001</v>
      </c>
      <c r="G58">
        <v>1</v>
      </c>
    </row>
    <row r="59" spans="1:7" x14ac:dyDescent="0.3">
      <c r="A59" s="2">
        <v>202010</v>
      </c>
      <c r="B59" s="3">
        <v>1.2988</v>
      </c>
      <c r="C59" s="3">
        <v>0.2455</v>
      </c>
      <c r="D59">
        <v>0.2</v>
      </c>
      <c r="E59">
        <f t="shared" si="0"/>
        <v>1.0988</v>
      </c>
      <c r="F59">
        <f t="shared" si="1"/>
        <v>4.5499999999999985E-2</v>
      </c>
      <c r="G59">
        <v>1</v>
      </c>
    </row>
    <row r="60" spans="1:7" x14ac:dyDescent="0.3">
      <c r="A60" s="2">
        <v>202011</v>
      </c>
      <c r="B60" s="3">
        <v>1.7095</v>
      </c>
      <c r="C60" s="3">
        <v>9.3775999999999993</v>
      </c>
      <c r="D60">
        <v>0.2</v>
      </c>
      <c r="E60">
        <f t="shared" si="0"/>
        <v>1.5095000000000001</v>
      </c>
      <c r="F60">
        <f t="shared" si="1"/>
        <v>9.1776</v>
      </c>
      <c r="G60">
        <v>1</v>
      </c>
    </row>
    <row r="61" spans="1:7" x14ac:dyDescent="0.3">
      <c r="A61" s="2">
        <v>202012</v>
      </c>
      <c r="B61" s="3">
        <v>0.42</v>
      </c>
      <c r="C61" s="3">
        <v>7.3573000000000004</v>
      </c>
      <c r="D61">
        <v>0.2</v>
      </c>
      <c r="E61">
        <f t="shared" si="0"/>
        <v>0.21999999999999997</v>
      </c>
      <c r="F61">
        <f t="shared" si="1"/>
        <v>7.1573000000000002</v>
      </c>
      <c r="G61">
        <v>1</v>
      </c>
    </row>
    <row r="62" spans="1:7" x14ac:dyDescent="0.3">
      <c r="A62" s="2">
        <v>202101</v>
      </c>
      <c r="B62" s="3">
        <v>-2.5105</v>
      </c>
      <c r="C62" s="3">
        <v>2.7543000000000002</v>
      </c>
      <c r="D62">
        <v>0.2</v>
      </c>
      <c r="E62">
        <f t="shared" si="0"/>
        <v>-2.7105000000000001</v>
      </c>
      <c r="F62">
        <f t="shared" si="1"/>
        <v>2.5543</v>
      </c>
      <c r="G62">
        <v>1</v>
      </c>
    </row>
    <row r="63" spans="1:7" x14ac:dyDescent="0.3">
      <c r="A63" s="2">
        <v>202102</v>
      </c>
      <c r="B63" s="3">
        <v>2.1459000000000001</v>
      </c>
      <c r="C63" s="3">
        <v>5.3868999999999998</v>
      </c>
      <c r="D63">
        <v>0.2</v>
      </c>
      <c r="E63">
        <f t="shared" si="0"/>
        <v>1.9459000000000002</v>
      </c>
      <c r="F63">
        <f t="shared" si="1"/>
        <v>5.1868999999999996</v>
      </c>
      <c r="G63">
        <v>1</v>
      </c>
    </row>
    <row r="64" spans="1:7" x14ac:dyDescent="0.3">
      <c r="A64" s="2">
        <v>202103</v>
      </c>
      <c r="B64" s="3">
        <v>5.0419</v>
      </c>
      <c r="C64" s="3">
        <v>2.992</v>
      </c>
      <c r="D64">
        <v>0.2</v>
      </c>
      <c r="E64">
        <f t="shared" si="0"/>
        <v>4.8418999999999999</v>
      </c>
      <c r="F64">
        <f t="shared" si="1"/>
        <v>2.7919999999999998</v>
      </c>
      <c r="G64">
        <v>1</v>
      </c>
    </row>
    <row r="65" spans="1:7" x14ac:dyDescent="0.3">
      <c r="A65" s="2">
        <v>202104</v>
      </c>
      <c r="B65" s="3">
        <v>23.9999</v>
      </c>
      <c r="C65" s="3">
        <v>6.9108999999999998</v>
      </c>
      <c r="D65">
        <v>0.2</v>
      </c>
      <c r="E65">
        <f t="shared" si="0"/>
        <v>23.799900000000001</v>
      </c>
      <c r="F65">
        <f t="shared" si="1"/>
        <v>6.7108999999999996</v>
      </c>
      <c r="G65">
        <v>1</v>
      </c>
    </row>
    <row r="66" spans="1:7" x14ac:dyDescent="0.3">
      <c r="A66" s="2">
        <v>202105</v>
      </c>
      <c r="B66" s="3">
        <v>-13.871</v>
      </c>
      <c r="C66" s="3">
        <v>-2.8363</v>
      </c>
      <c r="D66">
        <v>0.2</v>
      </c>
      <c r="E66">
        <f t="shared" si="0"/>
        <v>-14.071</v>
      </c>
      <c r="F66">
        <f t="shared" si="1"/>
        <v>-3.0363000000000002</v>
      </c>
      <c r="G66">
        <v>1</v>
      </c>
    </row>
    <row r="67" spans="1:7" x14ac:dyDescent="0.3">
      <c r="A67" s="2">
        <v>202106</v>
      </c>
      <c r="B67" s="3">
        <v>0</v>
      </c>
      <c r="C67" s="3">
        <v>4.0251999999999999</v>
      </c>
      <c r="D67">
        <v>0.2</v>
      </c>
      <c r="E67">
        <f t="shared" ref="E67:E71" si="2">B67-D67</f>
        <v>-0.2</v>
      </c>
      <c r="F67">
        <f t="shared" ref="F67:F71" si="3">C67-D67</f>
        <v>3.8251999999999997</v>
      </c>
      <c r="G67">
        <v>1</v>
      </c>
    </row>
    <row r="68" spans="1:7" x14ac:dyDescent="0.3">
      <c r="A68" s="2">
        <v>202107</v>
      </c>
      <c r="B68" s="3">
        <v>4.0119999999999996</v>
      </c>
      <c r="C68" s="3">
        <v>-2.8614000000000002</v>
      </c>
      <c r="D68">
        <v>0.2</v>
      </c>
      <c r="E68">
        <f t="shared" si="2"/>
        <v>3.8119999999999994</v>
      </c>
      <c r="F68">
        <f t="shared" si="3"/>
        <v>-3.0614000000000003</v>
      </c>
      <c r="G68">
        <v>1</v>
      </c>
    </row>
    <row r="69" spans="1:7" x14ac:dyDescent="0.3">
      <c r="A69" s="2">
        <v>202108</v>
      </c>
      <c r="B69" s="3">
        <v>1.1317999999999999</v>
      </c>
      <c r="C69" s="3">
        <v>1.4081999999999999</v>
      </c>
      <c r="D69">
        <v>0.2</v>
      </c>
      <c r="E69">
        <f t="shared" si="2"/>
        <v>0.93179999999999996</v>
      </c>
      <c r="F69">
        <f t="shared" si="3"/>
        <v>1.2081999999999999</v>
      </c>
      <c r="G69">
        <v>1</v>
      </c>
    </row>
    <row r="70" spans="1:7" x14ac:dyDescent="0.3">
      <c r="A70" s="2">
        <v>202109</v>
      </c>
      <c r="B70" s="3">
        <v>6.7165999999999997</v>
      </c>
      <c r="C70" s="3">
        <v>-3.1762000000000001</v>
      </c>
      <c r="D70">
        <v>0.2</v>
      </c>
      <c r="E70">
        <f t="shared" si="2"/>
        <v>6.5165999999999995</v>
      </c>
      <c r="F70">
        <f t="shared" si="3"/>
        <v>-3.3762000000000003</v>
      </c>
      <c r="G70">
        <v>1</v>
      </c>
    </row>
    <row r="71" spans="1:7" x14ac:dyDescent="0.3">
      <c r="A71" s="2">
        <v>202110</v>
      </c>
      <c r="B71" s="3">
        <v>2.0979999999999999</v>
      </c>
      <c r="C71" s="3">
        <v>-1.7381</v>
      </c>
      <c r="D71">
        <v>0.2</v>
      </c>
      <c r="E71">
        <f t="shared" si="2"/>
        <v>1.8979999999999999</v>
      </c>
      <c r="F71">
        <f t="shared" si="3"/>
        <v>-1.9380999999999999</v>
      </c>
      <c r="G71">
        <v>1</v>
      </c>
    </row>
  </sheetData>
  <mergeCells count="1">
    <mergeCell ref="J2:L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LP</vt:lpstr>
      <vt:lpstr>X'X</vt:lpstr>
      <vt:lpstr>1310</vt:lpstr>
      <vt:lpstr>2440</vt:lpstr>
      <vt:lpstr>3294</vt:lpstr>
      <vt:lpstr>4207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王博奕</cp:lastModifiedBy>
  <dcterms:created xsi:type="dcterms:W3CDTF">2021-10-25T13:17:36Z</dcterms:created>
  <dcterms:modified xsi:type="dcterms:W3CDTF">2021-11-08T12:25:14Z</dcterms:modified>
</cp:coreProperties>
</file>