
<file path=[Content_Types].xml><?xml version="1.0" encoding="utf-8"?>
<Types xmlns="http://schemas.openxmlformats.org/package/2006/content-types">
  <Default Extension="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5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840" yWindow="210" windowWidth="8220" windowHeight="4080"/>
  </bookViews>
  <sheets>
    <sheet name="trading strategy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27" i="1"/>
  <c r="AC27" s="1"/>
  <c r="AB28"/>
  <c r="AC28" s="1"/>
  <c r="AE7"/>
  <c r="AE8" s="1"/>
  <c r="AE16"/>
  <c r="AE21" s="1"/>
  <c r="AE22" s="1"/>
  <c r="AF7"/>
  <c r="AF8" s="1"/>
  <c r="AF16"/>
  <c r="AF21" s="1"/>
  <c r="AF22" s="1"/>
  <c r="AF17"/>
  <c r="AF18"/>
  <c r="AG7"/>
  <c r="AG8" s="1"/>
  <c r="AG16"/>
  <c r="AG17" s="1"/>
  <c r="AG18" s="1"/>
  <c r="AH7"/>
  <c r="AH8" s="1"/>
  <c r="AH16"/>
  <c r="AH21" s="1"/>
  <c r="AH22" s="1"/>
  <c r="AI7"/>
  <c r="AI8" s="1"/>
  <c r="AI16"/>
  <c r="AI17" s="1"/>
  <c r="AI18" s="1"/>
  <c r="AJ7"/>
  <c r="AJ8" s="1"/>
  <c r="AJ16"/>
  <c r="AJ21" s="1"/>
  <c r="AJ22" s="1"/>
  <c r="AJ17"/>
  <c r="AJ18" s="1"/>
  <c r="AK7"/>
  <c r="AK8" s="1"/>
  <c r="AK16"/>
  <c r="AK17" s="1"/>
  <c r="AK18" s="1"/>
  <c r="AL7"/>
  <c r="AL8" s="1"/>
  <c r="AL16"/>
  <c r="AL21" s="1"/>
  <c r="AL22" s="1"/>
  <c r="AL17"/>
  <c r="AL18" s="1"/>
  <c r="AM7"/>
  <c r="AM8" s="1"/>
  <c r="AM16"/>
  <c r="AM17" s="1"/>
  <c r="AM18" s="1"/>
  <c r="AN7"/>
  <c r="AN8" s="1"/>
  <c r="AN16"/>
  <c r="AN17" s="1"/>
  <c r="AN18" s="1"/>
  <c r="AO7"/>
  <c r="AO16"/>
  <c r="AO17" s="1"/>
  <c r="AO18" s="1"/>
  <c r="AO21"/>
  <c r="AO8"/>
  <c r="AP7"/>
  <c r="AP8" s="1"/>
  <c r="AP16"/>
  <c r="AP21" s="1"/>
  <c r="AP22" s="1"/>
  <c r="AQ7"/>
  <c r="AQ8" s="1"/>
  <c r="AQ16"/>
  <c r="AQ17" s="1"/>
  <c r="AQ18" s="1"/>
  <c r="AR7"/>
  <c r="AR8" s="1"/>
  <c r="AR16"/>
  <c r="AR17" s="1"/>
  <c r="AR18" s="1"/>
  <c r="AS7"/>
  <c r="AS8" s="1"/>
  <c r="AS16"/>
  <c r="AS17" s="1"/>
  <c r="AS18" s="1"/>
  <c r="AT7"/>
  <c r="AT8" s="1"/>
  <c r="AT16"/>
  <c r="AT20" s="1"/>
  <c r="AU7"/>
  <c r="AU8" s="1"/>
  <c r="AU16"/>
  <c r="AU17" s="1"/>
  <c r="AU18" s="1"/>
  <c r="AV7"/>
  <c r="AV8" s="1"/>
  <c r="AV16"/>
  <c r="AV21"/>
  <c r="AV22" s="1"/>
  <c r="AV17"/>
  <c r="AV18" s="1"/>
  <c r="AW7"/>
  <c r="AW8" s="1"/>
  <c r="AW16"/>
  <c r="AW21" s="1"/>
  <c r="AW22" s="1"/>
  <c r="AD7"/>
  <c r="AD8" s="1"/>
  <c r="AD16"/>
  <c r="AD21"/>
  <c r="AD17"/>
  <c r="AD18" s="1"/>
  <c r="AE27"/>
  <c r="AF27"/>
  <c r="AH27"/>
  <c r="AJ27"/>
  <c r="AL27"/>
  <c r="AN27"/>
  <c r="AO27"/>
  <c r="AQ27"/>
  <c r="AT27"/>
  <c r="AU27"/>
  <c r="AV27"/>
  <c r="AD27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D26"/>
  <c r="AO22"/>
  <c r="AD22"/>
  <c r="AD10"/>
  <c r="AE10"/>
  <c r="AF10"/>
  <c r="AV9"/>
  <c r="AW9"/>
  <c r="AV10"/>
  <c r="AW10"/>
  <c r="AV11"/>
  <c r="AW11"/>
  <c r="AW12" s="1"/>
  <c r="AV12"/>
  <c r="AV13"/>
  <c r="AV14" s="1"/>
  <c r="AW13"/>
  <c r="AW14" s="1"/>
  <c r="AV19"/>
  <c r="AV20"/>
  <c r="AV23"/>
  <c r="AV24" s="1"/>
  <c r="AW23"/>
  <c r="AW24" s="1"/>
  <c r="AE9"/>
  <c r="AF9"/>
  <c r="AG9"/>
  <c r="AH9"/>
  <c r="AI9"/>
  <c r="AJ9"/>
  <c r="AK9"/>
  <c r="AL9"/>
  <c r="AM9"/>
  <c r="AN9"/>
  <c r="AO9"/>
  <c r="AP9"/>
  <c r="AQ9"/>
  <c r="AR9"/>
  <c r="AS9"/>
  <c r="AT9"/>
  <c r="AU9"/>
  <c r="AG10"/>
  <c r="AH10"/>
  <c r="AI10"/>
  <c r="AJ10"/>
  <c r="AK10"/>
  <c r="AL10"/>
  <c r="AM10"/>
  <c r="AN10"/>
  <c r="AO10"/>
  <c r="AP10"/>
  <c r="AQ10"/>
  <c r="AR10"/>
  <c r="AS10"/>
  <c r="AT10"/>
  <c r="AU10"/>
  <c r="AE11"/>
  <c r="AE12" s="1"/>
  <c r="AF11"/>
  <c r="AF12" s="1"/>
  <c r="AG11"/>
  <c r="AG12" s="1"/>
  <c r="AH11"/>
  <c r="AI11"/>
  <c r="AJ11"/>
  <c r="AJ12" s="1"/>
  <c r="AK11"/>
  <c r="AK12" s="1"/>
  <c r="AL11"/>
  <c r="AM11"/>
  <c r="AN11"/>
  <c r="AO11"/>
  <c r="AO12" s="1"/>
  <c r="AP11"/>
  <c r="AQ11"/>
  <c r="AQ12" s="1"/>
  <c r="AR11"/>
  <c r="AR12" s="1"/>
  <c r="AS11"/>
  <c r="AS12" s="1"/>
  <c r="AT11"/>
  <c r="AT12" s="1"/>
  <c r="AU11"/>
  <c r="AH12"/>
  <c r="AI12"/>
  <c r="AL12"/>
  <c r="AM12"/>
  <c r="AN12"/>
  <c r="AP12"/>
  <c r="AU12"/>
  <c r="AE13"/>
  <c r="AE14" s="1"/>
  <c r="AF13"/>
  <c r="AG13"/>
  <c r="AH13"/>
  <c r="AI13"/>
  <c r="AI14" s="1"/>
  <c r="AJ13"/>
  <c r="AK13"/>
  <c r="AK14" s="1"/>
  <c r="AL13"/>
  <c r="AL14" s="1"/>
  <c r="AM13"/>
  <c r="AM14" s="1"/>
  <c r="AN13"/>
  <c r="AO13"/>
  <c r="AP13"/>
  <c r="AQ13"/>
  <c r="AQ14" s="1"/>
  <c r="AR13"/>
  <c r="AS13"/>
  <c r="AS14" s="1"/>
  <c r="AT13"/>
  <c r="AT14" s="1"/>
  <c r="AU13"/>
  <c r="AU14" s="1"/>
  <c r="AF14"/>
  <c r="AG14"/>
  <c r="AH14"/>
  <c r="AJ14"/>
  <c r="AN14"/>
  <c r="AO14"/>
  <c r="AP14"/>
  <c r="AR14"/>
  <c r="AF19"/>
  <c r="AG19"/>
  <c r="AH19"/>
  <c r="AI19"/>
  <c r="AJ19"/>
  <c r="AL19"/>
  <c r="AO19"/>
  <c r="AP19"/>
  <c r="AQ19"/>
  <c r="AS19"/>
  <c r="AU19"/>
  <c r="AF20"/>
  <c r="AG20"/>
  <c r="AI20"/>
  <c r="AJ20"/>
  <c r="AL20"/>
  <c r="AN20"/>
  <c r="AO20"/>
  <c r="AP20"/>
  <c r="AQ20"/>
  <c r="AS20"/>
  <c r="AU20"/>
  <c r="AE23"/>
  <c r="AE24" s="1"/>
  <c r="AF23"/>
  <c r="AF24" s="1"/>
  <c r="AG23"/>
  <c r="AH23"/>
  <c r="AH24" s="1"/>
  <c r="AI23"/>
  <c r="AI24" s="1"/>
  <c r="AJ23"/>
  <c r="AK23"/>
  <c r="AL23"/>
  <c r="AL24" s="1"/>
  <c r="AM23"/>
  <c r="AM24" s="1"/>
  <c r="AN23"/>
  <c r="AN24" s="1"/>
  <c r="AO23"/>
  <c r="AO24" s="1"/>
  <c r="AP23"/>
  <c r="AP24" s="1"/>
  <c r="AQ23"/>
  <c r="AQ24" s="1"/>
  <c r="AR23"/>
  <c r="AR24" s="1"/>
  <c r="AS23"/>
  <c r="AT23"/>
  <c r="AT24" s="1"/>
  <c r="AU23"/>
  <c r="AU24" s="1"/>
  <c r="AG24"/>
  <c r="AJ24"/>
  <c r="AK24"/>
  <c r="AS24"/>
  <c r="AD23"/>
  <c r="AD24" s="1"/>
  <c r="AD20"/>
  <c r="AD19"/>
  <c r="AD13"/>
  <c r="AD14" s="1"/>
  <c r="AD11"/>
  <c r="AD12" s="1"/>
  <c r="AD9"/>
  <c r="E2"/>
  <c r="E1"/>
  <c r="AM28" l="1"/>
  <c r="AH17"/>
  <c r="AH18" s="1"/>
  <c r="AH28" s="1"/>
  <c r="AF28"/>
  <c r="AK19"/>
  <c r="AW20"/>
  <c r="AS27"/>
  <c r="AK27"/>
  <c r="AD28"/>
  <c r="AL28"/>
  <c r="AH20"/>
  <c r="AT21"/>
  <c r="AT22" s="1"/>
  <c r="AR21"/>
  <c r="AR22" s="1"/>
  <c r="AR20"/>
  <c r="AW27"/>
  <c r="AK20"/>
  <c r="AT19"/>
  <c r="AP27"/>
  <c r="AU28"/>
  <c r="AP17"/>
  <c r="AP18" s="1"/>
  <c r="AP28" s="1"/>
  <c r="AN21"/>
  <c r="AN22" s="1"/>
  <c r="AG21"/>
  <c r="AG22" s="1"/>
  <c r="AF29"/>
  <c r="AR19"/>
  <c r="AT17"/>
  <c r="AT18" s="1"/>
  <c r="AT28" s="1"/>
  <c r="AK21"/>
  <c r="AK22" s="1"/>
  <c r="AG27"/>
  <c r="AE17"/>
  <c r="AE18" s="1"/>
  <c r="AE28" s="1"/>
  <c r="AM19"/>
  <c r="AE19"/>
  <c r="AW19"/>
  <c r="AA31"/>
  <c r="F7" s="1"/>
  <c r="AI27"/>
  <c r="AS21"/>
  <c r="AS22" s="1"/>
  <c r="AM27"/>
  <c r="AI28"/>
  <c r="AM20"/>
  <c r="AE20"/>
  <c r="AN19"/>
  <c r="AR27"/>
  <c r="AQ28"/>
  <c r="AN28"/>
  <c r="AN29"/>
  <c r="AJ28"/>
  <c r="AJ29"/>
  <c r="AE29"/>
  <c r="AV28"/>
  <c r="AV29"/>
  <c r="AS29"/>
  <c r="AS28"/>
  <c r="AK29"/>
  <c r="AK28"/>
  <c r="AR28"/>
  <c r="AR29"/>
  <c r="AO29"/>
  <c r="AO28"/>
  <c r="AG29"/>
  <c r="AG28"/>
  <c r="AW17"/>
  <c r="AW18" s="1"/>
  <c r="AU29"/>
  <c r="AU21"/>
  <c r="AU22" s="1"/>
  <c r="AQ29"/>
  <c r="AQ21"/>
  <c r="AQ22" s="1"/>
  <c r="AM29"/>
  <c r="AM21"/>
  <c r="AM22" s="1"/>
  <c r="AI29"/>
  <c r="AI21"/>
  <c r="AI22" s="1"/>
  <c r="AD29"/>
  <c r="AT29"/>
  <c r="AP29"/>
  <c r="AL29"/>
  <c r="AH29" l="1"/>
  <c r="AW29"/>
  <c r="AW28"/>
</calcChain>
</file>

<file path=xl/sharedStrings.xml><?xml version="1.0" encoding="utf-8"?>
<sst xmlns="http://schemas.openxmlformats.org/spreadsheetml/2006/main" count="119" uniqueCount="62">
  <si>
    <t>long call</t>
    <phoneticPr fontId="1" type="noConversion"/>
  </si>
  <si>
    <t>short bond</t>
    <phoneticPr fontId="1" type="noConversion"/>
  </si>
  <si>
    <t>short call</t>
    <phoneticPr fontId="1" type="noConversion"/>
  </si>
  <si>
    <t>long stock</t>
    <phoneticPr fontId="1" type="noConversion"/>
  </si>
  <si>
    <t>short stock</t>
    <phoneticPr fontId="1" type="noConversion"/>
  </si>
  <si>
    <t>long put</t>
    <phoneticPr fontId="1" type="noConversion"/>
  </si>
  <si>
    <t>short put</t>
    <phoneticPr fontId="1" type="noConversion"/>
  </si>
  <si>
    <t>long bond</t>
    <phoneticPr fontId="1" type="noConversion"/>
  </si>
  <si>
    <t>short bond</t>
    <phoneticPr fontId="1" type="noConversion"/>
  </si>
  <si>
    <t>Strategy 1</t>
    <phoneticPr fontId="1" type="noConversion"/>
  </si>
  <si>
    <t>Strategy 2</t>
    <phoneticPr fontId="1" type="noConversion"/>
  </si>
  <si>
    <t>stock price</t>
    <phoneticPr fontId="1" type="noConversion"/>
  </si>
  <si>
    <t>Exercise price</t>
    <phoneticPr fontId="1" type="noConversion"/>
  </si>
  <si>
    <t>Strategy 1</t>
    <phoneticPr fontId="1" type="noConversion"/>
  </si>
  <si>
    <t>Strategy 2</t>
    <phoneticPr fontId="1" type="noConversion"/>
  </si>
  <si>
    <t>bond</t>
    <phoneticPr fontId="1" type="noConversion"/>
  </si>
  <si>
    <t>strategy 1</t>
    <phoneticPr fontId="1" type="noConversion"/>
  </si>
  <si>
    <t>strategy 2</t>
    <phoneticPr fontId="1" type="noConversion"/>
  </si>
  <si>
    <t>payoffs</t>
    <phoneticPr fontId="1" type="noConversion"/>
  </si>
  <si>
    <t>payoffs</t>
    <phoneticPr fontId="1" type="noConversion"/>
  </si>
  <si>
    <t>double call</t>
    <phoneticPr fontId="1" type="noConversion"/>
  </si>
  <si>
    <t>做白工</t>
    <phoneticPr fontId="1" type="noConversion"/>
  </si>
  <si>
    <t>covered call</t>
    <phoneticPr fontId="1" type="noConversion"/>
  </si>
  <si>
    <t>double short call</t>
    <phoneticPr fontId="1" type="noConversion"/>
  </si>
  <si>
    <t>double long stock</t>
    <phoneticPr fontId="1" type="noConversion"/>
  </si>
  <si>
    <t>double short stock</t>
    <phoneticPr fontId="1" type="noConversion"/>
  </si>
  <si>
    <t>double long put</t>
    <phoneticPr fontId="1" type="noConversion"/>
  </si>
  <si>
    <t>double short put</t>
    <phoneticPr fontId="1" type="noConversion"/>
  </si>
  <si>
    <t>double long bond</t>
    <phoneticPr fontId="1" type="noConversion"/>
  </si>
  <si>
    <t>double short bond</t>
    <phoneticPr fontId="1" type="noConversion"/>
  </si>
  <si>
    <t>P-C parity</t>
    <phoneticPr fontId="1" type="noConversion"/>
  </si>
  <si>
    <t>portfolio insurance</t>
    <phoneticPr fontId="1" type="noConversion"/>
  </si>
  <si>
    <r>
      <t>做白工</t>
    </r>
    <r>
      <rPr>
        <sz val="9"/>
        <rFont val="Times New Roman"/>
        <family val="1"/>
      </rPr>
      <t>/Spread</t>
    </r>
    <phoneticPr fontId="1" type="noConversion"/>
  </si>
  <si>
    <t>Straddle/Strangles</t>
    <phoneticPr fontId="1" type="noConversion"/>
  </si>
  <si>
    <t>坐飛機</t>
    <phoneticPr fontId="1" type="noConversion"/>
  </si>
  <si>
    <r>
      <t>反</t>
    </r>
    <r>
      <rPr>
        <sz val="9"/>
        <rFont val="Times New Roman"/>
        <family val="1"/>
      </rPr>
      <t>covered call</t>
    </r>
    <phoneticPr fontId="1" type="noConversion"/>
  </si>
  <si>
    <r>
      <t>反</t>
    </r>
    <r>
      <rPr>
        <sz val="9"/>
        <rFont val="Times New Roman"/>
        <family val="1"/>
      </rPr>
      <t>portfolio insurance</t>
    </r>
    <phoneticPr fontId="1" type="noConversion"/>
  </si>
  <si>
    <r>
      <t>反</t>
    </r>
    <r>
      <rPr>
        <sz val="9"/>
        <rFont val="Times New Roman"/>
        <family val="1"/>
      </rPr>
      <t>Straddle/Strangles</t>
    </r>
    <phoneticPr fontId="1" type="noConversion"/>
  </si>
  <si>
    <t>Stock</t>
    <phoneticPr fontId="1" type="noConversion"/>
  </si>
  <si>
    <r>
      <t>反</t>
    </r>
    <r>
      <rPr>
        <sz val="9"/>
        <rFont val="Times New Roman"/>
        <family val="1"/>
      </rPr>
      <t>Stock</t>
    </r>
    <phoneticPr fontId="1" type="noConversion"/>
  </si>
  <si>
    <r>
      <t>反</t>
    </r>
    <r>
      <rPr>
        <sz val="9"/>
        <rFont val="Times New Roman"/>
        <family val="1"/>
      </rPr>
      <t>P-C parity</t>
    </r>
    <phoneticPr fontId="1" type="noConversion"/>
  </si>
  <si>
    <t>左坐飛機</t>
    <phoneticPr fontId="1" type="noConversion"/>
  </si>
  <si>
    <r>
      <t>上移</t>
    </r>
    <r>
      <rPr>
        <sz val="9"/>
        <rFont val="Times New Roman"/>
        <family val="1"/>
      </rPr>
      <t>short call</t>
    </r>
    <phoneticPr fontId="1" type="noConversion"/>
  </si>
  <si>
    <r>
      <t>下移</t>
    </r>
    <r>
      <rPr>
        <sz val="9"/>
        <rFont val="Times New Roman"/>
        <family val="1"/>
      </rPr>
      <t>call</t>
    </r>
    <phoneticPr fontId="1" type="noConversion"/>
  </si>
  <si>
    <r>
      <t>上移</t>
    </r>
    <r>
      <rPr>
        <sz val="9"/>
        <rFont val="Times New Roman"/>
        <family val="1"/>
      </rPr>
      <t>stock</t>
    </r>
    <phoneticPr fontId="1" type="noConversion"/>
  </si>
  <si>
    <r>
      <t>上移</t>
    </r>
    <r>
      <rPr>
        <sz val="9"/>
        <rFont val="Times New Roman"/>
        <family val="1"/>
      </rPr>
      <t>short stock</t>
    </r>
    <phoneticPr fontId="1" type="noConversion"/>
  </si>
  <si>
    <t>上移put</t>
    <phoneticPr fontId="1" type="noConversion"/>
  </si>
  <si>
    <t>上移short put</t>
    <phoneticPr fontId="1" type="noConversion"/>
  </si>
  <si>
    <r>
      <t>下移</t>
    </r>
    <r>
      <rPr>
        <sz val="9"/>
        <rFont val="Times New Roman"/>
        <family val="1"/>
      </rPr>
      <t>stock</t>
    </r>
    <phoneticPr fontId="1" type="noConversion"/>
  </si>
  <si>
    <r>
      <t>下移</t>
    </r>
    <r>
      <rPr>
        <sz val="9"/>
        <rFont val="Times New Roman"/>
        <family val="1"/>
      </rPr>
      <t>short stock</t>
    </r>
    <phoneticPr fontId="1" type="noConversion"/>
  </si>
  <si>
    <t>下移put</t>
    <phoneticPr fontId="1" type="noConversion"/>
  </si>
  <si>
    <t>下移short put</t>
    <phoneticPr fontId="1" type="noConversion"/>
  </si>
  <si>
    <r>
      <t>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</si>
  <si>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左飛機降落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左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</si>
  <si>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</si>
  <si>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左飛機降落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左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</si>
  <si>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t>graph</t>
    <phoneticPr fontId="1" type="noConversion"/>
  </si>
  <si>
    <t>asset 1</t>
    <phoneticPr fontId="1" type="noConversion"/>
  </si>
  <si>
    <t>asset 2</t>
    <phoneticPr fontId="1" type="noConversion"/>
  </si>
  <si>
    <t>portfolio</t>
    <phoneticPr fontId="1" type="noConversion"/>
  </si>
  <si>
    <t>All</t>
    <phoneticPr fontId="1" type="noConversion"/>
  </si>
  <si>
    <t>Graph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</si>
</sst>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Times New Roman"/>
      <family val="1"/>
    </font>
    <font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2" borderId="1" xfId="0" applyFont="1" applyFill="1" applyBorder="1"/>
    <xf numFmtId="0" fontId="4" fillId="2" borderId="2" xfId="0" applyFont="1" applyFill="1" applyBorder="1"/>
    <xf numFmtId="0" fontId="0" fillId="2" borderId="3" xfId="0" applyFill="1" applyBorder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1849727705201897"/>
          <c:y val="0.14213197969543148"/>
          <c:w val="0.64739975755249402"/>
          <c:h val="0.73604060913705582"/>
        </c:manualLayout>
      </c:layout>
      <c:scatterChart>
        <c:scatterStyle val="smoothMarker"/>
        <c:ser>
          <c:idx val="0"/>
          <c:order val="0"/>
          <c:tx>
            <c:strRef>
              <c:f>'trading strategy'!$AC$27</c:f>
              <c:strCache>
                <c:ptCount val="1"/>
                <c:pt idx="0">
                  <c:v>long call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strategy'!$AD$27:$AW$27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'trading strategy'!$AC$28</c:f>
              <c:strCache>
                <c:ptCount val="1"/>
                <c:pt idx="0">
                  <c:v>short call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strategy'!$AD$28:$AW$28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</c:v>
                </c:pt>
                <c:pt idx="12">
                  <c:v>-10</c:v>
                </c:pt>
                <c:pt idx="13">
                  <c:v>-15</c:v>
                </c:pt>
                <c:pt idx="14">
                  <c:v>-20</c:v>
                </c:pt>
                <c:pt idx="15">
                  <c:v>-25</c:v>
                </c:pt>
                <c:pt idx="16">
                  <c:v>-30</c:v>
                </c:pt>
                <c:pt idx="17">
                  <c:v>-35</c:v>
                </c:pt>
                <c:pt idx="18">
                  <c:v>-40</c:v>
                </c:pt>
                <c:pt idx="19">
                  <c:v>-45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'trading strategy'!$AC$29</c:f>
              <c:strCache>
                <c:ptCount val="1"/>
                <c:pt idx="0">
                  <c:v>payoffs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strategy'!$AD$29:$AW$29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axId val="89928064"/>
        <c:axId val="89930752"/>
      </c:scatterChart>
      <c:valAx>
        <c:axId val="89928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89930752"/>
        <c:crosses val="autoZero"/>
        <c:crossBetween val="midCat"/>
      </c:valAx>
      <c:valAx>
        <c:axId val="89930752"/>
        <c:scaling>
          <c:orientation val="minMax"/>
          <c:min val="-50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89928064"/>
        <c:crosses val="autoZero"/>
        <c:crossBetween val="midCat"/>
        <c:majorUnit val="1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14461471591446"/>
          <c:y val="2.538071065989848E-2"/>
          <c:w val="0.22543384414774342"/>
          <c:h val="0.29441624365482244"/>
        </c:manualLayout>
      </c:layout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TW"/>
        </a:p>
      </c:txPr>
    </c:legend>
    <c:plotVisOnly val="1"/>
    <c:dispBlanksAs val="gap"/>
  </c:chart>
  <c:spPr>
    <a:solidFill>
      <a:srgbClr val="00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38100</xdr:rowOff>
    </xdr:from>
    <xdr:to>
      <xdr:col>4</xdr:col>
      <xdr:colOff>552450</xdr:colOff>
      <xdr:row>11</xdr:row>
      <xdr:rowOff>9525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W42"/>
  <sheetViews>
    <sheetView tabSelected="1" workbookViewId="0"/>
  </sheetViews>
  <sheetFormatPr defaultRowHeight="16.5"/>
  <cols>
    <col min="4" max="4" width="11" customWidth="1"/>
  </cols>
  <sheetData>
    <row r="1" spans="1:49">
      <c r="A1" s="1" t="s">
        <v>9</v>
      </c>
      <c r="D1" s="1" t="s">
        <v>12</v>
      </c>
      <c r="E1">
        <f>AC1</f>
        <v>55</v>
      </c>
      <c r="G1" s="1" t="s">
        <v>61</v>
      </c>
      <c r="Z1" s="1" t="s">
        <v>16</v>
      </c>
      <c r="AA1">
        <v>1</v>
      </c>
      <c r="AB1" s="1" t="s">
        <v>12</v>
      </c>
      <c r="AC1">
        <v>55</v>
      </c>
    </row>
    <row r="2" spans="1:49">
      <c r="A2" s="1" t="s">
        <v>10</v>
      </c>
      <c r="D2" s="1" t="s">
        <v>12</v>
      </c>
      <c r="E2">
        <f>AC2</f>
        <v>55</v>
      </c>
      <c r="W2" s="1" t="s">
        <v>56</v>
      </c>
      <c r="X2" s="1" t="s">
        <v>57</v>
      </c>
      <c r="Y2">
        <v>1</v>
      </c>
      <c r="Z2" s="1" t="s">
        <v>17</v>
      </c>
      <c r="AA2">
        <v>2</v>
      </c>
      <c r="AB2" s="1" t="s">
        <v>12</v>
      </c>
      <c r="AC2">
        <v>55</v>
      </c>
    </row>
    <row r="3" spans="1:49">
      <c r="W3">
        <v>4</v>
      </c>
      <c r="X3" s="1" t="s">
        <v>58</v>
      </c>
      <c r="Y3">
        <v>2</v>
      </c>
      <c r="AB3" s="1" t="s">
        <v>15</v>
      </c>
      <c r="AC3">
        <v>12</v>
      </c>
    </row>
    <row r="4" spans="1:49">
      <c r="X4" s="1" t="s">
        <v>59</v>
      </c>
      <c r="Y4">
        <v>3</v>
      </c>
    </row>
    <row r="5" spans="1:49">
      <c r="X5" s="1" t="s">
        <v>60</v>
      </c>
      <c r="Y5">
        <v>4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P5">
        <v>13</v>
      </c>
      <c r="AQ5">
        <v>14</v>
      </c>
      <c r="AR5">
        <v>15</v>
      </c>
      <c r="AS5">
        <v>16</v>
      </c>
      <c r="AT5">
        <v>17</v>
      </c>
      <c r="AU5">
        <v>18</v>
      </c>
      <c r="AV5">
        <v>19</v>
      </c>
      <c r="AW5">
        <v>20</v>
      </c>
    </row>
    <row r="6" spans="1:49" ht="17.25" thickBot="1">
      <c r="AB6" s="1" t="s">
        <v>11</v>
      </c>
      <c r="AD6">
        <v>5</v>
      </c>
      <c r="AE6">
        <v>10</v>
      </c>
      <c r="AF6">
        <v>15</v>
      </c>
      <c r="AG6">
        <v>20</v>
      </c>
      <c r="AH6">
        <v>25</v>
      </c>
      <c r="AI6">
        <v>30</v>
      </c>
      <c r="AJ6">
        <v>35</v>
      </c>
      <c r="AK6">
        <v>40</v>
      </c>
      <c r="AL6">
        <v>45</v>
      </c>
      <c r="AM6">
        <v>50</v>
      </c>
      <c r="AN6">
        <v>55</v>
      </c>
      <c r="AO6">
        <v>60</v>
      </c>
      <c r="AP6">
        <v>65</v>
      </c>
      <c r="AQ6">
        <v>70</v>
      </c>
      <c r="AR6">
        <v>75</v>
      </c>
      <c r="AS6">
        <v>80</v>
      </c>
      <c r="AT6">
        <v>85</v>
      </c>
      <c r="AU6">
        <v>90</v>
      </c>
      <c r="AV6">
        <v>95</v>
      </c>
      <c r="AW6">
        <v>100</v>
      </c>
    </row>
    <row r="7" spans="1:49" ht="17.25" thickBot="1">
      <c r="F7" s="4" t="str">
        <f>AA31</f>
        <v>做白工/Spread</v>
      </c>
      <c r="G7" s="5"/>
      <c r="H7" s="6"/>
      <c r="Z7" s="1" t="s">
        <v>13</v>
      </c>
      <c r="AB7" s="2" t="s">
        <v>0</v>
      </c>
      <c r="AC7" s="3">
        <v>1</v>
      </c>
      <c r="AD7">
        <f>IF(AD6-$AC$1&lt;0,0,AD6-$AC$1)</f>
        <v>0</v>
      </c>
      <c r="AE7">
        <f t="shared" ref="AE7:AU7" si="0">IF(AE6-$AC$1&lt;0,0,AE6-$AC$1)</f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5</v>
      </c>
      <c r="AP7">
        <f t="shared" si="0"/>
        <v>10</v>
      </c>
      <c r="AQ7">
        <f t="shared" si="0"/>
        <v>15</v>
      </c>
      <c r="AR7">
        <f t="shared" si="0"/>
        <v>20</v>
      </c>
      <c r="AS7">
        <f t="shared" si="0"/>
        <v>25</v>
      </c>
      <c r="AT7">
        <f t="shared" si="0"/>
        <v>30</v>
      </c>
      <c r="AU7">
        <f t="shared" si="0"/>
        <v>35</v>
      </c>
      <c r="AV7">
        <f>IF(AV6-$AC$1&lt;0,0,AV6-$AC$1)</f>
        <v>40</v>
      </c>
      <c r="AW7">
        <f>IF(AW6-$AC$1&lt;0,0,AW6-$AC$1)</f>
        <v>45</v>
      </c>
    </row>
    <row r="8" spans="1:49">
      <c r="AB8" s="2" t="s">
        <v>2</v>
      </c>
      <c r="AC8" s="3">
        <v>2</v>
      </c>
      <c r="AD8">
        <f>-AD7</f>
        <v>0</v>
      </c>
      <c r="AE8">
        <f t="shared" ref="AE8:AU8" si="1">-AE7</f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-5</v>
      </c>
      <c r="AP8">
        <f t="shared" si="1"/>
        <v>-10</v>
      </c>
      <c r="AQ8">
        <f t="shared" si="1"/>
        <v>-15</v>
      </c>
      <c r="AR8">
        <f t="shared" si="1"/>
        <v>-20</v>
      </c>
      <c r="AS8">
        <f t="shared" si="1"/>
        <v>-25</v>
      </c>
      <c r="AT8">
        <f t="shared" si="1"/>
        <v>-30</v>
      </c>
      <c r="AU8">
        <f t="shared" si="1"/>
        <v>-35</v>
      </c>
      <c r="AV8">
        <f>-AV7</f>
        <v>-40</v>
      </c>
      <c r="AW8">
        <f>-AW7</f>
        <v>-45</v>
      </c>
    </row>
    <row r="9" spans="1:49">
      <c r="AB9" s="2" t="s">
        <v>3</v>
      </c>
      <c r="AC9" s="3">
        <v>3</v>
      </c>
      <c r="AD9">
        <f>AD6</f>
        <v>5</v>
      </c>
      <c r="AE9">
        <f t="shared" ref="AE9:AU9" si="2">AE6</f>
        <v>10</v>
      </c>
      <c r="AF9">
        <f t="shared" si="2"/>
        <v>15</v>
      </c>
      <c r="AG9">
        <f t="shared" si="2"/>
        <v>20</v>
      </c>
      <c r="AH9">
        <f t="shared" si="2"/>
        <v>25</v>
      </c>
      <c r="AI9">
        <f t="shared" si="2"/>
        <v>30</v>
      </c>
      <c r="AJ9">
        <f t="shared" si="2"/>
        <v>35</v>
      </c>
      <c r="AK9">
        <f t="shared" si="2"/>
        <v>40</v>
      </c>
      <c r="AL9">
        <f t="shared" si="2"/>
        <v>45</v>
      </c>
      <c r="AM9">
        <f t="shared" si="2"/>
        <v>50</v>
      </c>
      <c r="AN9">
        <f t="shared" si="2"/>
        <v>55</v>
      </c>
      <c r="AO9">
        <f t="shared" si="2"/>
        <v>60</v>
      </c>
      <c r="AP9">
        <f t="shared" si="2"/>
        <v>65</v>
      </c>
      <c r="AQ9">
        <f t="shared" si="2"/>
        <v>70</v>
      </c>
      <c r="AR9">
        <f t="shared" si="2"/>
        <v>75</v>
      </c>
      <c r="AS9">
        <f t="shared" si="2"/>
        <v>80</v>
      </c>
      <c r="AT9">
        <f t="shared" si="2"/>
        <v>85</v>
      </c>
      <c r="AU9">
        <f t="shared" si="2"/>
        <v>90</v>
      </c>
      <c r="AV9">
        <f>AV6</f>
        <v>95</v>
      </c>
      <c r="AW9">
        <f>AW6</f>
        <v>100</v>
      </c>
    </row>
    <row r="10" spans="1:49">
      <c r="AB10" s="2" t="s">
        <v>4</v>
      </c>
      <c r="AC10" s="3">
        <v>4</v>
      </c>
      <c r="AD10">
        <f>-AD6</f>
        <v>-5</v>
      </c>
      <c r="AE10">
        <f t="shared" ref="AE10:AU10" si="3">-AE6</f>
        <v>-10</v>
      </c>
      <c r="AF10">
        <f t="shared" si="3"/>
        <v>-15</v>
      </c>
      <c r="AG10">
        <f t="shared" si="3"/>
        <v>-20</v>
      </c>
      <c r="AH10">
        <f t="shared" si="3"/>
        <v>-25</v>
      </c>
      <c r="AI10">
        <f t="shared" si="3"/>
        <v>-30</v>
      </c>
      <c r="AJ10">
        <f t="shared" si="3"/>
        <v>-35</v>
      </c>
      <c r="AK10">
        <f t="shared" si="3"/>
        <v>-40</v>
      </c>
      <c r="AL10">
        <f t="shared" si="3"/>
        <v>-45</v>
      </c>
      <c r="AM10">
        <f t="shared" si="3"/>
        <v>-50</v>
      </c>
      <c r="AN10">
        <f t="shared" si="3"/>
        <v>-55</v>
      </c>
      <c r="AO10">
        <f t="shared" si="3"/>
        <v>-60</v>
      </c>
      <c r="AP10">
        <f t="shared" si="3"/>
        <v>-65</v>
      </c>
      <c r="AQ10">
        <f t="shared" si="3"/>
        <v>-70</v>
      </c>
      <c r="AR10">
        <f t="shared" si="3"/>
        <v>-75</v>
      </c>
      <c r="AS10">
        <f t="shared" si="3"/>
        <v>-80</v>
      </c>
      <c r="AT10">
        <f t="shared" si="3"/>
        <v>-85</v>
      </c>
      <c r="AU10">
        <f t="shared" si="3"/>
        <v>-90</v>
      </c>
      <c r="AV10">
        <f>-AV6</f>
        <v>-95</v>
      </c>
      <c r="AW10">
        <f>-AW6</f>
        <v>-100</v>
      </c>
    </row>
    <row r="11" spans="1:49">
      <c r="AB11" s="2" t="s">
        <v>5</v>
      </c>
      <c r="AC11" s="3">
        <v>5</v>
      </c>
      <c r="AD11">
        <f>IF($AC$1-AD6&lt;0,0,$AC$1-AD6)</f>
        <v>50</v>
      </c>
      <c r="AE11">
        <f t="shared" ref="AE11:AU11" si="4">IF($AC$1-AE6&lt;0,0,$AC$1-AE6)</f>
        <v>45</v>
      </c>
      <c r="AF11">
        <f t="shared" si="4"/>
        <v>40</v>
      </c>
      <c r="AG11">
        <f t="shared" si="4"/>
        <v>35</v>
      </c>
      <c r="AH11">
        <f t="shared" si="4"/>
        <v>30</v>
      </c>
      <c r="AI11">
        <f t="shared" si="4"/>
        <v>25</v>
      </c>
      <c r="AJ11">
        <f t="shared" si="4"/>
        <v>20</v>
      </c>
      <c r="AK11">
        <f t="shared" si="4"/>
        <v>15</v>
      </c>
      <c r="AL11">
        <f t="shared" si="4"/>
        <v>10</v>
      </c>
      <c r="AM11">
        <f t="shared" si="4"/>
        <v>5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>IF($AC$1-AV6&lt;0,0,$AC$1-AV6)</f>
        <v>0</v>
      </c>
      <c r="AW11">
        <f>IF($AC$1-AW6&lt;0,0,$AC$1-AW6)</f>
        <v>0</v>
      </c>
    </row>
    <row r="12" spans="1:49">
      <c r="AB12" s="2" t="s">
        <v>6</v>
      </c>
      <c r="AC12" s="3">
        <v>6</v>
      </c>
      <c r="AD12">
        <f>-AD11</f>
        <v>-50</v>
      </c>
      <c r="AE12">
        <f t="shared" ref="AE12:AU12" si="5">-AE11</f>
        <v>-45</v>
      </c>
      <c r="AF12">
        <f t="shared" si="5"/>
        <v>-40</v>
      </c>
      <c r="AG12">
        <f t="shared" si="5"/>
        <v>-35</v>
      </c>
      <c r="AH12">
        <f t="shared" si="5"/>
        <v>-30</v>
      </c>
      <c r="AI12">
        <f t="shared" si="5"/>
        <v>-25</v>
      </c>
      <c r="AJ12">
        <f t="shared" si="5"/>
        <v>-20</v>
      </c>
      <c r="AK12">
        <f t="shared" si="5"/>
        <v>-15</v>
      </c>
      <c r="AL12">
        <f t="shared" si="5"/>
        <v>-10</v>
      </c>
      <c r="AM12">
        <f t="shared" si="5"/>
        <v>-5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>-AV11</f>
        <v>0</v>
      </c>
      <c r="AW12">
        <f>-AW11</f>
        <v>0</v>
      </c>
    </row>
    <row r="13" spans="1:49">
      <c r="AB13" s="2" t="s">
        <v>7</v>
      </c>
      <c r="AC13" s="3">
        <v>7</v>
      </c>
      <c r="AD13">
        <f>$AC$3</f>
        <v>12</v>
      </c>
      <c r="AE13">
        <f t="shared" ref="AE13:AW13" si="6">$AC$3</f>
        <v>12</v>
      </c>
      <c r="AF13">
        <f t="shared" si="6"/>
        <v>12</v>
      </c>
      <c r="AG13">
        <f t="shared" si="6"/>
        <v>12</v>
      </c>
      <c r="AH13">
        <f t="shared" si="6"/>
        <v>12</v>
      </c>
      <c r="AI13">
        <f t="shared" si="6"/>
        <v>12</v>
      </c>
      <c r="AJ13">
        <f t="shared" si="6"/>
        <v>12</v>
      </c>
      <c r="AK13">
        <f t="shared" si="6"/>
        <v>12</v>
      </c>
      <c r="AL13">
        <f t="shared" si="6"/>
        <v>12</v>
      </c>
      <c r="AM13">
        <f t="shared" si="6"/>
        <v>12</v>
      </c>
      <c r="AN13">
        <f t="shared" si="6"/>
        <v>12</v>
      </c>
      <c r="AO13">
        <f t="shared" si="6"/>
        <v>12</v>
      </c>
      <c r="AP13">
        <f t="shared" si="6"/>
        <v>12</v>
      </c>
      <c r="AQ13">
        <f t="shared" si="6"/>
        <v>12</v>
      </c>
      <c r="AR13">
        <f t="shared" si="6"/>
        <v>12</v>
      </c>
      <c r="AS13">
        <f t="shared" si="6"/>
        <v>12</v>
      </c>
      <c r="AT13">
        <f t="shared" si="6"/>
        <v>12</v>
      </c>
      <c r="AU13">
        <f t="shared" si="6"/>
        <v>12</v>
      </c>
      <c r="AV13">
        <f>$AC$3</f>
        <v>12</v>
      </c>
      <c r="AW13">
        <f t="shared" si="6"/>
        <v>12</v>
      </c>
    </row>
    <row r="14" spans="1:49">
      <c r="AB14" s="2" t="s">
        <v>8</v>
      </c>
      <c r="AC14" s="3">
        <v>8</v>
      </c>
      <c r="AD14">
        <f>-AD13</f>
        <v>-12</v>
      </c>
      <c r="AE14">
        <f t="shared" ref="AE14:AU14" si="7">-AE13</f>
        <v>-12</v>
      </c>
      <c r="AF14">
        <f t="shared" si="7"/>
        <v>-12</v>
      </c>
      <c r="AG14">
        <f t="shared" si="7"/>
        <v>-12</v>
      </c>
      <c r="AH14">
        <f t="shared" si="7"/>
        <v>-12</v>
      </c>
      <c r="AI14">
        <f t="shared" si="7"/>
        <v>-12</v>
      </c>
      <c r="AJ14">
        <f t="shared" si="7"/>
        <v>-12</v>
      </c>
      <c r="AK14">
        <f t="shared" si="7"/>
        <v>-12</v>
      </c>
      <c r="AL14">
        <f t="shared" si="7"/>
        <v>-12</v>
      </c>
      <c r="AM14">
        <f t="shared" si="7"/>
        <v>-12</v>
      </c>
      <c r="AN14">
        <f t="shared" si="7"/>
        <v>-12</v>
      </c>
      <c r="AO14">
        <f t="shared" si="7"/>
        <v>-12</v>
      </c>
      <c r="AP14">
        <f t="shared" si="7"/>
        <v>-12</v>
      </c>
      <c r="AQ14">
        <f t="shared" si="7"/>
        <v>-12</v>
      </c>
      <c r="AR14">
        <f t="shared" si="7"/>
        <v>-12</v>
      </c>
      <c r="AS14">
        <f t="shared" si="7"/>
        <v>-12</v>
      </c>
      <c r="AT14">
        <f t="shared" si="7"/>
        <v>-12</v>
      </c>
      <c r="AU14">
        <f t="shared" si="7"/>
        <v>-12</v>
      </c>
      <c r="AV14">
        <f>-AV13</f>
        <v>-12</v>
      </c>
      <c r="AW14">
        <f>-AW13</f>
        <v>-12</v>
      </c>
    </row>
    <row r="16" spans="1:49">
      <c r="AD16">
        <f>AD6</f>
        <v>5</v>
      </c>
      <c r="AE16">
        <f t="shared" ref="AE16:AU16" si="8">AE6</f>
        <v>10</v>
      </c>
      <c r="AF16">
        <f t="shared" si="8"/>
        <v>15</v>
      </c>
      <c r="AG16">
        <f t="shared" si="8"/>
        <v>20</v>
      </c>
      <c r="AH16">
        <f t="shared" si="8"/>
        <v>25</v>
      </c>
      <c r="AI16">
        <f t="shared" si="8"/>
        <v>30</v>
      </c>
      <c r="AJ16">
        <f t="shared" si="8"/>
        <v>35</v>
      </c>
      <c r="AK16">
        <f t="shared" si="8"/>
        <v>40</v>
      </c>
      <c r="AL16">
        <f t="shared" si="8"/>
        <v>45</v>
      </c>
      <c r="AM16">
        <f t="shared" si="8"/>
        <v>50</v>
      </c>
      <c r="AN16">
        <f t="shared" si="8"/>
        <v>55</v>
      </c>
      <c r="AO16">
        <f t="shared" si="8"/>
        <v>60</v>
      </c>
      <c r="AP16">
        <f t="shared" si="8"/>
        <v>65</v>
      </c>
      <c r="AQ16">
        <f t="shared" si="8"/>
        <v>70</v>
      </c>
      <c r="AR16">
        <f t="shared" si="8"/>
        <v>75</v>
      </c>
      <c r="AS16">
        <f t="shared" si="8"/>
        <v>80</v>
      </c>
      <c r="AT16">
        <f t="shared" si="8"/>
        <v>85</v>
      </c>
      <c r="AU16">
        <f t="shared" si="8"/>
        <v>90</v>
      </c>
      <c r="AV16">
        <f>AV6</f>
        <v>95</v>
      </c>
      <c r="AW16">
        <f>AW6</f>
        <v>100</v>
      </c>
    </row>
    <row r="17" spans="26:49">
      <c r="Z17" s="1" t="s">
        <v>14</v>
      </c>
      <c r="AB17" s="2" t="s">
        <v>0</v>
      </c>
      <c r="AC17" s="3">
        <v>1</v>
      </c>
      <c r="AD17">
        <f>IF(AD16-$AC$2&lt;0,0,AD16-$AC$2)</f>
        <v>0</v>
      </c>
      <c r="AE17">
        <f t="shared" ref="AE17:AU17" si="9">IF(AE16-$AC$2&lt;0,0,AE16-$AC$2)</f>
        <v>0</v>
      </c>
      <c r="AF17">
        <f t="shared" si="9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5</v>
      </c>
      <c r="AP17">
        <f t="shared" si="9"/>
        <v>10</v>
      </c>
      <c r="AQ17">
        <f t="shared" si="9"/>
        <v>15</v>
      </c>
      <c r="AR17">
        <f t="shared" si="9"/>
        <v>20</v>
      </c>
      <c r="AS17">
        <f t="shared" si="9"/>
        <v>25</v>
      </c>
      <c r="AT17">
        <f t="shared" si="9"/>
        <v>30</v>
      </c>
      <c r="AU17">
        <f t="shared" si="9"/>
        <v>35</v>
      </c>
      <c r="AV17">
        <f>IF(AV16-$AC$2&lt;0,0,AV16-$AC$2)</f>
        <v>40</v>
      </c>
      <c r="AW17">
        <f>IF(AW16-$AC$2&lt;0,0,AW16-$AC$2)</f>
        <v>45</v>
      </c>
    </row>
    <row r="18" spans="26:49">
      <c r="AB18" s="2" t="s">
        <v>2</v>
      </c>
      <c r="AC18" s="3">
        <v>2</v>
      </c>
      <c r="AD18">
        <f>-AD17</f>
        <v>0</v>
      </c>
      <c r="AE18">
        <f t="shared" ref="AE18:AU18" si="10">-AE17</f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0</v>
      </c>
      <c r="AM18">
        <f t="shared" si="10"/>
        <v>0</v>
      </c>
      <c r="AN18">
        <f t="shared" si="10"/>
        <v>0</v>
      </c>
      <c r="AO18">
        <f t="shared" si="10"/>
        <v>-5</v>
      </c>
      <c r="AP18">
        <f t="shared" si="10"/>
        <v>-10</v>
      </c>
      <c r="AQ18">
        <f t="shared" si="10"/>
        <v>-15</v>
      </c>
      <c r="AR18">
        <f t="shared" si="10"/>
        <v>-20</v>
      </c>
      <c r="AS18">
        <f t="shared" si="10"/>
        <v>-25</v>
      </c>
      <c r="AT18">
        <f t="shared" si="10"/>
        <v>-30</v>
      </c>
      <c r="AU18">
        <f t="shared" si="10"/>
        <v>-35</v>
      </c>
      <c r="AV18">
        <f>-AV17</f>
        <v>-40</v>
      </c>
      <c r="AW18">
        <f>-AW17</f>
        <v>-45</v>
      </c>
    </row>
    <row r="19" spans="26:49">
      <c r="AB19" s="2" t="s">
        <v>3</v>
      </c>
      <c r="AC19" s="3">
        <v>3</v>
      </c>
      <c r="AD19">
        <f>AD16</f>
        <v>5</v>
      </c>
      <c r="AE19">
        <f t="shared" ref="AE19:AU19" si="11">AE16</f>
        <v>10</v>
      </c>
      <c r="AF19">
        <f t="shared" si="11"/>
        <v>15</v>
      </c>
      <c r="AG19">
        <f t="shared" si="11"/>
        <v>20</v>
      </c>
      <c r="AH19">
        <f t="shared" si="11"/>
        <v>25</v>
      </c>
      <c r="AI19">
        <f t="shared" si="11"/>
        <v>30</v>
      </c>
      <c r="AJ19">
        <f t="shared" si="11"/>
        <v>35</v>
      </c>
      <c r="AK19">
        <f t="shared" si="11"/>
        <v>40</v>
      </c>
      <c r="AL19">
        <f t="shared" si="11"/>
        <v>45</v>
      </c>
      <c r="AM19">
        <f t="shared" si="11"/>
        <v>50</v>
      </c>
      <c r="AN19">
        <f t="shared" si="11"/>
        <v>55</v>
      </c>
      <c r="AO19">
        <f t="shared" si="11"/>
        <v>60</v>
      </c>
      <c r="AP19">
        <f t="shared" si="11"/>
        <v>65</v>
      </c>
      <c r="AQ19">
        <f t="shared" si="11"/>
        <v>70</v>
      </c>
      <c r="AR19">
        <f t="shared" si="11"/>
        <v>75</v>
      </c>
      <c r="AS19">
        <f t="shared" si="11"/>
        <v>80</v>
      </c>
      <c r="AT19">
        <f t="shared" si="11"/>
        <v>85</v>
      </c>
      <c r="AU19">
        <f t="shared" si="11"/>
        <v>90</v>
      </c>
      <c r="AV19">
        <f>AV16</f>
        <v>95</v>
      </c>
      <c r="AW19">
        <f>AW16</f>
        <v>100</v>
      </c>
    </row>
    <row r="20" spans="26:49">
      <c r="AB20" s="2" t="s">
        <v>4</v>
      </c>
      <c r="AC20" s="3">
        <v>4</v>
      </c>
      <c r="AD20">
        <f>-AD16</f>
        <v>-5</v>
      </c>
      <c r="AE20">
        <f t="shared" ref="AE20:AU20" si="12">-AE16</f>
        <v>-10</v>
      </c>
      <c r="AF20">
        <f t="shared" si="12"/>
        <v>-15</v>
      </c>
      <c r="AG20">
        <f t="shared" si="12"/>
        <v>-20</v>
      </c>
      <c r="AH20">
        <f t="shared" si="12"/>
        <v>-25</v>
      </c>
      <c r="AI20">
        <f t="shared" si="12"/>
        <v>-30</v>
      </c>
      <c r="AJ20">
        <f t="shared" si="12"/>
        <v>-35</v>
      </c>
      <c r="AK20">
        <f t="shared" si="12"/>
        <v>-40</v>
      </c>
      <c r="AL20">
        <f t="shared" si="12"/>
        <v>-45</v>
      </c>
      <c r="AM20">
        <f t="shared" si="12"/>
        <v>-50</v>
      </c>
      <c r="AN20">
        <f t="shared" si="12"/>
        <v>-55</v>
      </c>
      <c r="AO20">
        <f t="shared" si="12"/>
        <v>-60</v>
      </c>
      <c r="AP20">
        <f t="shared" si="12"/>
        <v>-65</v>
      </c>
      <c r="AQ20">
        <f t="shared" si="12"/>
        <v>-70</v>
      </c>
      <c r="AR20">
        <f t="shared" si="12"/>
        <v>-75</v>
      </c>
      <c r="AS20">
        <f t="shared" si="12"/>
        <v>-80</v>
      </c>
      <c r="AT20">
        <f t="shared" si="12"/>
        <v>-85</v>
      </c>
      <c r="AU20">
        <f t="shared" si="12"/>
        <v>-90</v>
      </c>
      <c r="AV20">
        <f>-AV16</f>
        <v>-95</v>
      </c>
      <c r="AW20">
        <f>-AW16</f>
        <v>-100</v>
      </c>
    </row>
    <row r="21" spans="26:49">
      <c r="AB21" s="2" t="s">
        <v>5</v>
      </c>
      <c r="AC21" s="3">
        <v>5</v>
      </c>
      <c r="AD21">
        <f>IF($AC$2-AD16&lt;0,0,$AC$2-AD16)</f>
        <v>50</v>
      </c>
      <c r="AE21">
        <f t="shared" ref="AE21:AU21" si="13">IF($AC$2-AE16&lt;0,0,$AC$2-AE16)</f>
        <v>45</v>
      </c>
      <c r="AF21">
        <f t="shared" si="13"/>
        <v>40</v>
      </c>
      <c r="AG21">
        <f t="shared" si="13"/>
        <v>35</v>
      </c>
      <c r="AH21">
        <f t="shared" si="13"/>
        <v>30</v>
      </c>
      <c r="AI21">
        <f t="shared" si="13"/>
        <v>25</v>
      </c>
      <c r="AJ21">
        <f t="shared" si="13"/>
        <v>20</v>
      </c>
      <c r="AK21">
        <f t="shared" si="13"/>
        <v>15</v>
      </c>
      <c r="AL21">
        <f t="shared" si="13"/>
        <v>10</v>
      </c>
      <c r="AM21">
        <f t="shared" si="13"/>
        <v>5</v>
      </c>
      <c r="AN21">
        <f t="shared" si="13"/>
        <v>0</v>
      </c>
      <c r="AO21">
        <f t="shared" si="13"/>
        <v>0</v>
      </c>
      <c r="AP21">
        <f t="shared" si="13"/>
        <v>0</v>
      </c>
      <c r="AQ21">
        <f t="shared" si="13"/>
        <v>0</v>
      </c>
      <c r="AR21">
        <f t="shared" si="13"/>
        <v>0</v>
      </c>
      <c r="AS21">
        <f t="shared" si="13"/>
        <v>0</v>
      </c>
      <c r="AT21">
        <f t="shared" si="13"/>
        <v>0</v>
      </c>
      <c r="AU21">
        <f t="shared" si="13"/>
        <v>0</v>
      </c>
      <c r="AV21">
        <f>IF($AC$2-AV16&lt;0,0,$AC$2-AV16)</f>
        <v>0</v>
      </c>
      <c r="AW21">
        <f>IF($AC$2-AW16&lt;0,0,$AC$2-AW16)</f>
        <v>0</v>
      </c>
    </row>
    <row r="22" spans="26:49">
      <c r="AB22" s="2" t="s">
        <v>6</v>
      </c>
      <c r="AC22" s="3">
        <v>6</v>
      </c>
      <c r="AD22">
        <f>-AD21</f>
        <v>-50</v>
      </c>
      <c r="AE22">
        <f t="shared" ref="AE22:AU22" si="14">-AE21</f>
        <v>-45</v>
      </c>
      <c r="AF22">
        <f t="shared" si="14"/>
        <v>-40</v>
      </c>
      <c r="AG22">
        <f t="shared" si="14"/>
        <v>-35</v>
      </c>
      <c r="AH22">
        <f t="shared" si="14"/>
        <v>-30</v>
      </c>
      <c r="AI22">
        <f t="shared" si="14"/>
        <v>-25</v>
      </c>
      <c r="AJ22">
        <f t="shared" si="14"/>
        <v>-20</v>
      </c>
      <c r="AK22">
        <f t="shared" si="14"/>
        <v>-15</v>
      </c>
      <c r="AL22">
        <f t="shared" si="14"/>
        <v>-10</v>
      </c>
      <c r="AM22">
        <f t="shared" si="14"/>
        <v>-5</v>
      </c>
      <c r="AN22">
        <f t="shared" si="14"/>
        <v>0</v>
      </c>
      <c r="AO22">
        <f t="shared" si="14"/>
        <v>0</v>
      </c>
      <c r="AP22">
        <f t="shared" si="14"/>
        <v>0</v>
      </c>
      <c r="AQ22">
        <f t="shared" si="14"/>
        <v>0</v>
      </c>
      <c r="AR22">
        <f t="shared" si="14"/>
        <v>0</v>
      </c>
      <c r="AS22">
        <f t="shared" si="14"/>
        <v>0</v>
      </c>
      <c r="AT22">
        <f t="shared" si="14"/>
        <v>0</v>
      </c>
      <c r="AU22">
        <f t="shared" si="14"/>
        <v>0</v>
      </c>
      <c r="AV22">
        <f>-AV21</f>
        <v>0</v>
      </c>
      <c r="AW22">
        <f>-AW21</f>
        <v>0</v>
      </c>
    </row>
    <row r="23" spans="26:49">
      <c r="AB23" s="2" t="s">
        <v>7</v>
      </c>
      <c r="AC23" s="3">
        <v>7</v>
      </c>
      <c r="AD23">
        <f>$AC$3</f>
        <v>12</v>
      </c>
      <c r="AE23">
        <f t="shared" ref="AE23:AW23" si="15">$AC$3</f>
        <v>12</v>
      </c>
      <c r="AF23">
        <f t="shared" si="15"/>
        <v>12</v>
      </c>
      <c r="AG23">
        <f t="shared" si="15"/>
        <v>12</v>
      </c>
      <c r="AH23">
        <f t="shared" si="15"/>
        <v>12</v>
      </c>
      <c r="AI23">
        <f t="shared" si="15"/>
        <v>12</v>
      </c>
      <c r="AJ23">
        <f t="shared" si="15"/>
        <v>12</v>
      </c>
      <c r="AK23">
        <f t="shared" si="15"/>
        <v>12</v>
      </c>
      <c r="AL23">
        <f t="shared" si="15"/>
        <v>12</v>
      </c>
      <c r="AM23">
        <f t="shared" si="15"/>
        <v>12</v>
      </c>
      <c r="AN23">
        <f t="shared" si="15"/>
        <v>12</v>
      </c>
      <c r="AO23">
        <f t="shared" si="15"/>
        <v>12</v>
      </c>
      <c r="AP23">
        <f t="shared" si="15"/>
        <v>12</v>
      </c>
      <c r="AQ23">
        <f t="shared" si="15"/>
        <v>12</v>
      </c>
      <c r="AR23">
        <f t="shared" si="15"/>
        <v>12</v>
      </c>
      <c r="AS23">
        <f t="shared" si="15"/>
        <v>12</v>
      </c>
      <c r="AT23">
        <f t="shared" si="15"/>
        <v>12</v>
      </c>
      <c r="AU23">
        <f t="shared" si="15"/>
        <v>12</v>
      </c>
      <c r="AV23">
        <f>$AC$3</f>
        <v>12</v>
      </c>
      <c r="AW23">
        <f t="shared" si="15"/>
        <v>12</v>
      </c>
    </row>
    <row r="24" spans="26:49">
      <c r="AB24" s="2" t="s">
        <v>1</v>
      </c>
      <c r="AC24" s="3">
        <v>8</v>
      </c>
      <c r="AD24">
        <f>-AD23</f>
        <v>-12</v>
      </c>
      <c r="AE24">
        <f t="shared" ref="AE24:AU24" si="16">-AE23</f>
        <v>-12</v>
      </c>
      <c r="AF24">
        <f t="shared" si="16"/>
        <v>-12</v>
      </c>
      <c r="AG24">
        <f t="shared" si="16"/>
        <v>-12</v>
      </c>
      <c r="AH24">
        <f t="shared" si="16"/>
        <v>-12</v>
      </c>
      <c r="AI24">
        <f t="shared" si="16"/>
        <v>-12</v>
      </c>
      <c r="AJ24">
        <f t="shared" si="16"/>
        <v>-12</v>
      </c>
      <c r="AK24">
        <f t="shared" si="16"/>
        <v>-12</v>
      </c>
      <c r="AL24">
        <f t="shared" si="16"/>
        <v>-12</v>
      </c>
      <c r="AM24">
        <f t="shared" si="16"/>
        <v>-12</v>
      </c>
      <c r="AN24">
        <f t="shared" si="16"/>
        <v>-12</v>
      </c>
      <c r="AO24">
        <f t="shared" si="16"/>
        <v>-12</v>
      </c>
      <c r="AP24">
        <f t="shared" si="16"/>
        <v>-12</v>
      </c>
      <c r="AQ24">
        <f t="shared" si="16"/>
        <v>-12</v>
      </c>
      <c r="AR24">
        <f t="shared" si="16"/>
        <v>-12</v>
      </c>
      <c r="AS24">
        <f t="shared" si="16"/>
        <v>-12</v>
      </c>
      <c r="AT24">
        <f t="shared" si="16"/>
        <v>-12</v>
      </c>
      <c r="AU24">
        <f t="shared" si="16"/>
        <v>-12</v>
      </c>
      <c r="AV24">
        <f>-AV23</f>
        <v>-12</v>
      </c>
      <c r="AW24">
        <f>-AW23</f>
        <v>-12</v>
      </c>
    </row>
    <row r="26" spans="26:49">
      <c r="AC26" s="1" t="s">
        <v>11</v>
      </c>
      <c r="AD26">
        <f>AD6</f>
        <v>5</v>
      </c>
      <c r="AE26">
        <f t="shared" ref="AE26:AW26" si="17">AE6</f>
        <v>10</v>
      </c>
      <c r="AF26">
        <f t="shared" si="17"/>
        <v>15</v>
      </c>
      <c r="AG26">
        <f t="shared" si="17"/>
        <v>20</v>
      </c>
      <c r="AH26">
        <f t="shared" si="17"/>
        <v>25</v>
      </c>
      <c r="AI26">
        <f t="shared" si="17"/>
        <v>30</v>
      </c>
      <c r="AJ26">
        <f t="shared" si="17"/>
        <v>35</v>
      </c>
      <c r="AK26">
        <f t="shared" si="17"/>
        <v>40</v>
      </c>
      <c r="AL26">
        <f t="shared" si="17"/>
        <v>45</v>
      </c>
      <c r="AM26">
        <f t="shared" si="17"/>
        <v>50</v>
      </c>
      <c r="AN26">
        <f t="shared" si="17"/>
        <v>55</v>
      </c>
      <c r="AO26">
        <f t="shared" si="17"/>
        <v>60</v>
      </c>
      <c r="AP26">
        <f t="shared" si="17"/>
        <v>65</v>
      </c>
      <c r="AQ26">
        <f t="shared" si="17"/>
        <v>70</v>
      </c>
      <c r="AR26">
        <f t="shared" si="17"/>
        <v>75</v>
      </c>
      <c r="AS26">
        <f t="shared" si="17"/>
        <v>80</v>
      </c>
      <c r="AT26">
        <f t="shared" si="17"/>
        <v>85</v>
      </c>
      <c r="AU26">
        <f t="shared" si="17"/>
        <v>90</v>
      </c>
      <c r="AV26">
        <f t="shared" si="17"/>
        <v>95</v>
      </c>
      <c r="AW26">
        <f t="shared" si="17"/>
        <v>100</v>
      </c>
    </row>
    <row r="27" spans="26:49">
      <c r="AA27" s="1" t="s">
        <v>16</v>
      </c>
      <c r="AB27">
        <f>AA1</f>
        <v>1</v>
      </c>
      <c r="AC27" t="str">
        <f>INDEX($AB$7:$AB$14,AB27,1)</f>
        <v>long call</v>
      </c>
      <c r="AD27">
        <f>IF(OR($W$3=1,$W$3=4),INDEX($AD$7:$AW$14,$AB$27,AD5),-200)</f>
        <v>0</v>
      </c>
      <c r="AE27">
        <f t="shared" ref="AE27:AW27" si="18">IF(OR($W$3=1,$W$3=4),INDEX($AD$7:$AW$14,$AB$27,AE5),-200)</f>
        <v>0</v>
      </c>
      <c r="AF27">
        <f t="shared" si="18"/>
        <v>0</v>
      </c>
      <c r="AG27">
        <f t="shared" si="18"/>
        <v>0</v>
      </c>
      <c r="AH27">
        <f t="shared" si="18"/>
        <v>0</v>
      </c>
      <c r="AI27">
        <f t="shared" si="18"/>
        <v>0</v>
      </c>
      <c r="AJ27">
        <f t="shared" si="18"/>
        <v>0</v>
      </c>
      <c r="AK27">
        <f t="shared" si="18"/>
        <v>0</v>
      </c>
      <c r="AL27">
        <f t="shared" si="18"/>
        <v>0</v>
      </c>
      <c r="AM27">
        <f t="shared" si="18"/>
        <v>0</v>
      </c>
      <c r="AN27">
        <f t="shared" si="18"/>
        <v>0</v>
      </c>
      <c r="AO27">
        <f t="shared" si="18"/>
        <v>5</v>
      </c>
      <c r="AP27">
        <f t="shared" si="18"/>
        <v>10</v>
      </c>
      <c r="AQ27">
        <f t="shared" si="18"/>
        <v>15</v>
      </c>
      <c r="AR27">
        <f t="shared" si="18"/>
        <v>20</v>
      </c>
      <c r="AS27">
        <f t="shared" si="18"/>
        <v>25</v>
      </c>
      <c r="AT27">
        <f t="shared" si="18"/>
        <v>30</v>
      </c>
      <c r="AU27">
        <f t="shared" si="18"/>
        <v>35</v>
      </c>
      <c r="AV27">
        <f t="shared" si="18"/>
        <v>40</v>
      </c>
      <c r="AW27">
        <f t="shared" si="18"/>
        <v>45</v>
      </c>
    </row>
    <row r="28" spans="26:49">
      <c r="AA28" s="1" t="s">
        <v>17</v>
      </c>
      <c r="AB28">
        <f>AA2</f>
        <v>2</v>
      </c>
      <c r="AC28" t="str">
        <f>INDEX($AB$17:$AB$24,AB28,1)</f>
        <v>short call</v>
      </c>
      <c r="AD28">
        <f>IF(OR($W$3=2,$W$3=4),INDEX($AD$17:$AW$24,$AB$28,AD5),-200)</f>
        <v>0</v>
      </c>
      <c r="AE28">
        <f t="shared" ref="AE28:AW28" si="19">IF(OR($W$3=2,$W$3=4),INDEX($AD$17:$AW$24,$AB$28,AE5),-200)</f>
        <v>0</v>
      </c>
      <c r="AF28">
        <f t="shared" si="19"/>
        <v>0</v>
      </c>
      <c r="AG28">
        <f t="shared" si="19"/>
        <v>0</v>
      </c>
      <c r="AH28">
        <f t="shared" si="19"/>
        <v>0</v>
      </c>
      <c r="AI28">
        <f t="shared" si="19"/>
        <v>0</v>
      </c>
      <c r="AJ28">
        <f t="shared" si="19"/>
        <v>0</v>
      </c>
      <c r="AK28">
        <f t="shared" si="19"/>
        <v>0</v>
      </c>
      <c r="AL28">
        <f t="shared" si="19"/>
        <v>0</v>
      </c>
      <c r="AM28">
        <f t="shared" si="19"/>
        <v>0</v>
      </c>
      <c r="AN28">
        <f t="shared" si="19"/>
        <v>0</v>
      </c>
      <c r="AO28">
        <f t="shared" si="19"/>
        <v>-5</v>
      </c>
      <c r="AP28">
        <f t="shared" si="19"/>
        <v>-10</v>
      </c>
      <c r="AQ28">
        <f t="shared" si="19"/>
        <v>-15</v>
      </c>
      <c r="AR28">
        <f t="shared" si="19"/>
        <v>-20</v>
      </c>
      <c r="AS28">
        <f t="shared" si="19"/>
        <v>-25</v>
      </c>
      <c r="AT28">
        <f t="shared" si="19"/>
        <v>-30</v>
      </c>
      <c r="AU28">
        <f t="shared" si="19"/>
        <v>-35</v>
      </c>
      <c r="AV28">
        <f t="shared" si="19"/>
        <v>-40</v>
      </c>
      <c r="AW28">
        <f t="shared" si="19"/>
        <v>-45</v>
      </c>
    </row>
    <row r="29" spans="26:49">
      <c r="AA29" s="1" t="s">
        <v>18</v>
      </c>
      <c r="AC29" s="1" t="s">
        <v>19</v>
      </c>
      <c r="AD29">
        <f>IF(OR($W$3=3,$W$3=4),INDEX($AD$7:$AW$14,$AB$27,AD5)+INDEX($AD$17:$AW$24,$AB$28,AD5),-200)</f>
        <v>0</v>
      </c>
      <c r="AE29">
        <f t="shared" ref="AE29:AW29" si="20">IF(OR($W$3=3,$W$3=4),INDEX($AD$7:$AW$14,$AB$27,AE5)+INDEX($AD$17:$AW$24,$AB$28,AE5),-200)</f>
        <v>0</v>
      </c>
      <c r="AF29">
        <f t="shared" si="20"/>
        <v>0</v>
      </c>
      <c r="AG29">
        <f t="shared" si="20"/>
        <v>0</v>
      </c>
      <c r="AH29">
        <f t="shared" si="20"/>
        <v>0</v>
      </c>
      <c r="AI29">
        <f t="shared" si="20"/>
        <v>0</v>
      </c>
      <c r="AJ29">
        <f t="shared" si="20"/>
        <v>0</v>
      </c>
      <c r="AK29">
        <f t="shared" si="20"/>
        <v>0</v>
      </c>
      <c r="AL29">
        <f t="shared" si="20"/>
        <v>0</v>
      </c>
      <c r="AM29">
        <f t="shared" si="20"/>
        <v>0</v>
      </c>
      <c r="AN29">
        <f t="shared" si="20"/>
        <v>0</v>
      </c>
      <c r="AO29">
        <f t="shared" si="20"/>
        <v>0</v>
      </c>
      <c r="AP29">
        <f t="shared" si="20"/>
        <v>0</v>
      </c>
      <c r="AQ29">
        <f t="shared" si="20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0</v>
      </c>
      <c r="AV29">
        <f t="shared" si="20"/>
        <v>0</v>
      </c>
      <c r="AW29">
        <f t="shared" si="20"/>
        <v>0</v>
      </c>
    </row>
    <row r="31" spans="26:49">
      <c r="AA31" s="3" t="str">
        <f>INDEX(AC32:AJ39,AB27,AB28)</f>
        <v>做白工/Spread</v>
      </c>
      <c r="AB31" s="3"/>
      <c r="AC31" s="2" t="s">
        <v>0</v>
      </c>
      <c r="AD31" s="2" t="s">
        <v>2</v>
      </c>
      <c r="AE31" s="2" t="s">
        <v>3</v>
      </c>
      <c r="AF31" s="2" t="s">
        <v>4</v>
      </c>
      <c r="AG31" s="2" t="s">
        <v>5</v>
      </c>
      <c r="AH31" s="2" t="s">
        <v>6</v>
      </c>
      <c r="AI31" s="2" t="s">
        <v>7</v>
      </c>
      <c r="AJ31" s="2" t="s">
        <v>8</v>
      </c>
    </row>
    <row r="32" spans="26:49">
      <c r="AB32" s="2" t="s">
        <v>0</v>
      </c>
      <c r="AC32" s="2" t="s">
        <v>20</v>
      </c>
      <c r="AD32" s="3" t="s">
        <v>32</v>
      </c>
      <c r="AE32" s="3" t="s">
        <v>34</v>
      </c>
      <c r="AF32" s="3" t="s">
        <v>35</v>
      </c>
      <c r="AG32" s="2" t="s">
        <v>33</v>
      </c>
      <c r="AH32" s="2" t="s">
        <v>38</v>
      </c>
      <c r="AI32" s="2" t="s">
        <v>30</v>
      </c>
      <c r="AJ32" s="3" t="s">
        <v>43</v>
      </c>
    </row>
    <row r="33" spans="28:36">
      <c r="AB33" s="2" t="s">
        <v>2</v>
      </c>
      <c r="AC33" s="3" t="s">
        <v>32</v>
      </c>
      <c r="AD33" s="2" t="s">
        <v>23</v>
      </c>
      <c r="AE33" s="2" t="s">
        <v>22</v>
      </c>
      <c r="AF33" s="3" t="s">
        <v>52</v>
      </c>
      <c r="AG33" s="3" t="s">
        <v>39</v>
      </c>
      <c r="AH33" s="3" t="s">
        <v>37</v>
      </c>
      <c r="AI33" s="3" t="s">
        <v>42</v>
      </c>
      <c r="AJ33" s="3" t="s">
        <v>40</v>
      </c>
    </row>
    <row r="34" spans="28:36">
      <c r="AB34" s="2" t="s">
        <v>3</v>
      </c>
      <c r="AC34" s="3" t="s">
        <v>34</v>
      </c>
      <c r="AD34" s="2" t="s">
        <v>22</v>
      </c>
      <c r="AE34" s="2" t="s">
        <v>24</v>
      </c>
      <c r="AF34" s="3" t="s">
        <v>21</v>
      </c>
      <c r="AG34" s="2" t="s">
        <v>31</v>
      </c>
      <c r="AH34" s="3" t="s">
        <v>53</v>
      </c>
      <c r="AI34" s="3" t="s">
        <v>44</v>
      </c>
      <c r="AJ34" s="3" t="s">
        <v>48</v>
      </c>
    </row>
    <row r="35" spans="28:36">
      <c r="AB35" s="2" t="s">
        <v>4</v>
      </c>
      <c r="AC35" s="3" t="s">
        <v>35</v>
      </c>
      <c r="AD35" s="3" t="s">
        <v>54</v>
      </c>
      <c r="AE35" s="3" t="s">
        <v>21</v>
      </c>
      <c r="AF35" s="2" t="s">
        <v>25</v>
      </c>
      <c r="AG35" s="3" t="s">
        <v>41</v>
      </c>
      <c r="AH35" s="3" t="s">
        <v>36</v>
      </c>
      <c r="AI35" s="3" t="s">
        <v>45</v>
      </c>
      <c r="AJ35" s="3" t="s">
        <v>49</v>
      </c>
    </row>
    <row r="36" spans="28:36">
      <c r="AB36" s="2" t="s">
        <v>5</v>
      </c>
      <c r="AC36" s="2" t="s">
        <v>33</v>
      </c>
      <c r="AD36" s="3" t="s">
        <v>39</v>
      </c>
      <c r="AE36" s="2" t="s">
        <v>31</v>
      </c>
      <c r="AF36" s="3" t="s">
        <v>41</v>
      </c>
      <c r="AG36" s="2" t="s">
        <v>26</v>
      </c>
      <c r="AH36" s="3" t="s">
        <v>21</v>
      </c>
      <c r="AI36" s="3" t="s">
        <v>46</v>
      </c>
      <c r="AJ36" s="3" t="s">
        <v>50</v>
      </c>
    </row>
    <row r="37" spans="28:36">
      <c r="AB37" s="2" t="s">
        <v>6</v>
      </c>
      <c r="AC37" s="2" t="s">
        <v>38</v>
      </c>
      <c r="AD37" s="3" t="s">
        <v>37</v>
      </c>
      <c r="AE37" s="3" t="s">
        <v>55</v>
      </c>
      <c r="AF37" s="3" t="s">
        <v>36</v>
      </c>
      <c r="AG37" s="3" t="s">
        <v>21</v>
      </c>
      <c r="AH37" s="2" t="s">
        <v>27</v>
      </c>
      <c r="AI37" s="3" t="s">
        <v>47</v>
      </c>
      <c r="AJ37" s="3" t="s">
        <v>51</v>
      </c>
    </row>
    <row r="38" spans="28:36">
      <c r="AB38" s="2" t="s">
        <v>7</v>
      </c>
      <c r="AC38" s="2" t="s">
        <v>30</v>
      </c>
      <c r="AD38" s="3" t="s">
        <v>42</v>
      </c>
      <c r="AE38" s="3" t="s">
        <v>44</v>
      </c>
      <c r="AF38" s="3" t="s">
        <v>45</v>
      </c>
      <c r="AG38" s="3" t="s">
        <v>46</v>
      </c>
      <c r="AH38" s="3" t="s">
        <v>47</v>
      </c>
      <c r="AI38" s="2" t="s">
        <v>28</v>
      </c>
      <c r="AJ38" s="3" t="s">
        <v>21</v>
      </c>
    </row>
    <row r="39" spans="28:36">
      <c r="AB39" s="2" t="s">
        <v>8</v>
      </c>
      <c r="AC39" s="3" t="s">
        <v>43</v>
      </c>
      <c r="AD39" s="3" t="s">
        <v>40</v>
      </c>
      <c r="AE39" s="3" t="s">
        <v>48</v>
      </c>
      <c r="AF39" s="3" t="s">
        <v>49</v>
      </c>
      <c r="AG39" s="3" t="s">
        <v>50</v>
      </c>
      <c r="AH39" s="3" t="s">
        <v>51</v>
      </c>
      <c r="AI39" s="3" t="s">
        <v>21</v>
      </c>
      <c r="AJ39" s="2" t="s">
        <v>29</v>
      </c>
    </row>
    <row r="40" spans="28:36">
      <c r="AB40" s="3"/>
      <c r="AC40" s="3"/>
      <c r="AD40" s="3"/>
      <c r="AE40" s="3"/>
      <c r="AF40" s="3"/>
      <c r="AG40" s="3"/>
      <c r="AH40" s="3"/>
      <c r="AI40" s="3"/>
      <c r="AJ40" s="3"/>
    </row>
    <row r="41" spans="28:36">
      <c r="AB41" s="3"/>
      <c r="AC41" s="3"/>
      <c r="AD41" s="3"/>
      <c r="AE41" s="3"/>
      <c r="AF41" s="3"/>
      <c r="AG41" s="3"/>
      <c r="AH41" s="3"/>
      <c r="AI41" s="3"/>
      <c r="AJ41" s="3"/>
    </row>
    <row r="42" spans="28:36">
      <c r="AB42" s="3"/>
      <c r="AC42" s="3"/>
      <c r="AD42" s="3"/>
      <c r="AE42" s="3"/>
      <c r="AF42" s="3"/>
      <c r="AG42" s="3"/>
      <c r="AH42" s="3"/>
      <c r="AI42" s="3"/>
      <c r="AJ42" s="3"/>
    </row>
  </sheetData>
  <phoneticPr fontId="1" type="noConversion"/>
  <pageMargins left="0.75" right="0.75" top="1" bottom="1" header="0.5" footer="0.5"/>
  <headerFooter alignWithMargins="0"/>
  <drawing r:id="rId1"/>
  <legacyDrawing r:id="rId2"/>
  <controls>
    <control shapeId="1025" r:id="rId3" name="ComboBox1"/>
    <control shapeId="1026" r:id="rId4" name="ComboBox2"/>
    <control shapeId="1027" r:id="rId5" name="ScrollBar1"/>
    <control shapeId="1028" r:id="rId6" name="ScrollBar2"/>
    <control shapeId="1032" r:id="rId7" name="ComboBox3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trading strategy</vt:lpstr>
      <vt:lpstr>Sheet2</vt:lpstr>
      <vt:lpstr>Sheet3</vt:lpstr>
    </vt:vector>
  </TitlesOfParts>
  <Company>nccu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ymchiang</dc:creator>
  <cp:lastModifiedBy>ymchiang</cp:lastModifiedBy>
  <dcterms:created xsi:type="dcterms:W3CDTF">1998-12-22T03:49:10Z</dcterms:created>
  <dcterms:modified xsi:type="dcterms:W3CDTF">2014-12-02T13:53:36Z</dcterms:modified>
</cp:coreProperties>
</file>