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dfg\OneDrive - g.ntu.edu.tw\NTU\110-1\110-1財務模型程式應用\20211221\"/>
    </mc:Choice>
  </mc:AlternateContent>
  <xr:revisionPtr revIDLastSave="43" documentId="11_6ABCE19F4ACE8B919AD83B9EA83480BD2C32B632" xr6:coauthVersionLast="36" xr6:coauthVersionMax="36" xr10:uidLastSave="{49ACBE7B-8509-4608-90C7-EB2045C2660F}"/>
  <bookViews>
    <workbookView xWindow="840" yWindow="216" windowWidth="8220" windowHeight="4080" activeTab="1" xr2:uid="{00000000-000D-0000-FFFF-FFFF00000000}"/>
  </bookViews>
  <sheets>
    <sheet name="trading strategy" sheetId="1" r:id="rId1"/>
    <sheet name="exercise" sheetId="2" r:id="rId2"/>
  </sheets>
  <calcPr calcId="191029"/>
</workbook>
</file>

<file path=xl/calcChain.xml><?xml version="1.0" encoding="utf-8"?>
<calcChain xmlns="http://schemas.openxmlformats.org/spreadsheetml/2006/main">
  <c r="AD40" i="2" l="1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C40" i="2"/>
  <c r="AD27" i="1"/>
  <c r="AD28" i="1"/>
  <c r="AD29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F1" i="2" l="1"/>
  <c r="AC14" i="2"/>
  <c r="AA39" i="2"/>
  <c r="AB39" i="2" s="1"/>
  <c r="AA40" i="2"/>
  <c r="AB40" i="2" s="1"/>
  <c r="AD26" i="2"/>
  <c r="AD27" i="2" s="1"/>
  <c r="AE26" i="2"/>
  <c r="AE27" i="2" s="1"/>
  <c r="AF26" i="2"/>
  <c r="AF27" i="2" s="1"/>
  <c r="AG26" i="2"/>
  <c r="AG27" i="2" s="1"/>
  <c r="AH26" i="2"/>
  <c r="AH27" i="2" s="1"/>
  <c r="AI26" i="2"/>
  <c r="AI27" i="2" s="1"/>
  <c r="AJ26" i="2"/>
  <c r="AJ27" i="2" s="1"/>
  <c r="AK26" i="2"/>
  <c r="AK27" i="2" s="1"/>
  <c r="AL26" i="2"/>
  <c r="AL27" i="2" s="1"/>
  <c r="AM26" i="2"/>
  <c r="AM27" i="2" s="1"/>
  <c r="AN26" i="2"/>
  <c r="AN27" i="2" s="1"/>
  <c r="AO26" i="2"/>
  <c r="AO27" i="2" s="1"/>
  <c r="AP26" i="2"/>
  <c r="AP27" i="2" s="1"/>
  <c r="AQ26" i="2"/>
  <c r="AQ27" i="2" s="1"/>
  <c r="AR26" i="2"/>
  <c r="AR27" i="2" s="1"/>
  <c r="AS26" i="2"/>
  <c r="AS27" i="2" s="1"/>
  <c r="AT26" i="2"/>
  <c r="AT27" i="2" s="1"/>
  <c r="AU26" i="2"/>
  <c r="AU27" i="2" s="1"/>
  <c r="AV26" i="2"/>
  <c r="AV27" i="2" s="1"/>
  <c r="AW26" i="2"/>
  <c r="AW27" i="2" s="1"/>
  <c r="AD28" i="2"/>
  <c r="AD29" i="2" s="1"/>
  <c r="AE28" i="2"/>
  <c r="AE29" i="2" s="1"/>
  <c r="AF28" i="2"/>
  <c r="AF29" i="2" s="1"/>
  <c r="AG28" i="2"/>
  <c r="AG29" i="2" s="1"/>
  <c r="AH28" i="2"/>
  <c r="AH29" i="2" s="1"/>
  <c r="AI28" i="2"/>
  <c r="AI29" i="2" s="1"/>
  <c r="AJ28" i="2"/>
  <c r="AJ29" i="2" s="1"/>
  <c r="AK28" i="2"/>
  <c r="AK29" i="2" s="1"/>
  <c r="AL28" i="2"/>
  <c r="AL29" i="2" s="1"/>
  <c r="AM28" i="2"/>
  <c r="AM29" i="2" s="1"/>
  <c r="AN28" i="2"/>
  <c r="AN29" i="2" s="1"/>
  <c r="AO28" i="2"/>
  <c r="AO29" i="2" s="1"/>
  <c r="AP28" i="2"/>
  <c r="AP29" i="2" s="1"/>
  <c r="AQ28" i="2"/>
  <c r="AQ29" i="2" s="1"/>
  <c r="AR28" i="2"/>
  <c r="AR29" i="2" s="1"/>
  <c r="AS28" i="2"/>
  <c r="AS29" i="2" s="1"/>
  <c r="AT28" i="2"/>
  <c r="AT29" i="2" s="1"/>
  <c r="AU28" i="2"/>
  <c r="AU29" i="2" s="1"/>
  <c r="AV28" i="2"/>
  <c r="AV29" i="2" s="1"/>
  <c r="AW28" i="2"/>
  <c r="AW29" i="2" s="1"/>
  <c r="AD30" i="2"/>
  <c r="AE30" i="2"/>
  <c r="AE31" i="2" s="1"/>
  <c r="AF30" i="2"/>
  <c r="AF31" i="2" s="1"/>
  <c r="AG30" i="2"/>
  <c r="AG31" i="2" s="1"/>
  <c r="AH30" i="2"/>
  <c r="AI30" i="2"/>
  <c r="AJ30" i="2"/>
  <c r="AK30" i="2"/>
  <c r="AK31" i="2" s="1"/>
  <c r="AL30" i="2"/>
  <c r="AL31" i="2" s="1"/>
  <c r="AM30" i="2"/>
  <c r="AN30" i="2"/>
  <c r="AO30" i="2"/>
  <c r="AP30" i="2"/>
  <c r="AQ30" i="2"/>
  <c r="AQ31" i="2" s="1"/>
  <c r="AR30" i="2"/>
  <c r="AR31" i="2" s="1"/>
  <c r="AS30" i="2"/>
  <c r="AS31" i="2" s="1"/>
  <c r="AT30" i="2"/>
  <c r="AU30" i="2"/>
  <c r="AV30" i="2"/>
  <c r="AW30" i="2"/>
  <c r="AW31" i="2" s="1"/>
  <c r="AD31" i="2"/>
  <c r="AH31" i="2"/>
  <c r="AI31" i="2"/>
  <c r="AJ31" i="2"/>
  <c r="AM31" i="2"/>
  <c r="AN31" i="2"/>
  <c r="AO31" i="2"/>
  <c r="AP31" i="2"/>
  <c r="AT31" i="2"/>
  <c r="AU31" i="2"/>
  <c r="AV31" i="2"/>
  <c r="AD32" i="2"/>
  <c r="AE32" i="2"/>
  <c r="AF32" i="2"/>
  <c r="AG32" i="2"/>
  <c r="AG33" i="2" s="1"/>
  <c r="AH32" i="2"/>
  <c r="AH33" i="2" s="1"/>
  <c r="AI32" i="2"/>
  <c r="AJ32" i="2"/>
  <c r="AK32" i="2"/>
  <c r="AL32" i="2"/>
  <c r="AM32" i="2"/>
  <c r="AM33" i="2" s="1"/>
  <c r="AN32" i="2"/>
  <c r="AN33" i="2" s="1"/>
  <c r="AO32" i="2"/>
  <c r="AO33" i="2" s="1"/>
  <c r="AP32" i="2"/>
  <c r="AQ32" i="2"/>
  <c r="AR32" i="2"/>
  <c r="AS32" i="2"/>
  <c r="AS33" i="2" s="1"/>
  <c r="AT32" i="2"/>
  <c r="AT33" i="2" s="1"/>
  <c r="AU32" i="2"/>
  <c r="AV32" i="2"/>
  <c r="AW32" i="2"/>
  <c r="AD33" i="2"/>
  <c r="AE33" i="2"/>
  <c r="AF33" i="2"/>
  <c r="AI33" i="2"/>
  <c r="AJ33" i="2"/>
  <c r="AK33" i="2"/>
  <c r="AL33" i="2"/>
  <c r="AP33" i="2"/>
  <c r="AQ33" i="2"/>
  <c r="AR33" i="2"/>
  <c r="AU33" i="2"/>
  <c r="AV33" i="2"/>
  <c r="AW33" i="2"/>
  <c r="AC30" i="2"/>
  <c r="AC28" i="2"/>
  <c r="AC29" i="2" s="1"/>
  <c r="AC26" i="2"/>
  <c r="AC27" i="2" s="1"/>
  <c r="AC32" i="2"/>
  <c r="AC33" i="2" s="1"/>
  <c r="AC31" i="2"/>
  <c r="AD16" i="2"/>
  <c r="AD17" i="2" s="1"/>
  <c r="AE16" i="2"/>
  <c r="AE17" i="2" s="1"/>
  <c r="AF16" i="2"/>
  <c r="AF17" i="2" s="1"/>
  <c r="AG16" i="2"/>
  <c r="AG17" i="2" s="1"/>
  <c r="AH16" i="2"/>
  <c r="AH17" i="2" s="1"/>
  <c r="AI16" i="2"/>
  <c r="AI17" i="2" s="1"/>
  <c r="AJ16" i="2"/>
  <c r="AJ17" i="2" s="1"/>
  <c r="AK16" i="2"/>
  <c r="AK17" i="2" s="1"/>
  <c r="AL16" i="2"/>
  <c r="AL17" i="2" s="1"/>
  <c r="AM16" i="2"/>
  <c r="AM17" i="2" s="1"/>
  <c r="AN16" i="2"/>
  <c r="AN17" i="2" s="1"/>
  <c r="AO16" i="2"/>
  <c r="AO17" i="2" s="1"/>
  <c r="AP16" i="2"/>
  <c r="AP17" i="2" s="1"/>
  <c r="AQ16" i="2"/>
  <c r="AQ17" i="2" s="1"/>
  <c r="AR16" i="2"/>
  <c r="AR17" i="2" s="1"/>
  <c r="AS16" i="2"/>
  <c r="AS17" i="2" s="1"/>
  <c r="AT16" i="2"/>
  <c r="AT17" i="2" s="1"/>
  <c r="AU16" i="2"/>
  <c r="AU17" i="2" s="1"/>
  <c r="AV16" i="2"/>
  <c r="AV17" i="2" s="1"/>
  <c r="AW16" i="2"/>
  <c r="AW17" i="2" s="1"/>
  <c r="AC16" i="2"/>
  <c r="AC17" i="2" s="1"/>
  <c r="AD18" i="2"/>
  <c r="AD19" i="2" s="1"/>
  <c r="AE18" i="2"/>
  <c r="AF18" i="2"/>
  <c r="AG18" i="2"/>
  <c r="AH18" i="2"/>
  <c r="AI18" i="2"/>
  <c r="AI19" i="2" s="1"/>
  <c r="AJ18" i="2"/>
  <c r="AJ19" i="2" s="1"/>
  <c r="AK18" i="2"/>
  <c r="AL18" i="2"/>
  <c r="AL19" i="2" s="1"/>
  <c r="AM18" i="2"/>
  <c r="AN18" i="2"/>
  <c r="AO18" i="2"/>
  <c r="AO19" i="2" s="1"/>
  <c r="AP18" i="2"/>
  <c r="AP19" i="2" s="1"/>
  <c r="AQ18" i="2"/>
  <c r="AR18" i="2"/>
  <c r="AS18" i="2"/>
  <c r="AT18" i="2"/>
  <c r="AU18" i="2"/>
  <c r="AU19" i="2" s="1"/>
  <c r="AV18" i="2"/>
  <c r="AV19" i="2" s="1"/>
  <c r="AW18" i="2"/>
  <c r="AE19" i="2"/>
  <c r="AF19" i="2"/>
  <c r="AG19" i="2"/>
  <c r="AH19" i="2"/>
  <c r="AK19" i="2"/>
  <c r="AM19" i="2"/>
  <c r="AN19" i="2"/>
  <c r="AQ19" i="2"/>
  <c r="AR19" i="2"/>
  <c r="AS19" i="2"/>
  <c r="AT19" i="2"/>
  <c r="AW19" i="2"/>
  <c r="AD20" i="2"/>
  <c r="AE20" i="2"/>
  <c r="AE21" i="2" s="1"/>
  <c r="AF20" i="2"/>
  <c r="AF21" i="2" s="1"/>
  <c r="AG20" i="2"/>
  <c r="AH20" i="2"/>
  <c r="AH21" i="2" s="1"/>
  <c r="AI20" i="2"/>
  <c r="AJ20" i="2"/>
  <c r="AK20" i="2"/>
  <c r="AK21" i="2" s="1"/>
  <c r="AL20" i="2"/>
  <c r="AL21" i="2" s="1"/>
  <c r="AM20" i="2"/>
  <c r="AN20" i="2"/>
  <c r="AO20" i="2"/>
  <c r="AP20" i="2"/>
  <c r="AQ20" i="2"/>
  <c r="AQ21" i="2" s="1"/>
  <c r="AR20" i="2"/>
  <c r="AR21" i="2" s="1"/>
  <c r="AS20" i="2"/>
  <c r="AT20" i="2"/>
  <c r="AT21" i="2" s="1"/>
  <c r="AU20" i="2"/>
  <c r="AV20" i="2"/>
  <c r="AW20" i="2"/>
  <c r="AW21" i="2" s="1"/>
  <c r="AD21" i="2"/>
  <c r="AG21" i="2"/>
  <c r="AI21" i="2"/>
  <c r="AJ21" i="2"/>
  <c r="AM21" i="2"/>
  <c r="AN21" i="2"/>
  <c r="AO21" i="2"/>
  <c r="AP21" i="2"/>
  <c r="AS21" i="2"/>
  <c r="AU21" i="2"/>
  <c r="AV21" i="2"/>
  <c r="AC19" i="2"/>
  <c r="AC18" i="2"/>
  <c r="AD14" i="2"/>
  <c r="AD15" i="2" s="1"/>
  <c r="AE14" i="2"/>
  <c r="AE15" i="2" s="1"/>
  <c r="AF14" i="2"/>
  <c r="AF15" i="2" s="1"/>
  <c r="AG14" i="2"/>
  <c r="AG15" i="2" s="1"/>
  <c r="AH14" i="2"/>
  <c r="AH15" i="2" s="1"/>
  <c r="AI14" i="2"/>
  <c r="AI15" i="2" s="1"/>
  <c r="AJ14" i="2"/>
  <c r="AJ15" i="2" s="1"/>
  <c r="AK14" i="2"/>
  <c r="AK15" i="2" s="1"/>
  <c r="AL14" i="2"/>
  <c r="AL15" i="2" s="1"/>
  <c r="AM14" i="2"/>
  <c r="AM15" i="2" s="1"/>
  <c r="AN14" i="2"/>
  <c r="AN15" i="2" s="1"/>
  <c r="AO14" i="2"/>
  <c r="AO15" i="2" s="1"/>
  <c r="AP14" i="2"/>
  <c r="AP15" i="2" s="1"/>
  <c r="AQ14" i="2"/>
  <c r="AQ15" i="2" s="1"/>
  <c r="AR14" i="2"/>
  <c r="AR15" i="2" s="1"/>
  <c r="AS14" i="2"/>
  <c r="AS15" i="2" s="1"/>
  <c r="AT14" i="2"/>
  <c r="AT15" i="2" s="1"/>
  <c r="AU14" i="2"/>
  <c r="AU15" i="2" s="1"/>
  <c r="AV14" i="2"/>
  <c r="AV15" i="2" s="1"/>
  <c r="AW14" i="2"/>
  <c r="AW15" i="2" s="1"/>
  <c r="AC21" i="2"/>
  <c r="AC20" i="2"/>
  <c r="F2" i="2"/>
  <c r="AB27" i="1"/>
  <c r="AC27" i="1" s="1"/>
  <c r="AB28" i="1"/>
  <c r="AC28" i="1" s="1"/>
  <c r="AE7" i="1"/>
  <c r="AE8" i="1" s="1"/>
  <c r="AE16" i="1"/>
  <c r="AE21" i="1" s="1"/>
  <c r="AE22" i="1" s="1"/>
  <c r="AF7" i="1"/>
  <c r="AF8" i="1" s="1"/>
  <c r="AF16" i="1"/>
  <c r="AF21" i="1" s="1"/>
  <c r="AF22" i="1" s="1"/>
  <c r="AF17" i="1"/>
  <c r="AF18" i="1" s="1"/>
  <c r="AG7" i="1"/>
  <c r="AG8" i="1" s="1"/>
  <c r="AG16" i="1"/>
  <c r="AG17" i="1" s="1"/>
  <c r="AG18" i="1" s="1"/>
  <c r="AH7" i="1"/>
  <c r="AH8" i="1" s="1"/>
  <c r="AH16" i="1"/>
  <c r="AH21" i="1" s="1"/>
  <c r="AH22" i="1" s="1"/>
  <c r="AI7" i="1"/>
  <c r="AI8" i="1" s="1"/>
  <c r="AI16" i="1"/>
  <c r="AI17" i="1" s="1"/>
  <c r="AI18" i="1" s="1"/>
  <c r="AJ7" i="1"/>
  <c r="AJ8" i="1" s="1"/>
  <c r="AJ16" i="1"/>
  <c r="AJ21" i="1" s="1"/>
  <c r="AJ22" i="1" s="1"/>
  <c r="AJ17" i="1"/>
  <c r="AJ18" i="1" s="1"/>
  <c r="AK7" i="1"/>
  <c r="AK8" i="1" s="1"/>
  <c r="AK16" i="1"/>
  <c r="AK17" i="1" s="1"/>
  <c r="AK18" i="1" s="1"/>
  <c r="AL7" i="1"/>
  <c r="AL8" i="1" s="1"/>
  <c r="AL16" i="1"/>
  <c r="AL21" i="1" s="1"/>
  <c r="AL22" i="1" s="1"/>
  <c r="AL17" i="1"/>
  <c r="AL18" i="1" s="1"/>
  <c r="AM7" i="1"/>
  <c r="AM8" i="1" s="1"/>
  <c r="AM16" i="1"/>
  <c r="AM17" i="1" s="1"/>
  <c r="AM18" i="1" s="1"/>
  <c r="AN7" i="1"/>
  <c r="AN8" i="1" s="1"/>
  <c r="AN16" i="1"/>
  <c r="AN17" i="1" s="1"/>
  <c r="AN18" i="1" s="1"/>
  <c r="AO7" i="1"/>
  <c r="AO8" i="1" s="1"/>
  <c r="AO16" i="1"/>
  <c r="AO17" i="1" s="1"/>
  <c r="AO18" i="1" s="1"/>
  <c r="AO21" i="1"/>
  <c r="AP7" i="1"/>
  <c r="AP8" i="1" s="1"/>
  <c r="AP16" i="1"/>
  <c r="AP21" i="1" s="1"/>
  <c r="AP22" i="1" s="1"/>
  <c r="AQ7" i="1"/>
  <c r="AQ8" i="1" s="1"/>
  <c r="AQ16" i="1"/>
  <c r="AQ17" i="1" s="1"/>
  <c r="AQ18" i="1" s="1"/>
  <c r="AR7" i="1"/>
  <c r="AR8" i="1" s="1"/>
  <c r="AR16" i="1"/>
  <c r="AR17" i="1" s="1"/>
  <c r="AR18" i="1" s="1"/>
  <c r="AS7" i="1"/>
  <c r="AS8" i="1" s="1"/>
  <c r="AS16" i="1"/>
  <c r="AS17" i="1" s="1"/>
  <c r="AS18" i="1" s="1"/>
  <c r="AT7" i="1"/>
  <c r="AT8" i="1" s="1"/>
  <c r="AT16" i="1"/>
  <c r="AT20" i="1" s="1"/>
  <c r="AU7" i="1"/>
  <c r="AU8" i="1" s="1"/>
  <c r="AU16" i="1"/>
  <c r="AU17" i="1" s="1"/>
  <c r="AU18" i="1" s="1"/>
  <c r="AV7" i="1"/>
  <c r="AV8" i="1" s="1"/>
  <c r="AV16" i="1"/>
  <c r="AV20" i="1" s="1"/>
  <c r="AV21" i="1"/>
  <c r="AV22" i="1" s="1"/>
  <c r="AV17" i="1"/>
  <c r="AV18" i="1" s="1"/>
  <c r="AW7" i="1"/>
  <c r="AW8" i="1" s="1"/>
  <c r="AW16" i="1"/>
  <c r="AW21" i="1" s="1"/>
  <c r="AW22" i="1" s="1"/>
  <c r="AD7" i="1"/>
  <c r="AD8" i="1" s="1"/>
  <c r="AD16" i="1"/>
  <c r="AD17" i="1" s="1"/>
  <c r="AD18" i="1" s="1"/>
  <c r="AD21" i="1"/>
  <c r="AD22" i="1" s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D26" i="1"/>
  <c r="AO22" i="1"/>
  <c r="AD10" i="1"/>
  <c r="AE10" i="1"/>
  <c r="AF10" i="1"/>
  <c r="AV9" i="1"/>
  <c r="AW9" i="1"/>
  <c r="AV10" i="1"/>
  <c r="AW10" i="1"/>
  <c r="AV11" i="1"/>
  <c r="AV12" i="1" s="1"/>
  <c r="AW11" i="1"/>
  <c r="AW12" i="1" s="1"/>
  <c r="AV13" i="1"/>
  <c r="AV14" i="1" s="1"/>
  <c r="AW13" i="1"/>
  <c r="AW14" i="1" s="1"/>
  <c r="AV23" i="1"/>
  <c r="AV24" i="1" s="1"/>
  <c r="AW23" i="1"/>
  <c r="AW24" i="1" s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E11" i="1"/>
  <c r="AE12" i="1" s="1"/>
  <c r="AF11" i="1"/>
  <c r="AF12" i="1" s="1"/>
  <c r="AG11" i="1"/>
  <c r="AG12" i="1" s="1"/>
  <c r="AH11" i="1"/>
  <c r="AH12" i="1" s="1"/>
  <c r="AI11" i="1"/>
  <c r="AI12" i="1" s="1"/>
  <c r="AJ11" i="1"/>
  <c r="AJ12" i="1" s="1"/>
  <c r="AK11" i="1"/>
  <c r="AK12" i="1" s="1"/>
  <c r="AL11" i="1"/>
  <c r="AL12" i="1" s="1"/>
  <c r="AM11" i="1"/>
  <c r="AM12" i="1" s="1"/>
  <c r="AN11" i="1"/>
  <c r="AN12" i="1" s="1"/>
  <c r="AO11" i="1"/>
  <c r="AO12" i="1" s="1"/>
  <c r="AP11" i="1"/>
  <c r="AP12" i="1" s="1"/>
  <c r="AQ11" i="1"/>
  <c r="AQ12" i="1" s="1"/>
  <c r="AR11" i="1"/>
  <c r="AR12" i="1" s="1"/>
  <c r="AS11" i="1"/>
  <c r="AS12" i="1" s="1"/>
  <c r="AT11" i="1"/>
  <c r="AT12" i="1" s="1"/>
  <c r="AU11" i="1"/>
  <c r="AU12" i="1" s="1"/>
  <c r="AE13" i="1"/>
  <c r="AE14" i="1" s="1"/>
  <c r="AF13" i="1"/>
  <c r="AG13" i="1"/>
  <c r="AH13" i="1"/>
  <c r="AI13" i="1"/>
  <c r="AI14" i="1" s="1"/>
  <c r="AJ13" i="1"/>
  <c r="AJ14" i="1" s="1"/>
  <c r="AK13" i="1"/>
  <c r="AK14" i="1" s="1"/>
  <c r="AL13" i="1"/>
  <c r="AL14" i="1" s="1"/>
  <c r="AM13" i="1"/>
  <c r="AM14" i="1" s="1"/>
  <c r="AN13" i="1"/>
  <c r="AO13" i="1"/>
  <c r="AP13" i="1"/>
  <c r="AQ13" i="1"/>
  <c r="AQ14" i="1" s="1"/>
  <c r="AR13" i="1"/>
  <c r="AS13" i="1"/>
  <c r="AS14" i="1" s="1"/>
  <c r="AT13" i="1"/>
  <c r="AT14" i="1" s="1"/>
  <c r="AU13" i="1"/>
  <c r="AU14" i="1" s="1"/>
  <c r="AF14" i="1"/>
  <c r="AG14" i="1"/>
  <c r="AH14" i="1"/>
  <c r="AN14" i="1"/>
  <c r="AO14" i="1"/>
  <c r="AP14" i="1"/>
  <c r="AR14" i="1"/>
  <c r="AF19" i="1"/>
  <c r="AH19" i="1"/>
  <c r="AI19" i="1"/>
  <c r="AJ19" i="1"/>
  <c r="AL19" i="1"/>
  <c r="AO19" i="1"/>
  <c r="AU19" i="1"/>
  <c r="AF20" i="1"/>
  <c r="AI20" i="1"/>
  <c r="AJ20" i="1"/>
  <c r="AN20" i="1"/>
  <c r="AO20" i="1"/>
  <c r="AP20" i="1"/>
  <c r="AU20" i="1"/>
  <c r="AE23" i="1"/>
  <c r="AE24" i="1" s="1"/>
  <c r="AF23" i="1"/>
  <c r="AF24" i="1" s="1"/>
  <c r="AG23" i="1"/>
  <c r="AH23" i="1"/>
  <c r="AH24" i="1" s="1"/>
  <c r="AI23" i="1"/>
  <c r="AI24" i="1" s="1"/>
  <c r="AJ23" i="1"/>
  <c r="AK23" i="1"/>
  <c r="AL23" i="1"/>
  <c r="AL24" i="1" s="1"/>
  <c r="AM23" i="1"/>
  <c r="AM24" i="1" s="1"/>
  <c r="AN23" i="1"/>
  <c r="AN24" i="1" s="1"/>
  <c r="AO23" i="1"/>
  <c r="AO24" i="1" s="1"/>
  <c r="AP23" i="1"/>
  <c r="AP24" i="1" s="1"/>
  <c r="AQ23" i="1"/>
  <c r="AQ24" i="1" s="1"/>
  <c r="AR23" i="1"/>
  <c r="AR24" i="1" s="1"/>
  <c r="AS23" i="1"/>
  <c r="AT23" i="1"/>
  <c r="AT24" i="1" s="1"/>
  <c r="AU23" i="1"/>
  <c r="AU24" i="1" s="1"/>
  <c r="AG24" i="1"/>
  <c r="AJ24" i="1"/>
  <c r="AK24" i="1"/>
  <c r="AS24" i="1"/>
  <c r="AD23" i="1"/>
  <c r="AD24" i="1" s="1"/>
  <c r="AD13" i="1"/>
  <c r="AD14" i="1" s="1"/>
  <c r="AD11" i="1"/>
  <c r="AD12" i="1" s="1"/>
  <c r="AD9" i="1"/>
  <c r="E2" i="1"/>
  <c r="E1" i="1"/>
  <c r="AD41" i="2" l="1"/>
  <c r="AP41" i="2"/>
  <c r="AL39" i="2"/>
  <c r="AQ41" i="2"/>
  <c r="AM39" i="2"/>
  <c r="AC41" i="2"/>
  <c r="AR41" i="2"/>
  <c r="AN39" i="2"/>
  <c r="AE41" i="2"/>
  <c r="AC39" i="2"/>
  <c r="AF41" i="2"/>
  <c r="AG41" i="2"/>
  <c r="AS41" i="2"/>
  <c r="AO39" i="2"/>
  <c r="AQ39" i="2"/>
  <c r="AH39" i="2"/>
  <c r="AN41" i="2"/>
  <c r="AH41" i="2"/>
  <c r="AT41" i="2"/>
  <c r="AD39" i="2"/>
  <c r="AP39" i="2"/>
  <c r="AE39" i="2"/>
  <c r="AR39" i="2"/>
  <c r="AU39" i="2"/>
  <c r="AK39" i="2"/>
  <c r="AI41" i="2"/>
  <c r="AU41" i="2"/>
  <c r="AF39" i="2"/>
  <c r="AJ39" i="2"/>
  <c r="AJ41" i="2"/>
  <c r="AV41" i="2"/>
  <c r="AV39" i="2"/>
  <c r="AK41" i="2"/>
  <c r="AW41" i="2"/>
  <c r="AG39" i="2"/>
  <c r="AS39" i="2"/>
  <c r="AT39" i="2"/>
  <c r="AI39" i="2"/>
  <c r="AL41" i="2"/>
  <c r="AW39" i="2"/>
  <c r="AM41" i="2"/>
  <c r="AO41" i="2"/>
  <c r="AC15" i="2"/>
  <c r="AD19" i="1"/>
  <c r="AS19" i="1"/>
  <c r="AD20" i="1"/>
  <c r="AS20" i="1"/>
  <c r="AQ19" i="1"/>
  <c r="AV19" i="1"/>
  <c r="AQ20" i="1"/>
  <c r="AP19" i="1"/>
  <c r="AL20" i="1"/>
  <c r="AG19" i="1"/>
  <c r="AG20" i="1"/>
  <c r="AH17" i="1"/>
  <c r="AH18" i="1" s="1"/>
  <c r="AK19" i="1"/>
  <c r="AW20" i="1"/>
  <c r="AH20" i="1"/>
  <c r="AT21" i="1"/>
  <c r="AT22" i="1" s="1"/>
  <c r="AR21" i="1"/>
  <c r="AR22" i="1" s="1"/>
  <c r="AR20" i="1"/>
  <c r="AK20" i="1"/>
  <c r="AT19" i="1"/>
  <c r="AP17" i="1"/>
  <c r="AP18" i="1" s="1"/>
  <c r="AN21" i="1"/>
  <c r="AN22" i="1" s="1"/>
  <c r="AG21" i="1"/>
  <c r="AG22" i="1" s="1"/>
  <c r="AR19" i="1"/>
  <c r="AT17" i="1"/>
  <c r="AT18" i="1" s="1"/>
  <c r="AK21" i="1"/>
  <c r="AK22" i="1" s="1"/>
  <c r="AE17" i="1"/>
  <c r="AE18" i="1" s="1"/>
  <c r="AM19" i="1"/>
  <c r="AE19" i="1"/>
  <c r="AW19" i="1"/>
  <c r="AA31" i="1"/>
  <c r="F7" i="1" s="1"/>
  <c r="AS21" i="1"/>
  <c r="AS22" i="1" s="1"/>
  <c r="AM20" i="1"/>
  <c r="AE20" i="1"/>
  <c r="AN19" i="1"/>
  <c r="AW17" i="1"/>
  <c r="AW18" i="1" s="1"/>
  <c r="AU21" i="1"/>
  <c r="AU22" i="1" s="1"/>
  <c r="AQ21" i="1"/>
  <c r="AQ22" i="1" s="1"/>
  <c r="AM21" i="1"/>
  <c r="AM22" i="1" s="1"/>
  <c r="AI21" i="1"/>
  <c r="AI22" i="1" s="1"/>
</calcChain>
</file>

<file path=xl/sharedStrings.xml><?xml version="1.0" encoding="utf-8"?>
<sst xmlns="http://schemas.openxmlformats.org/spreadsheetml/2006/main" count="166" uniqueCount="84">
  <si>
    <t>long call</t>
    <phoneticPr fontId="1" type="noConversion"/>
  </si>
  <si>
    <t>short bond</t>
    <phoneticPr fontId="1" type="noConversion"/>
  </si>
  <si>
    <t>short call</t>
    <phoneticPr fontId="1" type="noConversion"/>
  </si>
  <si>
    <t>long stock</t>
    <phoneticPr fontId="1" type="noConversion"/>
  </si>
  <si>
    <t>short stock</t>
    <phoneticPr fontId="1" type="noConversion"/>
  </si>
  <si>
    <t>long put</t>
    <phoneticPr fontId="1" type="noConversion"/>
  </si>
  <si>
    <t>short put</t>
    <phoneticPr fontId="1" type="noConversion"/>
  </si>
  <si>
    <t>long bond</t>
    <phoneticPr fontId="1" type="noConversion"/>
  </si>
  <si>
    <t>short bond</t>
    <phoneticPr fontId="1" type="noConversion"/>
  </si>
  <si>
    <t>Strategy 1</t>
    <phoneticPr fontId="1" type="noConversion"/>
  </si>
  <si>
    <t>Strategy 2</t>
    <phoneticPr fontId="1" type="noConversion"/>
  </si>
  <si>
    <t>stock price</t>
    <phoneticPr fontId="1" type="noConversion"/>
  </si>
  <si>
    <t>Exercise price</t>
    <phoneticPr fontId="1" type="noConversion"/>
  </si>
  <si>
    <t>Strategy 1</t>
    <phoneticPr fontId="1" type="noConversion"/>
  </si>
  <si>
    <t>Strategy 2</t>
    <phoneticPr fontId="1" type="noConversion"/>
  </si>
  <si>
    <t>bond</t>
    <phoneticPr fontId="1" type="noConversion"/>
  </si>
  <si>
    <t>strategy 1</t>
    <phoneticPr fontId="1" type="noConversion"/>
  </si>
  <si>
    <t>strategy 2</t>
    <phoneticPr fontId="1" type="noConversion"/>
  </si>
  <si>
    <t>payoffs</t>
    <phoneticPr fontId="1" type="noConversion"/>
  </si>
  <si>
    <t>payoffs</t>
    <phoneticPr fontId="1" type="noConversion"/>
  </si>
  <si>
    <t>double call</t>
    <phoneticPr fontId="1" type="noConversion"/>
  </si>
  <si>
    <t>做白工</t>
    <phoneticPr fontId="1" type="noConversion"/>
  </si>
  <si>
    <t>covered call</t>
    <phoneticPr fontId="1" type="noConversion"/>
  </si>
  <si>
    <t>double short call</t>
    <phoneticPr fontId="1" type="noConversion"/>
  </si>
  <si>
    <t>double long stock</t>
    <phoneticPr fontId="1" type="noConversion"/>
  </si>
  <si>
    <t>double short stock</t>
    <phoneticPr fontId="1" type="noConversion"/>
  </si>
  <si>
    <t>double long put</t>
    <phoneticPr fontId="1" type="noConversion"/>
  </si>
  <si>
    <t>double short put</t>
    <phoneticPr fontId="1" type="noConversion"/>
  </si>
  <si>
    <t>double long bond</t>
    <phoneticPr fontId="1" type="noConversion"/>
  </si>
  <si>
    <t>double short bond</t>
    <phoneticPr fontId="1" type="noConversion"/>
  </si>
  <si>
    <t>P-C parity</t>
    <phoneticPr fontId="1" type="noConversion"/>
  </si>
  <si>
    <t>portfolio insurance</t>
    <phoneticPr fontId="1" type="noConversion"/>
  </si>
  <si>
    <r>
      <t>做白工</t>
    </r>
    <r>
      <rPr>
        <sz val="9"/>
        <rFont val="Times New Roman"/>
        <family val="1"/>
      </rPr>
      <t>/Spread</t>
    </r>
    <phoneticPr fontId="1" type="noConversion"/>
  </si>
  <si>
    <t>Straddle/Strangles</t>
    <phoneticPr fontId="1" type="noConversion"/>
  </si>
  <si>
    <t>坐飛機</t>
    <phoneticPr fontId="1" type="noConversion"/>
  </si>
  <si>
    <r>
      <t>反</t>
    </r>
    <r>
      <rPr>
        <sz val="9"/>
        <rFont val="Times New Roman"/>
        <family val="1"/>
      </rPr>
      <t>covered call</t>
    </r>
    <phoneticPr fontId="1" type="noConversion"/>
  </si>
  <si>
    <r>
      <t>反</t>
    </r>
    <r>
      <rPr>
        <sz val="9"/>
        <rFont val="Times New Roman"/>
        <family val="1"/>
      </rPr>
      <t>portfolio insurance</t>
    </r>
    <phoneticPr fontId="1" type="noConversion"/>
  </si>
  <si>
    <r>
      <t>反</t>
    </r>
    <r>
      <rPr>
        <sz val="9"/>
        <rFont val="Times New Roman"/>
        <family val="1"/>
      </rPr>
      <t>Straddle/Strangles</t>
    </r>
    <phoneticPr fontId="1" type="noConversion"/>
  </si>
  <si>
    <t>Stock</t>
    <phoneticPr fontId="1" type="noConversion"/>
  </si>
  <si>
    <r>
      <t>反</t>
    </r>
    <r>
      <rPr>
        <sz val="9"/>
        <rFont val="Times New Roman"/>
        <family val="1"/>
      </rPr>
      <t>Stock</t>
    </r>
    <phoneticPr fontId="1" type="noConversion"/>
  </si>
  <si>
    <r>
      <t>反</t>
    </r>
    <r>
      <rPr>
        <sz val="9"/>
        <rFont val="Times New Roman"/>
        <family val="1"/>
      </rPr>
      <t>P-C parity</t>
    </r>
    <phoneticPr fontId="1" type="noConversion"/>
  </si>
  <si>
    <t>左坐飛機</t>
    <phoneticPr fontId="1" type="noConversion"/>
  </si>
  <si>
    <r>
      <t>上移</t>
    </r>
    <r>
      <rPr>
        <sz val="9"/>
        <rFont val="Times New Roman"/>
        <family val="1"/>
      </rPr>
      <t>short call</t>
    </r>
    <phoneticPr fontId="1" type="noConversion"/>
  </si>
  <si>
    <r>
      <t>下移</t>
    </r>
    <r>
      <rPr>
        <sz val="9"/>
        <rFont val="Times New Roman"/>
        <family val="1"/>
      </rPr>
      <t>call</t>
    </r>
    <phoneticPr fontId="1" type="noConversion"/>
  </si>
  <si>
    <r>
      <t>上移</t>
    </r>
    <r>
      <rPr>
        <sz val="9"/>
        <rFont val="Times New Roman"/>
        <family val="1"/>
      </rPr>
      <t>stock</t>
    </r>
    <phoneticPr fontId="1" type="noConversion"/>
  </si>
  <si>
    <r>
      <t>上移</t>
    </r>
    <r>
      <rPr>
        <sz val="9"/>
        <rFont val="Times New Roman"/>
        <family val="1"/>
      </rPr>
      <t>short stock</t>
    </r>
    <phoneticPr fontId="1" type="noConversion"/>
  </si>
  <si>
    <t>上移put</t>
    <phoneticPr fontId="1" type="noConversion"/>
  </si>
  <si>
    <t>上移short put</t>
    <phoneticPr fontId="1" type="noConversion"/>
  </si>
  <si>
    <r>
      <t>下移</t>
    </r>
    <r>
      <rPr>
        <sz val="9"/>
        <rFont val="Times New Roman"/>
        <family val="1"/>
      </rPr>
      <t>stock</t>
    </r>
    <phoneticPr fontId="1" type="noConversion"/>
  </si>
  <si>
    <r>
      <t>下移</t>
    </r>
    <r>
      <rPr>
        <sz val="9"/>
        <rFont val="Times New Roman"/>
        <family val="1"/>
      </rPr>
      <t>short stock</t>
    </r>
    <phoneticPr fontId="1" type="noConversion"/>
  </si>
  <si>
    <t>下移put</t>
    <phoneticPr fontId="1" type="noConversion"/>
  </si>
  <si>
    <t>下移short put</t>
    <phoneticPr fontId="1" type="noConversion"/>
  </si>
  <si>
    <r>
      <t>飛機降落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鑚</t>
    </r>
    <r>
      <rPr>
        <sz val="9"/>
        <rFont val="新細明體"/>
        <family val="1"/>
        <charset val="136"/>
      </rPr>
      <t>地機</t>
    </r>
    <phoneticPr fontId="1" type="noConversion"/>
  </si>
  <si>
    <r>
      <t>左飛機降落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左</t>
    </r>
    <r>
      <rPr>
        <sz val="9"/>
        <rFont val="新細明體"/>
        <family val="1"/>
        <charset val="136"/>
      </rPr>
      <t>鑚</t>
    </r>
    <r>
      <rPr>
        <sz val="9"/>
        <rFont val="新細明體"/>
        <family val="1"/>
        <charset val="136"/>
      </rPr>
      <t>地機</t>
    </r>
    <phoneticPr fontId="1" type="noConversion"/>
  </si>
  <si>
    <r>
      <t>飛機降落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鑚</t>
    </r>
    <r>
      <rPr>
        <sz val="9"/>
        <rFont val="新細明體"/>
        <family val="1"/>
        <charset val="136"/>
      </rPr>
      <t>地機</t>
    </r>
    <phoneticPr fontId="1" type="noConversion"/>
  </si>
  <si>
    <r>
      <t>左飛機降落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左</t>
    </r>
    <r>
      <rPr>
        <sz val="9"/>
        <rFont val="新細明體"/>
        <family val="1"/>
        <charset val="136"/>
      </rPr>
      <t>鑚</t>
    </r>
    <r>
      <rPr>
        <sz val="9"/>
        <rFont val="新細明體"/>
        <family val="1"/>
        <charset val="136"/>
      </rPr>
      <t>地機</t>
    </r>
    <phoneticPr fontId="1" type="noConversion"/>
  </si>
  <si>
    <t>graph</t>
    <phoneticPr fontId="1" type="noConversion"/>
  </si>
  <si>
    <t>asset 1</t>
    <phoneticPr fontId="1" type="noConversion"/>
  </si>
  <si>
    <t>asset 2</t>
    <phoneticPr fontId="1" type="noConversion"/>
  </si>
  <si>
    <t>portfolio</t>
    <phoneticPr fontId="1" type="noConversion"/>
  </si>
  <si>
    <t>All</t>
    <phoneticPr fontId="1" type="noConversion"/>
  </si>
  <si>
    <t>Graph</t>
    <phoneticPr fontId="1" type="noConversion"/>
  </si>
  <si>
    <t>long a call</t>
    <phoneticPr fontId="1" type="noConversion"/>
  </si>
  <si>
    <t>short a call</t>
    <phoneticPr fontId="1" type="noConversion"/>
  </si>
  <si>
    <t>long a put</t>
    <phoneticPr fontId="1" type="noConversion"/>
  </si>
  <si>
    <t>short a put</t>
    <phoneticPr fontId="1" type="noConversion"/>
  </si>
  <si>
    <t>long a stock</t>
    <phoneticPr fontId="1" type="noConversion"/>
  </si>
  <si>
    <t>short a stock</t>
    <phoneticPr fontId="1" type="noConversion"/>
  </si>
  <si>
    <t>long a bond</t>
    <phoneticPr fontId="1" type="noConversion"/>
  </si>
  <si>
    <t>short a bond</t>
    <phoneticPr fontId="1" type="noConversion"/>
  </si>
  <si>
    <t>strategy 1</t>
    <phoneticPr fontId="1" type="noConversion"/>
  </si>
  <si>
    <t>strategy 2</t>
    <phoneticPr fontId="1" type="noConversion"/>
  </si>
  <si>
    <t>exercise price 1</t>
    <phoneticPr fontId="1" type="noConversion"/>
  </si>
  <si>
    <t>exercise price 2</t>
    <phoneticPr fontId="1" type="noConversion"/>
  </si>
  <si>
    <t>NO</t>
    <phoneticPr fontId="1" type="noConversion"/>
  </si>
  <si>
    <t>stock price</t>
    <phoneticPr fontId="1" type="noConversion"/>
  </si>
  <si>
    <t>bond payoff</t>
    <phoneticPr fontId="1" type="noConversion"/>
  </si>
  <si>
    <t xml:space="preserve"> </t>
    <phoneticPr fontId="1" type="noConversion"/>
  </si>
  <si>
    <t>portfolio</t>
    <phoneticPr fontId="1" type="noConversion"/>
  </si>
  <si>
    <t>graph</t>
    <phoneticPr fontId="1" type="noConversion"/>
  </si>
  <si>
    <t>asset1</t>
    <phoneticPr fontId="1" type="noConversion"/>
  </si>
  <si>
    <t>asset2</t>
    <phoneticPr fontId="1" type="noConversion"/>
  </si>
  <si>
    <t>portfolio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</si>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</sst>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Times New Roman"/>
      <family val="1"/>
    </font>
    <font>
      <sz val="12"/>
      <color indexed="10"/>
      <name val="新細明體"/>
      <family val="1"/>
      <charset val="136"/>
    </font>
    <font>
      <b/>
      <sz val="12"/>
      <color indexed="1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2" borderId="1" xfId="0" applyFont="1" applyFill="1" applyBorder="1"/>
    <xf numFmtId="0" fontId="4" fillId="2" borderId="2" xfId="0" applyFont="1" applyFill="1" applyBorder="1"/>
    <xf numFmtId="0" fontId="0" fillId="2" borderId="3" xfId="0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9727705201897"/>
          <c:y val="0.14213197969543148"/>
          <c:w val="0.64739975755249402"/>
          <c:h val="0.73604060913705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strategy'!$AC$27</c:f>
              <c:strCache>
                <c:ptCount val="1"/>
                <c:pt idx="0">
                  <c:v>short put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'trading strategy'!$AD$26:$AW$26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'trading strategy'!$AD$27:$AW$27</c:f>
              <c:numCache>
                <c:formatCode>General</c:formatCode>
                <c:ptCount val="20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F-4A32-844D-EE3C5AAD3F7C}"/>
            </c:ext>
          </c:extLst>
        </c:ser>
        <c:ser>
          <c:idx val="1"/>
          <c:order val="1"/>
          <c:tx>
            <c:strRef>
              <c:f>'trading strategy'!$AC$28</c:f>
              <c:strCache>
                <c:ptCount val="1"/>
                <c:pt idx="0">
                  <c:v>long call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'trading strategy'!$AD$26:$AW$26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'trading strategy'!$AD$28:$AW$28</c:f>
              <c:numCache>
                <c:formatCode>General</c:formatCode>
                <c:ptCount val="20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5F-4A32-844D-EE3C5AAD3F7C}"/>
            </c:ext>
          </c:extLst>
        </c:ser>
        <c:ser>
          <c:idx val="2"/>
          <c:order val="2"/>
          <c:tx>
            <c:strRef>
              <c:f>'trading strategy'!$AC$29</c:f>
              <c:strCache>
                <c:ptCount val="1"/>
                <c:pt idx="0">
                  <c:v>payoffs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'trading strategy'!$AD$26:$AW$26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'trading strategy'!$AD$29:$AW$29</c:f>
              <c:numCache>
                <c:formatCode>General</c:formatCode>
                <c:ptCount val="20"/>
                <c:pt idx="0">
                  <c:v>-63</c:v>
                </c:pt>
                <c:pt idx="1">
                  <c:v>-58</c:v>
                </c:pt>
                <c:pt idx="2">
                  <c:v>-53</c:v>
                </c:pt>
                <c:pt idx="3">
                  <c:v>-48</c:v>
                </c:pt>
                <c:pt idx="4">
                  <c:v>-43</c:v>
                </c:pt>
                <c:pt idx="5">
                  <c:v>-38</c:v>
                </c:pt>
                <c:pt idx="6">
                  <c:v>-33</c:v>
                </c:pt>
                <c:pt idx="7">
                  <c:v>-28</c:v>
                </c:pt>
                <c:pt idx="8">
                  <c:v>-23</c:v>
                </c:pt>
                <c:pt idx="9">
                  <c:v>-18</c:v>
                </c:pt>
                <c:pt idx="10">
                  <c:v>-13</c:v>
                </c:pt>
                <c:pt idx="11">
                  <c:v>-3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5F-4A32-844D-EE3C5AAD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8064"/>
        <c:axId val="89930752"/>
      </c:scatterChart>
      <c:valAx>
        <c:axId val="89928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89930752"/>
        <c:crosses val="autoZero"/>
        <c:crossBetween val="midCat"/>
      </c:valAx>
      <c:valAx>
        <c:axId val="89930752"/>
        <c:scaling>
          <c:orientation val="minMax"/>
          <c:min val="-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89928064"/>
        <c:crosses val="autoZero"/>
        <c:crossBetween val="midCat"/>
        <c:majorUnit val="10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14461471591446"/>
          <c:y val="2.538071065989848E-2"/>
          <c:w val="0.22543384414774342"/>
          <c:h val="0.29441624365482244"/>
        </c:manualLayout>
      </c:layout>
      <c:overlay val="0"/>
      <c:spPr>
        <a:solidFill>
          <a:srgbClr val="FFFF0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00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exercise!$AB$39</c:f>
              <c:strCache>
                <c:ptCount val="1"/>
                <c:pt idx="0">
                  <c:v>short a 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exercise!$AC$38:$AW$38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exercise!$AC$39:$AW$39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419-AD8A-CABFD7D0442D}"/>
            </c:ext>
          </c:extLst>
        </c:ser>
        <c:ser>
          <c:idx val="1"/>
          <c:order val="1"/>
          <c:tx>
            <c:strRef>
              <c:f>exercise!$AB$40</c:f>
              <c:strCache>
                <c:ptCount val="1"/>
                <c:pt idx="0">
                  <c:v>long a 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exercise!$AC$38:$AW$38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exercise!$AC$40:$AW$40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A-4419-AD8A-CABFD7D0442D}"/>
            </c:ext>
          </c:extLst>
        </c:ser>
        <c:ser>
          <c:idx val="2"/>
          <c:order val="2"/>
          <c:tx>
            <c:strRef>
              <c:f>exercise!$AB$41</c:f>
              <c:strCache>
                <c:ptCount val="1"/>
                <c:pt idx="0">
                  <c:v>portfolio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exercise!$AC$38:$AW$38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exercise!$AC$41:$AW$41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4A-4419-AD8A-CABFD7D04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23935"/>
        <c:axId val="1803240847"/>
      </c:scatterChart>
      <c:valAx>
        <c:axId val="15157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3240847"/>
        <c:crosses val="autoZero"/>
        <c:crossBetween val="midCat"/>
      </c:valAx>
      <c:valAx>
        <c:axId val="180324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572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8.emf"/><Relationship Id="rId1" Type="http://schemas.openxmlformats.org/officeDocument/2006/relationships/image" Target="../media/image9.emf"/><Relationship Id="rId5" Type="http://schemas.openxmlformats.org/officeDocument/2006/relationships/image" Target="../media/image10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38100</xdr:rowOff>
    </xdr:from>
    <xdr:to>
      <xdr:col>4</xdr:col>
      <xdr:colOff>552450</xdr:colOff>
      <xdr:row>11</xdr:row>
      <xdr:rowOff>9525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0</xdr:row>
          <xdr:rowOff>7620</xdr:rowOff>
        </xdr:from>
        <xdr:to>
          <xdr:col>3</xdr:col>
          <xdr:colOff>76200</xdr:colOff>
          <xdr:row>1</xdr:row>
          <xdr:rowOff>22860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1</xdr:row>
          <xdr:rowOff>0</xdr:rowOff>
        </xdr:from>
        <xdr:to>
          <xdr:col>3</xdr:col>
          <xdr:colOff>76200</xdr:colOff>
          <xdr:row>2</xdr:row>
          <xdr:rowOff>15240</xdr:rowOff>
        </xdr:to>
        <xdr:sp macro="" textlink="">
          <xdr:nvSpPr>
            <xdr:cNvPr id="1026" name="ComboBox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0</xdr:row>
          <xdr:rowOff>0</xdr:rowOff>
        </xdr:from>
        <xdr:to>
          <xdr:col>6</xdr:col>
          <xdr:colOff>7620</xdr:colOff>
          <xdr:row>1</xdr:row>
          <xdr:rowOff>7620</xdr:rowOff>
        </xdr:to>
        <xdr:sp macro="" textlink="">
          <xdr:nvSpPr>
            <xdr:cNvPr id="1027" name="ScrollBar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</xdr:row>
          <xdr:rowOff>0</xdr:rowOff>
        </xdr:from>
        <xdr:to>
          <xdr:col>6</xdr:col>
          <xdr:colOff>83820</xdr:colOff>
          <xdr:row>2</xdr:row>
          <xdr:rowOff>15240</xdr:rowOff>
        </xdr:to>
        <xdr:sp macro="" textlink="">
          <xdr:nvSpPr>
            <xdr:cNvPr id="1028" name="ScrollBar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</xdr:row>
          <xdr:rowOff>0</xdr:rowOff>
        </xdr:from>
        <xdr:to>
          <xdr:col>7</xdr:col>
          <xdr:colOff>365760</xdr:colOff>
          <xdr:row>2</xdr:row>
          <xdr:rowOff>15240</xdr:rowOff>
        </xdr:to>
        <xdr:sp macro="" textlink="">
          <xdr:nvSpPr>
            <xdr:cNvPr id="1032" name="ComboBox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0</xdr:row>
          <xdr:rowOff>53340</xdr:rowOff>
        </xdr:from>
        <xdr:to>
          <xdr:col>3</xdr:col>
          <xdr:colOff>381000</xdr:colOff>
          <xdr:row>0</xdr:row>
          <xdr:rowOff>411480</xdr:rowOff>
        </xdr:to>
        <xdr:sp macro="" textlink="">
          <xdr:nvSpPr>
            <xdr:cNvPr id="2049" name="ComboBox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0</xdr:row>
          <xdr:rowOff>53340</xdr:rowOff>
        </xdr:from>
        <xdr:to>
          <xdr:col>8</xdr:col>
          <xdr:colOff>449580</xdr:colOff>
          <xdr:row>0</xdr:row>
          <xdr:rowOff>365760</xdr:rowOff>
        </xdr:to>
        <xdr:sp macro="" textlink="">
          <xdr:nvSpPr>
            <xdr:cNvPr id="2053" name="ScrollBar1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144780</xdr:colOff>
          <xdr:row>1</xdr:row>
          <xdr:rowOff>0</xdr:rowOff>
        </xdr:from>
        <xdr:to>
          <xdr:col>8</xdr:col>
          <xdr:colOff>434340</xdr:colOff>
          <xdr:row>1</xdr:row>
          <xdr:rowOff>304800</xdr:rowOff>
        </xdr:to>
        <xdr:sp macro="" textlink="">
          <xdr:nvSpPr>
            <xdr:cNvPr id="2054" name="ScrollBar2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1</xdr:row>
          <xdr:rowOff>0</xdr:rowOff>
        </xdr:from>
        <xdr:to>
          <xdr:col>3</xdr:col>
          <xdr:colOff>358140</xdr:colOff>
          <xdr:row>2</xdr:row>
          <xdr:rowOff>30480</xdr:rowOff>
        </xdr:to>
        <xdr:sp macro="" textlink="">
          <xdr:nvSpPr>
            <xdr:cNvPr id="2055" name="ComboBox2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567266</xdr:colOff>
      <xdr:row>0</xdr:row>
      <xdr:rowOff>160866</xdr:rowOff>
    </xdr:from>
    <xdr:to>
      <xdr:col>17</xdr:col>
      <xdr:colOff>262466</xdr:colOff>
      <xdr:row>12</xdr:row>
      <xdr:rowOff>118533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</xdr:row>
          <xdr:rowOff>190500</xdr:rowOff>
        </xdr:from>
        <xdr:to>
          <xdr:col>7</xdr:col>
          <xdr:colOff>22860</xdr:colOff>
          <xdr:row>6</xdr:row>
          <xdr:rowOff>7620</xdr:rowOff>
        </xdr:to>
        <xdr:sp macro="" textlink="">
          <xdr:nvSpPr>
            <xdr:cNvPr id="2056" name="ComboBox3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control" Target="../activeX/activeX6.xml"/><Relationship Id="rId7" Type="http://schemas.openxmlformats.org/officeDocument/2006/relationships/control" Target="../activeX/activeX8.xml"/><Relationship Id="rId12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7.emf"/><Relationship Id="rId11" Type="http://schemas.openxmlformats.org/officeDocument/2006/relationships/control" Target="../activeX/activeX10.xml"/><Relationship Id="rId5" Type="http://schemas.openxmlformats.org/officeDocument/2006/relationships/control" Target="../activeX/activeX7.xml"/><Relationship Id="rId10" Type="http://schemas.openxmlformats.org/officeDocument/2006/relationships/image" Target="../media/image9.emf"/><Relationship Id="rId4" Type="http://schemas.openxmlformats.org/officeDocument/2006/relationships/image" Target="../media/image6.emf"/><Relationship Id="rId9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opLeftCell="Z22" workbookViewId="0">
      <selection activeCell="AD27" sqref="AD27"/>
    </sheetView>
  </sheetViews>
  <sheetFormatPr defaultRowHeight="16.2" x14ac:dyDescent="0.3"/>
  <cols>
    <col min="4" max="4" width="11" customWidth="1"/>
  </cols>
  <sheetData>
    <row r="1" spans="1:49" x14ac:dyDescent="0.3">
      <c r="A1" s="1" t="s">
        <v>9</v>
      </c>
      <c r="D1" s="1" t="s">
        <v>12</v>
      </c>
      <c r="E1">
        <f>AC1</f>
        <v>68</v>
      </c>
      <c r="G1" s="1" t="s">
        <v>61</v>
      </c>
      <c r="Z1" s="1" t="s">
        <v>16</v>
      </c>
      <c r="AA1">
        <v>6</v>
      </c>
      <c r="AB1" s="1" t="s">
        <v>12</v>
      </c>
      <c r="AC1">
        <v>68</v>
      </c>
    </row>
    <row r="2" spans="1:49" x14ac:dyDescent="0.3">
      <c r="A2" s="1" t="s">
        <v>10</v>
      </c>
      <c r="D2" s="1" t="s">
        <v>12</v>
      </c>
      <c r="E2">
        <f>AC2</f>
        <v>55</v>
      </c>
      <c r="W2" s="1" t="s">
        <v>56</v>
      </c>
      <c r="X2" s="1" t="s">
        <v>57</v>
      </c>
      <c r="Y2">
        <v>1</v>
      </c>
      <c r="Z2" s="1" t="s">
        <v>17</v>
      </c>
      <c r="AA2">
        <v>1</v>
      </c>
      <c r="AB2" s="1" t="s">
        <v>12</v>
      </c>
      <c r="AC2">
        <v>55</v>
      </c>
    </row>
    <row r="3" spans="1:49" x14ac:dyDescent="0.3">
      <c r="W3">
        <v>3</v>
      </c>
      <c r="X3" s="1" t="s">
        <v>58</v>
      </c>
      <c r="Y3">
        <v>2</v>
      </c>
      <c r="AB3" s="1" t="s">
        <v>15</v>
      </c>
      <c r="AC3">
        <v>12</v>
      </c>
    </row>
    <row r="4" spans="1:49" x14ac:dyDescent="0.3">
      <c r="X4" s="1" t="s">
        <v>59</v>
      </c>
      <c r="Y4">
        <v>3</v>
      </c>
    </row>
    <row r="5" spans="1:49" x14ac:dyDescent="0.3">
      <c r="X5" s="1" t="s">
        <v>60</v>
      </c>
      <c r="Y5">
        <v>4</v>
      </c>
      <c r="AD5">
        <v>1</v>
      </c>
      <c r="AE5">
        <v>2</v>
      </c>
      <c r="AF5">
        <v>3</v>
      </c>
      <c r="AG5">
        <v>4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N5">
        <v>11</v>
      </c>
      <c r="AO5">
        <v>12</v>
      </c>
      <c r="AP5">
        <v>13</v>
      </c>
      <c r="AQ5">
        <v>14</v>
      </c>
      <c r="AR5">
        <v>15</v>
      </c>
      <c r="AS5">
        <v>16</v>
      </c>
      <c r="AT5">
        <v>17</v>
      </c>
      <c r="AU5">
        <v>18</v>
      </c>
      <c r="AV5">
        <v>19</v>
      </c>
      <c r="AW5">
        <v>20</v>
      </c>
    </row>
    <row r="6" spans="1:49" ht="16.8" thickBot="1" x14ac:dyDescent="0.35">
      <c r="AB6" s="1" t="s">
        <v>11</v>
      </c>
      <c r="AD6">
        <v>5</v>
      </c>
      <c r="AE6">
        <v>10</v>
      </c>
      <c r="AF6">
        <v>15</v>
      </c>
      <c r="AG6">
        <v>20</v>
      </c>
      <c r="AH6">
        <v>25</v>
      </c>
      <c r="AI6">
        <v>30</v>
      </c>
      <c r="AJ6">
        <v>35</v>
      </c>
      <c r="AK6">
        <v>40</v>
      </c>
      <c r="AL6">
        <v>45</v>
      </c>
      <c r="AM6">
        <v>50</v>
      </c>
      <c r="AN6">
        <v>55</v>
      </c>
      <c r="AO6">
        <v>60</v>
      </c>
      <c r="AP6">
        <v>65</v>
      </c>
      <c r="AQ6">
        <v>70</v>
      </c>
      <c r="AR6">
        <v>75</v>
      </c>
      <c r="AS6">
        <v>80</v>
      </c>
      <c r="AT6">
        <v>85</v>
      </c>
      <c r="AU6">
        <v>90</v>
      </c>
      <c r="AV6">
        <v>95</v>
      </c>
      <c r="AW6">
        <v>100</v>
      </c>
    </row>
    <row r="7" spans="1:49" ht="16.8" thickBot="1" x14ac:dyDescent="0.35">
      <c r="F7" s="4" t="str">
        <f>AA31</f>
        <v>Stock</v>
      </c>
      <c r="G7" s="5"/>
      <c r="H7" s="6"/>
      <c r="Z7" s="1" t="s">
        <v>13</v>
      </c>
      <c r="AB7" s="2" t="s">
        <v>0</v>
      </c>
      <c r="AC7" s="3">
        <v>1</v>
      </c>
      <c r="AD7">
        <f>IF(AD6-$AC$1&lt;0,0,AD6-$AC$1)</f>
        <v>0</v>
      </c>
      <c r="AE7">
        <f t="shared" ref="AE7:AU7" si="0">IF(AE6-$AC$1&lt;0,0,AE6-$AC$1)</f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2</v>
      </c>
      <c r="AR7">
        <f t="shared" si="0"/>
        <v>7</v>
      </c>
      <c r="AS7">
        <f t="shared" si="0"/>
        <v>12</v>
      </c>
      <c r="AT7">
        <f t="shared" si="0"/>
        <v>17</v>
      </c>
      <c r="AU7">
        <f t="shared" si="0"/>
        <v>22</v>
      </c>
      <c r="AV7">
        <f>IF(AV6-$AC$1&lt;0,0,AV6-$AC$1)</f>
        <v>27</v>
      </c>
      <c r="AW7">
        <f>IF(AW6-$AC$1&lt;0,0,AW6-$AC$1)</f>
        <v>32</v>
      </c>
    </row>
    <row r="8" spans="1:49" x14ac:dyDescent="0.3">
      <c r="AB8" s="2" t="s">
        <v>2</v>
      </c>
      <c r="AC8" s="3">
        <v>2</v>
      </c>
      <c r="AD8">
        <f>-AD7</f>
        <v>0</v>
      </c>
      <c r="AE8">
        <f t="shared" ref="AE8:AU8" si="1">-AE7</f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-2</v>
      </c>
      <c r="AR8">
        <f t="shared" si="1"/>
        <v>-7</v>
      </c>
      <c r="AS8">
        <f t="shared" si="1"/>
        <v>-12</v>
      </c>
      <c r="AT8">
        <f t="shared" si="1"/>
        <v>-17</v>
      </c>
      <c r="AU8">
        <f t="shared" si="1"/>
        <v>-22</v>
      </c>
      <c r="AV8">
        <f>-AV7</f>
        <v>-27</v>
      </c>
      <c r="AW8">
        <f>-AW7</f>
        <v>-32</v>
      </c>
    </row>
    <row r="9" spans="1:49" x14ac:dyDescent="0.3">
      <c r="AB9" s="2" t="s">
        <v>3</v>
      </c>
      <c r="AC9" s="3">
        <v>3</v>
      </c>
      <c r="AD9">
        <f>AD6</f>
        <v>5</v>
      </c>
      <c r="AE9">
        <f t="shared" ref="AE9:AU9" si="2">AE6</f>
        <v>10</v>
      </c>
      <c r="AF9">
        <f t="shared" si="2"/>
        <v>15</v>
      </c>
      <c r="AG9">
        <f t="shared" si="2"/>
        <v>20</v>
      </c>
      <c r="AH9">
        <f t="shared" si="2"/>
        <v>25</v>
      </c>
      <c r="AI9">
        <f t="shared" si="2"/>
        <v>30</v>
      </c>
      <c r="AJ9">
        <f t="shared" si="2"/>
        <v>35</v>
      </c>
      <c r="AK9">
        <f t="shared" si="2"/>
        <v>40</v>
      </c>
      <c r="AL9">
        <f t="shared" si="2"/>
        <v>45</v>
      </c>
      <c r="AM9">
        <f t="shared" si="2"/>
        <v>50</v>
      </c>
      <c r="AN9">
        <f t="shared" si="2"/>
        <v>55</v>
      </c>
      <c r="AO9">
        <f t="shared" si="2"/>
        <v>60</v>
      </c>
      <c r="AP9">
        <f t="shared" si="2"/>
        <v>65</v>
      </c>
      <c r="AQ9">
        <f t="shared" si="2"/>
        <v>70</v>
      </c>
      <c r="AR9">
        <f t="shared" si="2"/>
        <v>75</v>
      </c>
      <c r="AS9">
        <f t="shared" si="2"/>
        <v>80</v>
      </c>
      <c r="AT9">
        <f t="shared" si="2"/>
        <v>85</v>
      </c>
      <c r="AU9">
        <f t="shared" si="2"/>
        <v>90</v>
      </c>
      <c r="AV9">
        <f>AV6</f>
        <v>95</v>
      </c>
      <c r="AW9">
        <f>AW6</f>
        <v>100</v>
      </c>
    </row>
    <row r="10" spans="1:49" x14ac:dyDescent="0.3">
      <c r="AB10" s="2" t="s">
        <v>4</v>
      </c>
      <c r="AC10" s="3">
        <v>4</v>
      </c>
      <c r="AD10">
        <f>-AD6</f>
        <v>-5</v>
      </c>
      <c r="AE10">
        <f t="shared" ref="AE10:AU10" si="3">-AE6</f>
        <v>-10</v>
      </c>
      <c r="AF10">
        <f t="shared" si="3"/>
        <v>-15</v>
      </c>
      <c r="AG10">
        <f t="shared" si="3"/>
        <v>-20</v>
      </c>
      <c r="AH10">
        <f t="shared" si="3"/>
        <v>-25</v>
      </c>
      <c r="AI10">
        <f t="shared" si="3"/>
        <v>-30</v>
      </c>
      <c r="AJ10">
        <f t="shared" si="3"/>
        <v>-35</v>
      </c>
      <c r="AK10">
        <f t="shared" si="3"/>
        <v>-40</v>
      </c>
      <c r="AL10">
        <f t="shared" si="3"/>
        <v>-45</v>
      </c>
      <c r="AM10">
        <f t="shared" si="3"/>
        <v>-50</v>
      </c>
      <c r="AN10">
        <f t="shared" si="3"/>
        <v>-55</v>
      </c>
      <c r="AO10">
        <f t="shared" si="3"/>
        <v>-60</v>
      </c>
      <c r="AP10">
        <f t="shared" si="3"/>
        <v>-65</v>
      </c>
      <c r="AQ10">
        <f t="shared" si="3"/>
        <v>-70</v>
      </c>
      <c r="AR10">
        <f t="shared" si="3"/>
        <v>-75</v>
      </c>
      <c r="AS10">
        <f t="shared" si="3"/>
        <v>-80</v>
      </c>
      <c r="AT10">
        <f t="shared" si="3"/>
        <v>-85</v>
      </c>
      <c r="AU10">
        <f t="shared" si="3"/>
        <v>-90</v>
      </c>
      <c r="AV10">
        <f>-AV6</f>
        <v>-95</v>
      </c>
      <c r="AW10">
        <f>-AW6</f>
        <v>-100</v>
      </c>
    </row>
    <row r="11" spans="1:49" x14ac:dyDescent="0.3">
      <c r="AB11" s="2" t="s">
        <v>5</v>
      </c>
      <c r="AC11" s="3">
        <v>5</v>
      </c>
      <c r="AD11">
        <f>IF($AC$1-AD6&lt;0,0,$AC$1-AD6)</f>
        <v>63</v>
      </c>
      <c r="AE11">
        <f t="shared" ref="AE11:AU11" si="4">IF($AC$1-AE6&lt;0,0,$AC$1-AE6)</f>
        <v>58</v>
      </c>
      <c r="AF11">
        <f t="shared" si="4"/>
        <v>53</v>
      </c>
      <c r="AG11">
        <f t="shared" si="4"/>
        <v>48</v>
      </c>
      <c r="AH11">
        <f t="shared" si="4"/>
        <v>43</v>
      </c>
      <c r="AI11">
        <f t="shared" si="4"/>
        <v>38</v>
      </c>
      <c r="AJ11">
        <f t="shared" si="4"/>
        <v>33</v>
      </c>
      <c r="AK11">
        <f t="shared" si="4"/>
        <v>28</v>
      </c>
      <c r="AL11">
        <f t="shared" si="4"/>
        <v>23</v>
      </c>
      <c r="AM11">
        <f t="shared" si="4"/>
        <v>18</v>
      </c>
      <c r="AN11">
        <f t="shared" si="4"/>
        <v>13</v>
      </c>
      <c r="AO11">
        <f t="shared" si="4"/>
        <v>8</v>
      </c>
      <c r="AP11">
        <f t="shared" si="4"/>
        <v>3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>IF($AC$1-AV6&lt;0,0,$AC$1-AV6)</f>
        <v>0</v>
      </c>
      <c r="AW11">
        <f>IF($AC$1-AW6&lt;0,0,$AC$1-AW6)</f>
        <v>0</v>
      </c>
    </row>
    <row r="12" spans="1:49" x14ac:dyDescent="0.3">
      <c r="AB12" s="2" t="s">
        <v>6</v>
      </c>
      <c r="AC12" s="3">
        <v>6</v>
      </c>
      <c r="AD12">
        <f>-AD11</f>
        <v>-63</v>
      </c>
      <c r="AE12">
        <f t="shared" ref="AE12:AU12" si="5">-AE11</f>
        <v>-58</v>
      </c>
      <c r="AF12">
        <f t="shared" si="5"/>
        <v>-53</v>
      </c>
      <c r="AG12">
        <f t="shared" si="5"/>
        <v>-48</v>
      </c>
      <c r="AH12">
        <f t="shared" si="5"/>
        <v>-43</v>
      </c>
      <c r="AI12">
        <f t="shared" si="5"/>
        <v>-38</v>
      </c>
      <c r="AJ12">
        <f t="shared" si="5"/>
        <v>-33</v>
      </c>
      <c r="AK12">
        <f t="shared" si="5"/>
        <v>-28</v>
      </c>
      <c r="AL12">
        <f t="shared" si="5"/>
        <v>-23</v>
      </c>
      <c r="AM12">
        <f t="shared" si="5"/>
        <v>-18</v>
      </c>
      <c r="AN12">
        <f t="shared" si="5"/>
        <v>-13</v>
      </c>
      <c r="AO12">
        <f t="shared" si="5"/>
        <v>-8</v>
      </c>
      <c r="AP12">
        <f t="shared" si="5"/>
        <v>-3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>-AV11</f>
        <v>0</v>
      </c>
      <c r="AW12">
        <f>-AW11</f>
        <v>0</v>
      </c>
    </row>
    <row r="13" spans="1:49" x14ac:dyDescent="0.3">
      <c r="AB13" s="2" t="s">
        <v>7</v>
      </c>
      <c r="AC13" s="3">
        <v>7</v>
      </c>
      <c r="AD13">
        <f>$AC$3</f>
        <v>12</v>
      </c>
      <c r="AE13">
        <f t="shared" ref="AE13:AW13" si="6">$AC$3</f>
        <v>12</v>
      </c>
      <c r="AF13">
        <f t="shared" si="6"/>
        <v>12</v>
      </c>
      <c r="AG13">
        <f t="shared" si="6"/>
        <v>12</v>
      </c>
      <c r="AH13">
        <f t="shared" si="6"/>
        <v>12</v>
      </c>
      <c r="AI13">
        <f t="shared" si="6"/>
        <v>12</v>
      </c>
      <c r="AJ13">
        <f t="shared" si="6"/>
        <v>12</v>
      </c>
      <c r="AK13">
        <f t="shared" si="6"/>
        <v>12</v>
      </c>
      <c r="AL13">
        <f t="shared" si="6"/>
        <v>12</v>
      </c>
      <c r="AM13">
        <f t="shared" si="6"/>
        <v>12</v>
      </c>
      <c r="AN13">
        <f t="shared" si="6"/>
        <v>12</v>
      </c>
      <c r="AO13">
        <f t="shared" si="6"/>
        <v>12</v>
      </c>
      <c r="AP13">
        <f t="shared" si="6"/>
        <v>12</v>
      </c>
      <c r="AQ13">
        <f t="shared" si="6"/>
        <v>12</v>
      </c>
      <c r="AR13">
        <f t="shared" si="6"/>
        <v>12</v>
      </c>
      <c r="AS13">
        <f t="shared" si="6"/>
        <v>12</v>
      </c>
      <c r="AT13">
        <f t="shared" si="6"/>
        <v>12</v>
      </c>
      <c r="AU13">
        <f t="shared" si="6"/>
        <v>12</v>
      </c>
      <c r="AV13">
        <f>$AC$3</f>
        <v>12</v>
      </c>
      <c r="AW13">
        <f t="shared" si="6"/>
        <v>12</v>
      </c>
    </row>
    <row r="14" spans="1:49" x14ac:dyDescent="0.3">
      <c r="AB14" s="2" t="s">
        <v>8</v>
      </c>
      <c r="AC14" s="3">
        <v>8</v>
      </c>
      <c r="AD14">
        <f>-AD13</f>
        <v>-12</v>
      </c>
      <c r="AE14">
        <f t="shared" ref="AE14:AU14" si="7">-AE13</f>
        <v>-12</v>
      </c>
      <c r="AF14">
        <f t="shared" si="7"/>
        <v>-12</v>
      </c>
      <c r="AG14">
        <f t="shared" si="7"/>
        <v>-12</v>
      </c>
      <c r="AH14">
        <f t="shared" si="7"/>
        <v>-12</v>
      </c>
      <c r="AI14">
        <f t="shared" si="7"/>
        <v>-12</v>
      </c>
      <c r="AJ14">
        <f t="shared" si="7"/>
        <v>-12</v>
      </c>
      <c r="AK14">
        <f t="shared" si="7"/>
        <v>-12</v>
      </c>
      <c r="AL14">
        <f t="shared" si="7"/>
        <v>-12</v>
      </c>
      <c r="AM14">
        <f t="shared" si="7"/>
        <v>-12</v>
      </c>
      <c r="AN14">
        <f t="shared" si="7"/>
        <v>-12</v>
      </c>
      <c r="AO14">
        <f t="shared" si="7"/>
        <v>-12</v>
      </c>
      <c r="AP14">
        <f t="shared" si="7"/>
        <v>-12</v>
      </c>
      <c r="AQ14">
        <f t="shared" si="7"/>
        <v>-12</v>
      </c>
      <c r="AR14">
        <f t="shared" si="7"/>
        <v>-12</v>
      </c>
      <c r="AS14">
        <f t="shared" si="7"/>
        <v>-12</v>
      </c>
      <c r="AT14">
        <f t="shared" si="7"/>
        <v>-12</v>
      </c>
      <c r="AU14">
        <f t="shared" si="7"/>
        <v>-12</v>
      </c>
      <c r="AV14">
        <f>-AV13</f>
        <v>-12</v>
      </c>
      <c r="AW14">
        <f>-AW13</f>
        <v>-12</v>
      </c>
    </row>
    <row r="16" spans="1:49" x14ac:dyDescent="0.3">
      <c r="AD16">
        <f>AD6</f>
        <v>5</v>
      </c>
      <c r="AE16">
        <f t="shared" ref="AE16:AU16" si="8">AE6</f>
        <v>10</v>
      </c>
      <c r="AF16">
        <f t="shared" si="8"/>
        <v>15</v>
      </c>
      <c r="AG16">
        <f t="shared" si="8"/>
        <v>20</v>
      </c>
      <c r="AH16">
        <f t="shared" si="8"/>
        <v>25</v>
      </c>
      <c r="AI16">
        <f t="shared" si="8"/>
        <v>30</v>
      </c>
      <c r="AJ16">
        <f t="shared" si="8"/>
        <v>35</v>
      </c>
      <c r="AK16">
        <f t="shared" si="8"/>
        <v>40</v>
      </c>
      <c r="AL16">
        <f t="shared" si="8"/>
        <v>45</v>
      </c>
      <c r="AM16">
        <f t="shared" si="8"/>
        <v>50</v>
      </c>
      <c r="AN16">
        <f t="shared" si="8"/>
        <v>55</v>
      </c>
      <c r="AO16">
        <f t="shared" si="8"/>
        <v>60</v>
      </c>
      <c r="AP16">
        <f t="shared" si="8"/>
        <v>65</v>
      </c>
      <c r="AQ16">
        <f t="shared" si="8"/>
        <v>70</v>
      </c>
      <c r="AR16">
        <f t="shared" si="8"/>
        <v>75</v>
      </c>
      <c r="AS16">
        <f t="shared" si="8"/>
        <v>80</v>
      </c>
      <c r="AT16">
        <f t="shared" si="8"/>
        <v>85</v>
      </c>
      <c r="AU16">
        <f t="shared" si="8"/>
        <v>90</v>
      </c>
      <c r="AV16">
        <f>AV6</f>
        <v>95</v>
      </c>
      <c r="AW16">
        <f>AW6</f>
        <v>100</v>
      </c>
    </row>
    <row r="17" spans="26:49" x14ac:dyDescent="0.3">
      <c r="Z17" s="1" t="s">
        <v>14</v>
      </c>
      <c r="AB17" s="2" t="s">
        <v>0</v>
      </c>
      <c r="AC17" s="3">
        <v>1</v>
      </c>
      <c r="AD17">
        <f>IF(AD16-$AC$2&lt;0,0,AD16-$AC$2)</f>
        <v>0</v>
      </c>
      <c r="AE17">
        <f t="shared" ref="AE17:AU17" si="9">IF(AE16-$AC$2&lt;0,0,AE16-$AC$2)</f>
        <v>0</v>
      </c>
      <c r="AF17">
        <f t="shared" si="9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5</v>
      </c>
      <c r="AP17">
        <f t="shared" si="9"/>
        <v>10</v>
      </c>
      <c r="AQ17">
        <f t="shared" si="9"/>
        <v>15</v>
      </c>
      <c r="AR17">
        <f t="shared" si="9"/>
        <v>20</v>
      </c>
      <c r="AS17">
        <f t="shared" si="9"/>
        <v>25</v>
      </c>
      <c r="AT17">
        <f t="shared" si="9"/>
        <v>30</v>
      </c>
      <c r="AU17">
        <f t="shared" si="9"/>
        <v>35</v>
      </c>
      <c r="AV17">
        <f>IF(AV16-$AC$2&lt;0,0,AV16-$AC$2)</f>
        <v>40</v>
      </c>
      <c r="AW17">
        <f>IF(AW16-$AC$2&lt;0,0,AW16-$AC$2)</f>
        <v>45</v>
      </c>
    </row>
    <row r="18" spans="26:49" x14ac:dyDescent="0.3">
      <c r="AB18" s="2" t="s">
        <v>2</v>
      </c>
      <c r="AC18" s="3">
        <v>2</v>
      </c>
      <c r="AD18">
        <f>-AD17</f>
        <v>0</v>
      </c>
      <c r="AE18">
        <f t="shared" ref="AE18:AU18" si="10">-AE17</f>
        <v>0</v>
      </c>
      <c r="AF18">
        <f t="shared" si="10"/>
        <v>0</v>
      </c>
      <c r="AG18">
        <f t="shared" si="10"/>
        <v>0</v>
      </c>
      <c r="AH18">
        <f t="shared" si="10"/>
        <v>0</v>
      </c>
      <c r="AI18">
        <f t="shared" si="10"/>
        <v>0</v>
      </c>
      <c r="AJ18">
        <f t="shared" si="10"/>
        <v>0</v>
      </c>
      <c r="AK18">
        <f t="shared" si="10"/>
        <v>0</v>
      </c>
      <c r="AL18">
        <f t="shared" si="10"/>
        <v>0</v>
      </c>
      <c r="AM18">
        <f t="shared" si="10"/>
        <v>0</v>
      </c>
      <c r="AN18">
        <f t="shared" si="10"/>
        <v>0</v>
      </c>
      <c r="AO18">
        <f t="shared" si="10"/>
        <v>-5</v>
      </c>
      <c r="AP18">
        <f t="shared" si="10"/>
        <v>-10</v>
      </c>
      <c r="AQ18">
        <f t="shared" si="10"/>
        <v>-15</v>
      </c>
      <c r="AR18">
        <f t="shared" si="10"/>
        <v>-20</v>
      </c>
      <c r="AS18">
        <f t="shared" si="10"/>
        <v>-25</v>
      </c>
      <c r="AT18">
        <f t="shared" si="10"/>
        <v>-30</v>
      </c>
      <c r="AU18">
        <f t="shared" si="10"/>
        <v>-35</v>
      </c>
      <c r="AV18">
        <f>-AV17</f>
        <v>-40</v>
      </c>
      <c r="AW18">
        <f>-AW17</f>
        <v>-45</v>
      </c>
    </row>
    <row r="19" spans="26:49" x14ac:dyDescent="0.3">
      <c r="AB19" s="2" t="s">
        <v>3</v>
      </c>
      <c r="AC19" s="3">
        <v>3</v>
      </c>
      <c r="AD19">
        <f>AD16</f>
        <v>5</v>
      </c>
      <c r="AE19">
        <f t="shared" ref="AE19:AU19" si="11">AE16</f>
        <v>10</v>
      </c>
      <c r="AF19">
        <f t="shared" si="11"/>
        <v>15</v>
      </c>
      <c r="AG19">
        <f t="shared" si="11"/>
        <v>20</v>
      </c>
      <c r="AH19">
        <f t="shared" si="11"/>
        <v>25</v>
      </c>
      <c r="AI19">
        <f t="shared" si="11"/>
        <v>30</v>
      </c>
      <c r="AJ19">
        <f t="shared" si="11"/>
        <v>35</v>
      </c>
      <c r="AK19">
        <f t="shared" si="11"/>
        <v>40</v>
      </c>
      <c r="AL19">
        <f t="shared" si="11"/>
        <v>45</v>
      </c>
      <c r="AM19">
        <f t="shared" si="11"/>
        <v>50</v>
      </c>
      <c r="AN19">
        <f t="shared" si="11"/>
        <v>55</v>
      </c>
      <c r="AO19">
        <f t="shared" si="11"/>
        <v>60</v>
      </c>
      <c r="AP19">
        <f t="shared" si="11"/>
        <v>65</v>
      </c>
      <c r="AQ19">
        <f t="shared" si="11"/>
        <v>70</v>
      </c>
      <c r="AR19">
        <f t="shared" si="11"/>
        <v>75</v>
      </c>
      <c r="AS19">
        <f t="shared" si="11"/>
        <v>80</v>
      </c>
      <c r="AT19">
        <f t="shared" si="11"/>
        <v>85</v>
      </c>
      <c r="AU19">
        <f t="shared" si="11"/>
        <v>90</v>
      </c>
      <c r="AV19">
        <f>AV16</f>
        <v>95</v>
      </c>
      <c r="AW19">
        <f>AW16</f>
        <v>100</v>
      </c>
    </row>
    <row r="20" spans="26:49" x14ac:dyDescent="0.3">
      <c r="AB20" s="2" t="s">
        <v>4</v>
      </c>
      <c r="AC20" s="3">
        <v>4</v>
      </c>
      <c r="AD20">
        <f>-AD16</f>
        <v>-5</v>
      </c>
      <c r="AE20">
        <f t="shared" ref="AE20:AU20" si="12">-AE16</f>
        <v>-10</v>
      </c>
      <c r="AF20">
        <f t="shared" si="12"/>
        <v>-15</v>
      </c>
      <c r="AG20">
        <f t="shared" si="12"/>
        <v>-20</v>
      </c>
      <c r="AH20">
        <f t="shared" si="12"/>
        <v>-25</v>
      </c>
      <c r="AI20">
        <f t="shared" si="12"/>
        <v>-30</v>
      </c>
      <c r="AJ20">
        <f t="shared" si="12"/>
        <v>-35</v>
      </c>
      <c r="AK20">
        <f t="shared" si="12"/>
        <v>-40</v>
      </c>
      <c r="AL20">
        <f t="shared" si="12"/>
        <v>-45</v>
      </c>
      <c r="AM20">
        <f t="shared" si="12"/>
        <v>-50</v>
      </c>
      <c r="AN20">
        <f t="shared" si="12"/>
        <v>-55</v>
      </c>
      <c r="AO20">
        <f t="shared" si="12"/>
        <v>-60</v>
      </c>
      <c r="AP20">
        <f t="shared" si="12"/>
        <v>-65</v>
      </c>
      <c r="AQ20">
        <f t="shared" si="12"/>
        <v>-70</v>
      </c>
      <c r="AR20">
        <f t="shared" si="12"/>
        <v>-75</v>
      </c>
      <c r="AS20">
        <f t="shared" si="12"/>
        <v>-80</v>
      </c>
      <c r="AT20">
        <f t="shared" si="12"/>
        <v>-85</v>
      </c>
      <c r="AU20">
        <f t="shared" si="12"/>
        <v>-90</v>
      </c>
      <c r="AV20">
        <f>-AV16</f>
        <v>-95</v>
      </c>
      <c r="AW20">
        <f>-AW16</f>
        <v>-100</v>
      </c>
    </row>
    <row r="21" spans="26:49" x14ac:dyDescent="0.3">
      <c r="AB21" s="2" t="s">
        <v>5</v>
      </c>
      <c r="AC21" s="3">
        <v>5</v>
      </c>
      <c r="AD21">
        <f>IF($AC$2-AD16&lt;0,0,$AC$2-AD16)</f>
        <v>50</v>
      </c>
      <c r="AE21">
        <f t="shared" ref="AE21:AU21" si="13">IF($AC$2-AE16&lt;0,0,$AC$2-AE16)</f>
        <v>45</v>
      </c>
      <c r="AF21">
        <f t="shared" si="13"/>
        <v>40</v>
      </c>
      <c r="AG21">
        <f t="shared" si="13"/>
        <v>35</v>
      </c>
      <c r="AH21">
        <f t="shared" si="13"/>
        <v>30</v>
      </c>
      <c r="AI21">
        <f t="shared" si="13"/>
        <v>25</v>
      </c>
      <c r="AJ21">
        <f t="shared" si="13"/>
        <v>20</v>
      </c>
      <c r="AK21">
        <f t="shared" si="13"/>
        <v>15</v>
      </c>
      <c r="AL21">
        <f t="shared" si="13"/>
        <v>10</v>
      </c>
      <c r="AM21">
        <f t="shared" si="13"/>
        <v>5</v>
      </c>
      <c r="AN21">
        <f t="shared" si="13"/>
        <v>0</v>
      </c>
      <c r="AO21">
        <f t="shared" si="13"/>
        <v>0</v>
      </c>
      <c r="AP21">
        <f t="shared" si="13"/>
        <v>0</v>
      </c>
      <c r="AQ21">
        <f t="shared" si="13"/>
        <v>0</v>
      </c>
      <c r="AR21">
        <f t="shared" si="13"/>
        <v>0</v>
      </c>
      <c r="AS21">
        <f t="shared" si="13"/>
        <v>0</v>
      </c>
      <c r="AT21">
        <f t="shared" si="13"/>
        <v>0</v>
      </c>
      <c r="AU21">
        <f t="shared" si="13"/>
        <v>0</v>
      </c>
      <c r="AV21">
        <f>IF($AC$2-AV16&lt;0,0,$AC$2-AV16)</f>
        <v>0</v>
      </c>
      <c r="AW21">
        <f>IF($AC$2-AW16&lt;0,0,$AC$2-AW16)</f>
        <v>0</v>
      </c>
    </row>
    <row r="22" spans="26:49" x14ac:dyDescent="0.3">
      <c r="AB22" s="2" t="s">
        <v>6</v>
      </c>
      <c r="AC22" s="3">
        <v>6</v>
      </c>
      <c r="AD22">
        <f>-AD21</f>
        <v>-50</v>
      </c>
      <c r="AE22">
        <f t="shared" ref="AE22:AU22" si="14">-AE21</f>
        <v>-45</v>
      </c>
      <c r="AF22">
        <f t="shared" si="14"/>
        <v>-40</v>
      </c>
      <c r="AG22">
        <f t="shared" si="14"/>
        <v>-35</v>
      </c>
      <c r="AH22">
        <f t="shared" si="14"/>
        <v>-30</v>
      </c>
      <c r="AI22">
        <f t="shared" si="14"/>
        <v>-25</v>
      </c>
      <c r="AJ22">
        <f t="shared" si="14"/>
        <v>-20</v>
      </c>
      <c r="AK22">
        <f t="shared" si="14"/>
        <v>-15</v>
      </c>
      <c r="AL22">
        <f t="shared" si="14"/>
        <v>-10</v>
      </c>
      <c r="AM22">
        <f t="shared" si="14"/>
        <v>-5</v>
      </c>
      <c r="AN22">
        <f t="shared" si="14"/>
        <v>0</v>
      </c>
      <c r="AO22">
        <f t="shared" si="14"/>
        <v>0</v>
      </c>
      <c r="AP22">
        <f t="shared" si="14"/>
        <v>0</v>
      </c>
      <c r="AQ22">
        <f t="shared" si="14"/>
        <v>0</v>
      </c>
      <c r="AR22">
        <f t="shared" si="14"/>
        <v>0</v>
      </c>
      <c r="AS22">
        <f t="shared" si="14"/>
        <v>0</v>
      </c>
      <c r="AT22">
        <f t="shared" si="14"/>
        <v>0</v>
      </c>
      <c r="AU22">
        <f t="shared" si="14"/>
        <v>0</v>
      </c>
      <c r="AV22">
        <f>-AV21</f>
        <v>0</v>
      </c>
      <c r="AW22">
        <f>-AW21</f>
        <v>0</v>
      </c>
    </row>
    <row r="23" spans="26:49" x14ac:dyDescent="0.3">
      <c r="AB23" s="2" t="s">
        <v>7</v>
      </c>
      <c r="AC23" s="3">
        <v>7</v>
      </c>
      <c r="AD23">
        <f>$AC$3</f>
        <v>12</v>
      </c>
      <c r="AE23">
        <f t="shared" ref="AE23:AW23" si="15">$AC$3</f>
        <v>12</v>
      </c>
      <c r="AF23">
        <f t="shared" si="15"/>
        <v>12</v>
      </c>
      <c r="AG23">
        <f t="shared" si="15"/>
        <v>12</v>
      </c>
      <c r="AH23">
        <f t="shared" si="15"/>
        <v>12</v>
      </c>
      <c r="AI23">
        <f t="shared" si="15"/>
        <v>12</v>
      </c>
      <c r="AJ23">
        <f t="shared" si="15"/>
        <v>12</v>
      </c>
      <c r="AK23">
        <f t="shared" si="15"/>
        <v>12</v>
      </c>
      <c r="AL23">
        <f t="shared" si="15"/>
        <v>12</v>
      </c>
      <c r="AM23">
        <f t="shared" si="15"/>
        <v>12</v>
      </c>
      <c r="AN23">
        <f t="shared" si="15"/>
        <v>12</v>
      </c>
      <c r="AO23">
        <f t="shared" si="15"/>
        <v>12</v>
      </c>
      <c r="AP23">
        <f t="shared" si="15"/>
        <v>12</v>
      </c>
      <c r="AQ23">
        <f t="shared" si="15"/>
        <v>12</v>
      </c>
      <c r="AR23">
        <f t="shared" si="15"/>
        <v>12</v>
      </c>
      <c r="AS23">
        <f t="shared" si="15"/>
        <v>12</v>
      </c>
      <c r="AT23">
        <f t="shared" si="15"/>
        <v>12</v>
      </c>
      <c r="AU23">
        <f t="shared" si="15"/>
        <v>12</v>
      </c>
      <c r="AV23">
        <f>$AC$3</f>
        <v>12</v>
      </c>
      <c r="AW23">
        <f t="shared" si="15"/>
        <v>12</v>
      </c>
    </row>
    <row r="24" spans="26:49" x14ac:dyDescent="0.3">
      <c r="AB24" s="2" t="s">
        <v>1</v>
      </c>
      <c r="AC24" s="3">
        <v>8</v>
      </c>
      <c r="AD24">
        <f>-AD23</f>
        <v>-12</v>
      </c>
      <c r="AE24">
        <f t="shared" ref="AE24:AU24" si="16">-AE23</f>
        <v>-12</v>
      </c>
      <c r="AF24">
        <f t="shared" si="16"/>
        <v>-12</v>
      </c>
      <c r="AG24">
        <f t="shared" si="16"/>
        <v>-12</v>
      </c>
      <c r="AH24">
        <f t="shared" si="16"/>
        <v>-12</v>
      </c>
      <c r="AI24">
        <f t="shared" si="16"/>
        <v>-12</v>
      </c>
      <c r="AJ24">
        <f t="shared" si="16"/>
        <v>-12</v>
      </c>
      <c r="AK24">
        <f t="shared" si="16"/>
        <v>-12</v>
      </c>
      <c r="AL24">
        <f t="shared" si="16"/>
        <v>-12</v>
      </c>
      <c r="AM24">
        <f t="shared" si="16"/>
        <v>-12</v>
      </c>
      <c r="AN24">
        <f t="shared" si="16"/>
        <v>-12</v>
      </c>
      <c r="AO24">
        <f t="shared" si="16"/>
        <v>-12</v>
      </c>
      <c r="AP24">
        <f t="shared" si="16"/>
        <v>-12</v>
      </c>
      <c r="AQ24">
        <f t="shared" si="16"/>
        <v>-12</v>
      </c>
      <c r="AR24">
        <f t="shared" si="16"/>
        <v>-12</v>
      </c>
      <c r="AS24">
        <f t="shared" si="16"/>
        <v>-12</v>
      </c>
      <c r="AT24">
        <f t="shared" si="16"/>
        <v>-12</v>
      </c>
      <c r="AU24">
        <f t="shared" si="16"/>
        <v>-12</v>
      </c>
      <c r="AV24">
        <f>-AV23</f>
        <v>-12</v>
      </c>
      <c r="AW24">
        <f>-AW23</f>
        <v>-12</v>
      </c>
    </row>
    <row r="26" spans="26:49" x14ac:dyDescent="0.3">
      <c r="AC26" s="1" t="s">
        <v>11</v>
      </c>
      <c r="AD26">
        <f>AD6</f>
        <v>5</v>
      </c>
      <c r="AE26">
        <f t="shared" ref="AE26:AW26" si="17">AE6</f>
        <v>10</v>
      </c>
      <c r="AF26">
        <f t="shared" si="17"/>
        <v>15</v>
      </c>
      <c r="AG26">
        <f t="shared" si="17"/>
        <v>20</v>
      </c>
      <c r="AH26">
        <f t="shared" si="17"/>
        <v>25</v>
      </c>
      <c r="AI26">
        <f t="shared" si="17"/>
        <v>30</v>
      </c>
      <c r="AJ26">
        <f t="shared" si="17"/>
        <v>35</v>
      </c>
      <c r="AK26">
        <f t="shared" si="17"/>
        <v>40</v>
      </c>
      <c r="AL26">
        <f t="shared" si="17"/>
        <v>45</v>
      </c>
      <c r="AM26">
        <f t="shared" si="17"/>
        <v>50</v>
      </c>
      <c r="AN26">
        <f t="shared" si="17"/>
        <v>55</v>
      </c>
      <c r="AO26">
        <f t="shared" si="17"/>
        <v>60</v>
      </c>
      <c r="AP26">
        <f t="shared" si="17"/>
        <v>65</v>
      </c>
      <c r="AQ26">
        <f t="shared" si="17"/>
        <v>70</v>
      </c>
      <c r="AR26">
        <f t="shared" si="17"/>
        <v>75</v>
      </c>
      <c r="AS26">
        <f t="shared" si="17"/>
        <v>80</v>
      </c>
      <c r="AT26">
        <f t="shared" si="17"/>
        <v>85</v>
      </c>
      <c r="AU26">
        <f t="shared" si="17"/>
        <v>90</v>
      </c>
      <c r="AV26">
        <f t="shared" si="17"/>
        <v>95</v>
      </c>
      <c r="AW26">
        <f t="shared" si="17"/>
        <v>100</v>
      </c>
    </row>
    <row r="27" spans="26:49" x14ac:dyDescent="0.3">
      <c r="AA27" s="1" t="s">
        <v>16</v>
      </c>
      <c r="AB27">
        <f>AA1</f>
        <v>6</v>
      </c>
      <c r="AC27" t="str">
        <f>INDEX($AB$7:$AB$14,AB27,1)</f>
        <v>short put</v>
      </c>
      <c r="AD27">
        <f>IF(OR($W$3=1,$W$3=4),INDEX($AD$7:$AW$14,$AB$27,AD5),-200)</f>
        <v>-200</v>
      </c>
      <c r="AE27">
        <f t="shared" ref="AE27:AW27" si="18">IF(OR($W$3=1,$W$3=4),INDEX($AD$7:$AW$14,$AB$27,AE5),-200)</f>
        <v>-200</v>
      </c>
      <c r="AF27">
        <f t="shared" si="18"/>
        <v>-200</v>
      </c>
      <c r="AG27">
        <f t="shared" si="18"/>
        <v>-200</v>
      </c>
      <c r="AH27">
        <f t="shared" si="18"/>
        <v>-200</v>
      </c>
      <c r="AI27">
        <f t="shared" si="18"/>
        <v>-200</v>
      </c>
      <c r="AJ27">
        <f t="shared" si="18"/>
        <v>-200</v>
      </c>
      <c r="AK27">
        <f t="shared" si="18"/>
        <v>-200</v>
      </c>
      <c r="AL27">
        <f t="shared" si="18"/>
        <v>-200</v>
      </c>
      <c r="AM27">
        <f t="shared" si="18"/>
        <v>-200</v>
      </c>
      <c r="AN27">
        <f t="shared" si="18"/>
        <v>-200</v>
      </c>
      <c r="AO27">
        <f t="shared" si="18"/>
        <v>-200</v>
      </c>
      <c r="AP27">
        <f t="shared" si="18"/>
        <v>-200</v>
      </c>
      <c r="AQ27">
        <f t="shared" si="18"/>
        <v>-200</v>
      </c>
      <c r="AR27">
        <f t="shared" si="18"/>
        <v>-200</v>
      </c>
      <c r="AS27">
        <f t="shared" si="18"/>
        <v>-200</v>
      </c>
      <c r="AT27">
        <f t="shared" si="18"/>
        <v>-200</v>
      </c>
      <c r="AU27">
        <f t="shared" si="18"/>
        <v>-200</v>
      </c>
      <c r="AV27">
        <f t="shared" si="18"/>
        <v>-200</v>
      </c>
      <c r="AW27">
        <f t="shared" si="18"/>
        <v>-200</v>
      </c>
    </row>
    <row r="28" spans="26:49" x14ac:dyDescent="0.3">
      <c r="AA28" s="1" t="s">
        <v>17</v>
      </c>
      <c r="AB28">
        <f>AA2</f>
        <v>1</v>
      </c>
      <c r="AC28" t="str">
        <f>INDEX($AB$17:$AB$24,AB28,1)</f>
        <v>long call</v>
      </c>
      <c r="AD28">
        <f>IF(OR($W$3=2,$W$3=4),INDEX($AD$17:$AW$24,$AB$28,AD5),-200)</f>
        <v>-200</v>
      </c>
      <c r="AE28">
        <f t="shared" ref="AE28:AW28" si="19">IF(OR($W$3=2,$W$3=4),INDEX($AD$17:$AW$24,$AB$28,AE5),-200)</f>
        <v>-200</v>
      </c>
      <c r="AF28">
        <f t="shared" si="19"/>
        <v>-200</v>
      </c>
      <c r="AG28">
        <f t="shared" si="19"/>
        <v>-200</v>
      </c>
      <c r="AH28">
        <f t="shared" si="19"/>
        <v>-200</v>
      </c>
      <c r="AI28">
        <f t="shared" si="19"/>
        <v>-200</v>
      </c>
      <c r="AJ28">
        <f t="shared" si="19"/>
        <v>-200</v>
      </c>
      <c r="AK28">
        <f t="shared" si="19"/>
        <v>-200</v>
      </c>
      <c r="AL28">
        <f t="shared" si="19"/>
        <v>-200</v>
      </c>
      <c r="AM28">
        <f t="shared" si="19"/>
        <v>-200</v>
      </c>
      <c r="AN28">
        <f t="shared" si="19"/>
        <v>-200</v>
      </c>
      <c r="AO28">
        <f t="shared" si="19"/>
        <v>-200</v>
      </c>
      <c r="AP28">
        <f t="shared" si="19"/>
        <v>-200</v>
      </c>
      <c r="AQ28">
        <f t="shared" si="19"/>
        <v>-200</v>
      </c>
      <c r="AR28">
        <f t="shared" si="19"/>
        <v>-200</v>
      </c>
      <c r="AS28">
        <f t="shared" si="19"/>
        <v>-200</v>
      </c>
      <c r="AT28">
        <f t="shared" si="19"/>
        <v>-200</v>
      </c>
      <c r="AU28">
        <f t="shared" si="19"/>
        <v>-200</v>
      </c>
      <c r="AV28">
        <f t="shared" si="19"/>
        <v>-200</v>
      </c>
      <c r="AW28">
        <f t="shared" si="19"/>
        <v>-200</v>
      </c>
    </row>
    <row r="29" spans="26:49" x14ac:dyDescent="0.3">
      <c r="AA29" s="1" t="s">
        <v>18</v>
      </c>
      <c r="AC29" s="1" t="s">
        <v>19</v>
      </c>
      <c r="AD29">
        <f>IF(OR($W$3=3,$W$3=4),INDEX($AD$7:$AW$14,$AB$27,AD5)+INDEX($AD$17:$AW$24,$AB$28,AD5),-200)</f>
        <v>-63</v>
      </c>
      <c r="AE29">
        <f t="shared" ref="AE29:AW29" si="20">IF(OR($W$3=3,$W$3=4),INDEX($AD$7:$AW$14,$AB$27,AE5)+INDEX($AD$17:$AW$24,$AB$28,AE5),-200)</f>
        <v>-58</v>
      </c>
      <c r="AF29">
        <f t="shared" si="20"/>
        <v>-53</v>
      </c>
      <c r="AG29">
        <f t="shared" si="20"/>
        <v>-48</v>
      </c>
      <c r="AH29">
        <f t="shared" si="20"/>
        <v>-43</v>
      </c>
      <c r="AI29">
        <f t="shared" si="20"/>
        <v>-38</v>
      </c>
      <c r="AJ29">
        <f t="shared" si="20"/>
        <v>-33</v>
      </c>
      <c r="AK29">
        <f t="shared" si="20"/>
        <v>-28</v>
      </c>
      <c r="AL29">
        <f t="shared" si="20"/>
        <v>-23</v>
      </c>
      <c r="AM29">
        <f t="shared" si="20"/>
        <v>-18</v>
      </c>
      <c r="AN29">
        <f t="shared" si="20"/>
        <v>-13</v>
      </c>
      <c r="AO29">
        <f t="shared" si="20"/>
        <v>-3</v>
      </c>
      <c r="AP29">
        <f t="shared" si="20"/>
        <v>7</v>
      </c>
      <c r="AQ29">
        <f t="shared" si="20"/>
        <v>15</v>
      </c>
      <c r="AR29">
        <f t="shared" si="20"/>
        <v>20</v>
      </c>
      <c r="AS29">
        <f t="shared" si="20"/>
        <v>25</v>
      </c>
      <c r="AT29">
        <f t="shared" si="20"/>
        <v>30</v>
      </c>
      <c r="AU29">
        <f t="shared" si="20"/>
        <v>35</v>
      </c>
      <c r="AV29">
        <f t="shared" si="20"/>
        <v>40</v>
      </c>
      <c r="AW29">
        <f t="shared" si="20"/>
        <v>45</v>
      </c>
    </row>
    <row r="31" spans="26:49" x14ac:dyDescent="0.3">
      <c r="AA31" s="3" t="str">
        <f>INDEX(AC32:AJ39,AB27,AB28)</f>
        <v>Stock</v>
      </c>
      <c r="AB31" s="3"/>
      <c r="AC31" s="2" t="s">
        <v>0</v>
      </c>
      <c r="AD31" s="2" t="s">
        <v>2</v>
      </c>
      <c r="AE31" s="2" t="s">
        <v>3</v>
      </c>
      <c r="AF31" s="2" t="s">
        <v>4</v>
      </c>
      <c r="AG31" s="2" t="s">
        <v>5</v>
      </c>
      <c r="AH31" s="2" t="s">
        <v>6</v>
      </c>
      <c r="AI31" s="2" t="s">
        <v>7</v>
      </c>
      <c r="AJ31" s="2" t="s">
        <v>8</v>
      </c>
    </row>
    <row r="32" spans="26:49" x14ac:dyDescent="0.3">
      <c r="AB32" s="2" t="s">
        <v>0</v>
      </c>
      <c r="AC32" s="2" t="s">
        <v>20</v>
      </c>
      <c r="AD32" s="3" t="s">
        <v>32</v>
      </c>
      <c r="AE32" s="3" t="s">
        <v>34</v>
      </c>
      <c r="AF32" s="3" t="s">
        <v>35</v>
      </c>
      <c r="AG32" s="2" t="s">
        <v>33</v>
      </c>
      <c r="AH32" s="2" t="s">
        <v>38</v>
      </c>
      <c r="AI32" s="2" t="s">
        <v>30</v>
      </c>
      <c r="AJ32" s="3" t="s">
        <v>43</v>
      </c>
    </row>
    <row r="33" spans="28:36" x14ac:dyDescent="0.3">
      <c r="AB33" s="2" t="s">
        <v>2</v>
      </c>
      <c r="AC33" s="3" t="s">
        <v>32</v>
      </c>
      <c r="AD33" s="2" t="s">
        <v>23</v>
      </c>
      <c r="AE33" s="2" t="s">
        <v>22</v>
      </c>
      <c r="AF33" s="3" t="s">
        <v>52</v>
      </c>
      <c r="AG33" s="3" t="s">
        <v>39</v>
      </c>
      <c r="AH33" s="3" t="s">
        <v>37</v>
      </c>
      <c r="AI33" s="3" t="s">
        <v>42</v>
      </c>
      <c r="AJ33" s="3" t="s">
        <v>40</v>
      </c>
    </row>
    <row r="34" spans="28:36" x14ac:dyDescent="0.3">
      <c r="AB34" s="2" t="s">
        <v>3</v>
      </c>
      <c r="AC34" s="3" t="s">
        <v>34</v>
      </c>
      <c r="AD34" s="2" t="s">
        <v>22</v>
      </c>
      <c r="AE34" s="2" t="s">
        <v>24</v>
      </c>
      <c r="AF34" s="3" t="s">
        <v>21</v>
      </c>
      <c r="AG34" s="2" t="s">
        <v>31</v>
      </c>
      <c r="AH34" s="3" t="s">
        <v>53</v>
      </c>
      <c r="AI34" s="3" t="s">
        <v>44</v>
      </c>
      <c r="AJ34" s="3" t="s">
        <v>48</v>
      </c>
    </row>
    <row r="35" spans="28:36" x14ac:dyDescent="0.3">
      <c r="AB35" s="2" t="s">
        <v>4</v>
      </c>
      <c r="AC35" s="3" t="s">
        <v>35</v>
      </c>
      <c r="AD35" s="3" t="s">
        <v>54</v>
      </c>
      <c r="AE35" s="3" t="s">
        <v>21</v>
      </c>
      <c r="AF35" s="2" t="s">
        <v>25</v>
      </c>
      <c r="AG35" s="3" t="s">
        <v>41</v>
      </c>
      <c r="AH35" s="3" t="s">
        <v>36</v>
      </c>
      <c r="AI35" s="3" t="s">
        <v>45</v>
      </c>
      <c r="AJ35" s="3" t="s">
        <v>49</v>
      </c>
    </row>
    <row r="36" spans="28:36" x14ac:dyDescent="0.3">
      <c r="AB36" s="2" t="s">
        <v>5</v>
      </c>
      <c r="AC36" s="2" t="s">
        <v>33</v>
      </c>
      <c r="AD36" s="3" t="s">
        <v>39</v>
      </c>
      <c r="AE36" s="2" t="s">
        <v>31</v>
      </c>
      <c r="AF36" s="3" t="s">
        <v>41</v>
      </c>
      <c r="AG36" s="2" t="s">
        <v>26</v>
      </c>
      <c r="AH36" s="3" t="s">
        <v>21</v>
      </c>
      <c r="AI36" s="3" t="s">
        <v>46</v>
      </c>
      <c r="AJ36" s="3" t="s">
        <v>50</v>
      </c>
    </row>
    <row r="37" spans="28:36" x14ac:dyDescent="0.3">
      <c r="AB37" s="2" t="s">
        <v>6</v>
      </c>
      <c r="AC37" s="2" t="s">
        <v>38</v>
      </c>
      <c r="AD37" s="3" t="s">
        <v>37</v>
      </c>
      <c r="AE37" s="3" t="s">
        <v>55</v>
      </c>
      <c r="AF37" s="3" t="s">
        <v>36</v>
      </c>
      <c r="AG37" s="3" t="s">
        <v>21</v>
      </c>
      <c r="AH37" s="2" t="s">
        <v>27</v>
      </c>
      <c r="AI37" s="3" t="s">
        <v>47</v>
      </c>
      <c r="AJ37" s="3" t="s">
        <v>51</v>
      </c>
    </row>
    <row r="38" spans="28:36" x14ac:dyDescent="0.3">
      <c r="AB38" s="2" t="s">
        <v>7</v>
      </c>
      <c r="AC38" s="2" t="s">
        <v>30</v>
      </c>
      <c r="AD38" s="3" t="s">
        <v>42</v>
      </c>
      <c r="AE38" s="3" t="s">
        <v>44</v>
      </c>
      <c r="AF38" s="3" t="s">
        <v>45</v>
      </c>
      <c r="AG38" s="3" t="s">
        <v>46</v>
      </c>
      <c r="AH38" s="3" t="s">
        <v>47</v>
      </c>
      <c r="AI38" s="2" t="s">
        <v>28</v>
      </c>
      <c r="AJ38" s="3" t="s">
        <v>21</v>
      </c>
    </row>
    <row r="39" spans="28:36" x14ac:dyDescent="0.3">
      <c r="AB39" s="2" t="s">
        <v>8</v>
      </c>
      <c r="AC39" s="3" t="s">
        <v>43</v>
      </c>
      <c r="AD39" s="3" t="s">
        <v>40</v>
      </c>
      <c r="AE39" s="3" t="s">
        <v>48</v>
      </c>
      <c r="AF39" s="3" t="s">
        <v>49</v>
      </c>
      <c r="AG39" s="3" t="s">
        <v>50</v>
      </c>
      <c r="AH39" s="3" t="s">
        <v>51</v>
      </c>
      <c r="AI39" s="3" t="s">
        <v>21</v>
      </c>
      <c r="AJ39" s="2" t="s">
        <v>29</v>
      </c>
    </row>
    <row r="40" spans="28:36" x14ac:dyDescent="0.3">
      <c r="AB40" s="3"/>
      <c r="AC40" s="3"/>
      <c r="AD40" s="3"/>
      <c r="AE40" s="3"/>
      <c r="AF40" s="3"/>
      <c r="AG40" s="3"/>
      <c r="AH40" s="3"/>
      <c r="AI40" s="3"/>
      <c r="AJ40" s="3"/>
    </row>
    <row r="41" spans="28:36" x14ac:dyDescent="0.3">
      <c r="AB41" s="3"/>
      <c r="AC41" s="3"/>
      <c r="AD41" s="3"/>
      <c r="AE41" s="3"/>
      <c r="AF41" s="3"/>
      <c r="AG41" s="3"/>
      <c r="AH41" s="3"/>
      <c r="AI41" s="3"/>
      <c r="AJ41" s="3"/>
    </row>
    <row r="42" spans="28:36" x14ac:dyDescent="0.3">
      <c r="AB42" s="3"/>
      <c r="AC42" s="3"/>
      <c r="AD42" s="3"/>
      <c r="AE42" s="3"/>
      <c r="AF42" s="3"/>
      <c r="AG42" s="3"/>
      <c r="AH42" s="3"/>
      <c r="AI42" s="3"/>
      <c r="AJ42" s="3"/>
    </row>
  </sheetData>
  <phoneticPr fontId="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1032" r:id="rId3" name="ComboBox3">
          <controlPr defaultSize="0" autoLine="0" linkedCell="W3" listFillRange="X2:Y5" r:id="rId4">
            <anchor moveWithCells="1">
              <from>
                <xdr:col>6</xdr:col>
                <xdr:colOff>15240</xdr:colOff>
                <xdr:row>1</xdr:row>
                <xdr:rowOff>0</xdr:rowOff>
              </from>
              <to>
                <xdr:col>7</xdr:col>
                <xdr:colOff>365760</xdr:colOff>
                <xdr:row>2</xdr:row>
                <xdr:rowOff>15240</xdr:rowOff>
              </to>
            </anchor>
          </controlPr>
        </control>
      </mc:Choice>
      <mc:Fallback>
        <control shapeId="1032" r:id="rId3" name="ComboBox3"/>
      </mc:Fallback>
    </mc:AlternateContent>
    <mc:AlternateContent xmlns:mc="http://schemas.openxmlformats.org/markup-compatibility/2006">
      <mc:Choice Requires="x14">
        <control shapeId="1028" r:id="rId5" name="ScrollBar2">
          <controlPr defaultSize="0" autoLine="0" linkedCell="AC2" r:id="rId6">
            <anchor moveWithCells="1">
              <from>
                <xdr:col>5</xdr:col>
                <xdr:colOff>7620</xdr:colOff>
                <xdr:row>1</xdr:row>
                <xdr:rowOff>0</xdr:rowOff>
              </from>
              <to>
                <xdr:col>6</xdr:col>
                <xdr:colOff>83820</xdr:colOff>
                <xdr:row>2</xdr:row>
                <xdr:rowOff>15240</xdr:rowOff>
              </to>
            </anchor>
          </controlPr>
        </control>
      </mc:Choice>
      <mc:Fallback>
        <control shapeId="1028" r:id="rId5" name="ScrollBar2"/>
      </mc:Fallback>
    </mc:AlternateContent>
    <mc:AlternateContent xmlns:mc="http://schemas.openxmlformats.org/markup-compatibility/2006">
      <mc:Choice Requires="x14">
        <control shapeId="1027" r:id="rId7" name="ScrollBar1">
          <controlPr defaultSize="0" autoLine="0" autoPict="0" linkedCell="AC1" r:id="rId8">
            <anchor moveWithCells="1">
              <from>
                <xdr:col>5</xdr:col>
                <xdr:colOff>7620</xdr:colOff>
                <xdr:row>0</xdr:row>
                <xdr:rowOff>0</xdr:rowOff>
              </from>
              <to>
                <xdr:col>6</xdr:col>
                <xdr:colOff>7620</xdr:colOff>
                <xdr:row>1</xdr:row>
                <xdr:rowOff>7620</xdr:rowOff>
              </to>
            </anchor>
          </controlPr>
        </control>
      </mc:Choice>
      <mc:Fallback>
        <control shapeId="1027" r:id="rId7" name="ScrollBar1"/>
      </mc:Fallback>
    </mc:AlternateContent>
    <mc:AlternateContent xmlns:mc="http://schemas.openxmlformats.org/markup-compatibility/2006">
      <mc:Choice Requires="x14">
        <control shapeId="1026" r:id="rId9" name="ComboBox2">
          <controlPr defaultSize="0" autoLine="0" linkedCell="AA2" listFillRange="AB17:AC24" r:id="rId10">
            <anchor moveWithCells="1">
              <from>
                <xdr:col>1</xdr:col>
                <xdr:colOff>335280</xdr:colOff>
                <xdr:row>1</xdr:row>
                <xdr:rowOff>0</xdr:rowOff>
              </from>
              <to>
                <xdr:col>3</xdr:col>
                <xdr:colOff>76200</xdr:colOff>
                <xdr:row>2</xdr:row>
                <xdr:rowOff>15240</xdr:rowOff>
              </to>
            </anchor>
          </controlPr>
        </control>
      </mc:Choice>
      <mc:Fallback>
        <control shapeId="1026" r:id="rId9" name="ComboBox2"/>
      </mc:Fallback>
    </mc:AlternateContent>
    <mc:AlternateContent xmlns:mc="http://schemas.openxmlformats.org/markup-compatibility/2006">
      <mc:Choice Requires="x14">
        <control shapeId="1025" r:id="rId11" name="ComboBox1">
          <controlPr defaultSize="0" autoLine="0" linkedCell="AA1" listFillRange="AB7:AC14" r:id="rId12">
            <anchor moveWithCells="1">
              <from>
                <xdr:col>1</xdr:col>
                <xdr:colOff>335280</xdr:colOff>
                <xdr:row>0</xdr:row>
                <xdr:rowOff>7620</xdr:rowOff>
              </from>
              <to>
                <xdr:col>3</xdr:col>
                <xdr:colOff>76200</xdr:colOff>
                <xdr:row>1</xdr:row>
                <xdr:rowOff>22860</xdr:rowOff>
              </to>
            </anchor>
          </controlPr>
        </control>
      </mc:Choice>
      <mc:Fallback>
        <control shapeId="1025" r:id="rId11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41"/>
  <sheetViews>
    <sheetView tabSelected="1" topLeftCell="X22" zoomScaleNormal="100" workbookViewId="0">
      <selection activeCell="AC39" sqref="AC39"/>
    </sheetView>
  </sheetViews>
  <sheetFormatPr defaultRowHeight="16.2" x14ac:dyDescent="0.3"/>
  <cols>
    <col min="1" max="1" width="9.88671875" bestFit="1" customWidth="1"/>
    <col min="5" max="5" width="15.77734375" bestFit="1" customWidth="1"/>
    <col min="26" max="26" width="9.88671875" bestFit="1" customWidth="1"/>
    <col min="27" max="27" width="12.5546875" bestFit="1" customWidth="1"/>
    <col min="28" max="28" width="12" bestFit="1" customWidth="1"/>
  </cols>
  <sheetData>
    <row r="1" spans="1:49" ht="33" customHeight="1" x14ac:dyDescent="0.3">
      <c r="A1" s="7" t="s">
        <v>70</v>
      </c>
      <c r="E1" s="7" t="s">
        <v>72</v>
      </c>
      <c r="F1" s="7">
        <f>AD1</f>
        <v>68</v>
      </c>
      <c r="AA1" t="s">
        <v>62</v>
      </c>
      <c r="AB1">
        <v>1</v>
      </c>
      <c r="AC1">
        <v>2</v>
      </c>
      <c r="AD1">
        <v>68</v>
      </c>
      <c r="AE1" t="s">
        <v>76</v>
      </c>
      <c r="AF1">
        <v>20</v>
      </c>
    </row>
    <row r="2" spans="1:49" ht="25.8" customHeight="1" x14ac:dyDescent="0.3">
      <c r="A2" s="7" t="s">
        <v>71</v>
      </c>
      <c r="E2" s="7" t="s">
        <v>73</v>
      </c>
      <c r="F2" s="7">
        <f>AD2</f>
        <v>55</v>
      </c>
      <c r="AA2" t="s">
        <v>63</v>
      </c>
      <c r="AB2">
        <v>2</v>
      </c>
      <c r="AC2">
        <v>1</v>
      </c>
      <c r="AD2">
        <v>55</v>
      </c>
    </row>
    <row r="3" spans="1:49" x14ac:dyDescent="0.3">
      <c r="W3" t="s">
        <v>79</v>
      </c>
      <c r="X3" t="s">
        <v>80</v>
      </c>
      <c r="Y3">
        <v>1</v>
      </c>
      <c r="AA3" t="s">
        <v>64</v>
      </c>
      <c r="AB3">
        <v>3</v>
      </c>
    </row>
    <row r="4" spans="1:49" x14ac:dyDescent="0.3">
      <c r="W4">
        <v>3</v>
      </c>
      <c r="X4" t="s">
        <v>81</v>
      </c>
      <c r="Y4">
        <v>2</v>
      </c>
      <c r="AA4" t="s">
        <v>65</v>
      </c>
      <c r="AB4">
        <v>4</v>
      </c>
    </row>
    <row r="5" spans="1:49" x14ac:dyDescent="0.3">
      <c r="D5" t="s">
        <v>79</v>
      </c>
      <c r="X5" t="s">
        <v>82</v>
      </c>
      <c r="Y5">
        <v>3</v>
      </c>
      <c r="AA5" t="s">
        <v>66</v>
      </c>
      <c r="AB5">
        <v>5</v>
      </c>
    </row>
    <row r="6" spans="1:49" x14ac:dyDescent="0.3">
      <c r="X6" t="s">
        <v>83</v>
      </c>
      <c r="Y6">
        <v>4</v>
      </c>
      <c r="AA6" t="s">
        <v>67</v>
      </c>
      <c r="AB6">
        <v>6</v>
      </c>
    </row>
    <row r="7" spans="1:49" x14ac:dyDescent="0.3">
      <c r="AA7" t="s">
        <v>68</v>
      </c>
      <c r="AB7">
        <v>7</v>
      </c>
    </row>
    <row r="8" spans="1:49" x14ac:dyDescent="0.3">
      <c r="AA8" t="s">
        <v>69</v>
      </c>
      <c r="AB8">
        <v>8</v>
      </c>
    </row>
    <row r="11" spans="1:49" x14ac:dyDescent="0.3">
      <c r="AA11" t="s">
        <v>70</v>
      </c>
    </row>
    <row r="12" spans="1:49" x14ac:dyDescent="0.3">
      <c r="AB12" t="s">
        <v>74</v>
      </c>
      <c r="AC12">
        <v>1</v>
      </c>
      <c r="AD12">
        <v>2</v>
      </c>
      <c r="AE12">
        <v>3</v>
      </c>
      <c r="AF12">
        <v>4</v>
      </c>
      <c r="AG12">
        <v>5</v>
      </c>
      <c r="AH12">
        <v>6</v>
      </c>
      <c r="AI12">
        <v>7</v>
      </c>
      <c r="AJ12">
        <v>8</v>
      </c>
      <c r="AK12">
        <v>9</v>
      </c>
      <c r="AL12">
        <v>10</v>
      </c>
      <c r="AM12">
        <v>11</v>
      </c>
      <c r="AN12">
        <v>12</v>
      </c>
      <c r="AO12">
        <v>13</v>
      </c>
      <c r="AP12">
        <v>14</v>
      </c>
      <c r="AQ12">
        <v>15</v>
      </c>
      <c r="AR12">
        <v>16</v>
      </c>
      <c r="AS12">
        <v>17</v>
      </c>
      <c r="AT12">
        <v>18</v>
      </c>
      <c r="AU12">
        <v>19</v>
      </c>
      <c r="AV12">
        <v>20</v>
      </c>
      <c r="AW12">
        <v>21</v>
      </c>
    </row>
    <row r="13" spans="1:49" x14ac:dyDescent="0.3">
      <c r="AB13" t="s">
        <v>75</v>
      </c>
      <c r="AC13">
        <v>0</v>
      </c>
      <c r="AD13">
        <v>5</v>
      </c>
      <c r="AE13">
        <v>10</v>
      </c>
      <c r="AF13">
        <v>15</v>
      </c>
      <c r="AG13">
        <v>20</v>
      </c>
      <c r="AH13">
        <v>25</v>
      </c>
      <c r="AI13">
        <v>30</v>
      </c>
      <c r="AJ13">
        <v>35</v>
      </c>
      <c r="AK13">
        <v>40</v>
      </c>
      <c r="AL13">
        <v>45</v>
      </c>
      <c r="AM13">
        <v>50</v>
      </c>
      <c r="AN13">
        <v>55</v>
      </c>
      <c r="AO13">
        <v>60</v>
      </c>
      <c r="AP13">
        <v>65</v>
      </c>
      <c r="AQ13">
        <v>70</v>
      </c>
      <c r="AR13">
        <v>75</v>
      </c>
      <c r="AS13">
        <v>80</v>
      </c>
      <c r="AT13">
        <v>85</v>
      </c>
      <c r="AU13">
        <v>90</v>
      </c>
      <c r="AV13">
        <v>95</v>
      </c>
      <c r="AW13">
        <v>100</v>
      </c>
    </row>
    <row r="14" spans="1:49" x14ac:dyDescent="0.3">
      <c r="AA14" t="s">
        <v>62</v>
      </c>
      <c r="AB14">
        <v>1</v>
      </c>
      <c r="AC14">
        <f>MAX(AC13-$AD$1,0)</f>
        <v>0</v>
      </c>
      <c r="AD14">
        <f t="shared" ref="AD14:AW14" si="0">MAX(AD13-$AD$1,0)</f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2</v>
      </c>
      <c r="AR14">
        <f t="shared" si="0"/>
        <v>7</v>
      </c>
      <c r="AS14">
        <f t="shared" si="0"/>
        <v>12</v>
      </c>
      <c r="AT14">
        <f t="shared" si="0"/>
        <v>17</v>
      </c>
      <c r="AU14">
        <f t="shared" si="0"/>
        <v>22</v>
      </c>
      <c r="AV14">
        <f t="shared" si="0"/>
        <v>27</v>
      </c>
      <c r="AW14">
        <f t="shared" si="0"/>
        <v>32</v>
      </c>
    </row>
    <row r="15" spans="1:49" x14ac:dyDescent="0.3">
      <c r="AA15" t="s">
        <v>63</v>
      </c>
      <c r="AB15">
        <v>2</v>
      </c>
      <c r="AC15">
        <f>-AC14</f>
        <v>0</v>
      </c>
      <c r="AD15">
        <f t="shared" ref="AD15:AT15" si="1">-AD14</f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-2</v>
      </c>
      <c r="AR15">
        <f t="shared" si="1"/>
        <v>-7</v>
      </c>
      <c r="AS15">
        <f t="shared" si="1"/>
        <v>-12</v>
      </c>
      <c r="AT15">
        <f t="shared" si="1"/>
        <v>-17</v>
      </c>
      <c r="AU15">
        <f>-AU14</f>
        <v>-22</v>
      </c>
      <c r="AV15">
        <f t="shared" ref="AV15" si="2">-AV14</f>
        <v>-27</v>
      </c>
      <c r="AW15">
        <f t="shared" ref="AW15" si="3">-AW14</f>
        <v>-32</v>
      </c>
    </row>
    <row r="16" spans="1:49" x14ac:dyDescent="0.3">
      <c r="AA16" t="s">
        <v>64</v>
      </c>
      <c r="AB16">
        <v>3</v>
      </c>
      <c r="AC16">
        <f>MAX($AD$1-AC13,0)</f>
        <v>68</v>
      </c>
      <c r="AD16">
        <f t="shared" ref="AD16:AW16" si="4">MAX($AD$1-AD13,0)</f>
        <v>63</v>
      </c>
      <c r="AE16">
        <f t="shared" si="4"/>
        <v>58</v>
      </c>
      <c r="AF16">
        <f t="shared" si="4"/>
        <v>53</v>
      </c>
      <c r="AG16">
        <f t="shared" si="4"/>
        <v>48</v>
      </c>
      <c r="AH16">
        <f t="shared" si="4"/>
        <v>43</v>
      </c>
      <c r="AI16">
        <f t="shared" si="4"/>
        <v>38</v>
      </c>
      <c r="AJ16">
        <f t="shared" si="4"/>
        <v>33</v>
      </c>
      <c r="AK16">
        <f t="shared" si="4"/>
        <v>28</v>
      </c>
      <c r="AL16">
        <f t="shared" si="4"/>
        <v>23</v>
      </c>
      <c r="AM16">
        <f t="shared" si="4"/>
        <v>18</v>
      </c>
      <c r="AN16">
        <f t="shared" si="4"/>
        <v>13</v>
      </c>
      <c r="AO16">
        <f t="shared" si="4"/>
        <v>8</v>
      </c>
      <c r="AP16">
        <f t="shared" si="4"/>
        <v>3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4"/>
        <v>0</v>
      </c>
    </row>
    <row r="17" spans="27:49" x14ac:dyDescent="0.3">
      <c r="AA17" t="s">
        <v>65</v>
      </c>
      <c r="AB17">
        <v>4</v>
      </c>
      <c r="AC17">
        <f>-AC16</f>
        <v>-68</v>
      </c>
      <c r="AD17">
        <f t="shared" ref="AD17:AW17" si="5">-AD16</f>
        <v>-63</v>
      </c>
      <c r="AE17">
        <f t="shared" si="5"/>
        <v>-58</v>
      </c>
      <c r="AF17">
        <f t="shared" si="5"/>
        <v>-53</v>
      </c>
      <c r="AG17">
        <f t="shared" si="5"/>
        <v>-48</v>
      </c>
      <c r="AH17">
        <f t="shared" si="5"/>
        <v>-43</v>
      </c>
      <c r="AI17">
        <f t="shared" si="5"/>
        <v>-38</v>
      </c>
      <c r="AJ17">
        <f t="shared" si="5"/>
        <v>-33</v>
      </c>
      <c r="AK17">
        <f t="shared" si="5"/>
        <v>-28</v>
      </c>
      <c r="AL17">
        <f t="shared" si="5"/>
        <v>-23</v>
      </c>
      <c r="AM17">
        <f t="shared" si="5"/>
        <v>-18</v>
      </c>
      <c r="AN17">
        <f t="shared" si="5"/>
        <v>-13</v>
      </c>
      <c r="AO17">
        <f t="shared" si="5"/>
        <v>-8</v>
      </c>
      <c r="AP17">
        <f t="shared" si="5"/>
        <v>-3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5"/>
        <v>0</v>
      </c>
    </row>
    <row r="18" spans="27:49" x14ac:dyDescent="0.3">
      <c r="AA18" t="s">
        <v>66</v>
      </c>
      <c r="AB18">
        <v>5</v>
      </c>
      <c r="AC18">
        <f>AC13</f>
        <v>0</v>
      </c>
      <c r="AD18">
        <f t="shared" ref="AD18:AW18" si="6">AD13</f>
        <v>5</v>
      </c>
      <c r="AE18">
        <f t="shared" si="6"/>
        <v>10</v>
      </c>
      <c r="AF18">
        <f t="shared" si="6"/>
        <v>15</v>
      </c>
      <c r="AG18">
        <f t="shared" si="6"/>
        <v>20</v>
      </c>
      <c r="AH18">
        <f t="shared" si="6"/>
        <v>25</v>
      </c>
      <c r="AI18">
        <f t="shared" si="6"/>
        <v>30</v>
      </c>
      <c r="AJ18">
        <f t="shared" si="6"/>
        <v>35</v>
      </c>
      <c r="AK18">
        <f t="shared" si="6"/>
        <v>40</v>
      </c>
      <c r="AL18">
        <f t="shared" si="6"/>
        <v>45</v>
      </c>
      <c r="AM18">
        <f t="shared" si="6"/>
        <v>50</v>
      </c>
      <c r="AN18">
        <f t="shared" si="6"/>
        <v>55</v>
      </c>
      <c r="AO18">
        <f t="shared" si="6"/>
        <v>60</v>
      </c>
      <c r="AP18">
        <f t="shared" si="6"/>
        <v>65</v>
      </c>
      <c r="AQ18">
        <f t="shared" si="6"/>
        <v>70</v>
      </c>
      <c r="AR18">
        <f t="shared" si="6"/>
        <v>75</v>
      </c>
      <c r="AS18">
        <f t="shared" si="6"/>
        <v>80</v>
      </c>
      <c r="AT18">
        <f t="shared" si="6"/>
        <v>85</v>
      </c>
      <c r="AU18">
        <f t="shared" si="6"/>
        <v>90</v>
      </c>
      <c r="AV18">
        <f t="shared" si="6"/>
        <v>95</v>
      </c>
      <c r="AW18">
        <f t="shared" si="6"/>
        <v>100</v>
      </c>
    </row>
    <row r="19" spans="27:49" x14ac:dyDescent="0.3">
      <c r="AA19" t="s">
        <v>67</v>
      </c>
      <c r="AB19">
        <v>6</v>
      </c>
      <c r="AC19">
        <f>-AC18</f>
        <v>0</v>
      </c>
      <c r="AD19">
        <f t="shared" ref="AD19:AW19" si="7">-AD18</f>
        <v>-5</v>
      </c>
      <c r="AE19">
        <f t="shared" si="7"/>
        <v>-10</v>
      </c>
      <c r="AF19">
        <f t="shared" si="7"/>
        <v>-15</v>
      </c>
      <c r="AG19">
        <f t="shared" si="7"/>
        <v>-20</v>
      </c>
      <c r="AH19">
        <f t="shared" si="7"/>
        <v>-25</v>
      </c>
      <c r="AI19">
        <f t="shared" si="7"/>
        <v>-30</v>
      </c>
      <c r="AJ19">
        <f t="shared" si="7"/>
        <v>-35</v>
      </c>
      <c r="AK19">
        <f t="shared" si="7"/>
        <v>-40</v>
      </c>
      <c r="AL19">
        <f t="shared" si="7"/>
        <v>-45</v>
      </c>
      <c r="AM19">
        <f t="shared" si="7"/>
        <v>-50</v>
      </c>
      <c r="AN19">
        <f t="shared" si="7"/>
        <v>-55</v>
      </c>
      <c r="AO19">
        <f t="shared" si="7"/>
        <v>-60</v>
      </c>
      <c r="AP19">
        <f t="shared" si="7"/>
        <v>-65</v>
      </c>
      <c r="AQ19">
        <f t="shared" si="7"/>
        <v>-70</v>
      </c>
      <c r="AR19">
        <f t="shared" si="7"/>
        <v>-75</v>
      </c>
      <c r="AS19">
        <f t="shared" si="7"/>
        <v>-80</v>
      </c>
      <c r="AT19">
        <f t="shared" si="7"/>
        <v>-85</v>
      </c>
      <c r="AU19">
        <f t="shared" si="7"/>
        <v>-90</v>
      </c>
      <c r="AV19">
        <f t="shared" si="7"/>
        <v>-95</v>
      </c>
      <c r="AW19">
        <f t="shared" si="7"/>
        <v>-100</v>
      </c>
    </row>
    <row r="20" spans="27:49" x14ac:dyDescent="0.3">
      <c r="AA20" t="s">
        <v>68</v>
      </c>
      <c r="AB20">
        <v>7</v>
      </c>
      <c r="AC20">
        <f>$AF$1</f>
        <v>20</v>
      </c>
      <c r="AD20">
        <f t="shared" ref="AD20:AW20" si="8">$AF$1</f>
        <v>20</v>
      </c>
      <c r="AE20">
        <f t="shared" si="8"/>
        <v>20</v>
      </c>
      <c r="AF20">
        <f t="shared" si="8"/>
        <v>20</v>
      </c>
      <c r="AG20">
        <f t="shared" si="8"/>
        <v>20</v>
      </c>
      <c r="AH20">
        <f t="shared" si="8"/>
        <v>20</v>
      </c>
      <c r="AI20">
        <f t="shared" si="8"/>
        <v>20</v>
      </c>
      <c r="AJ20">
        <f t="shared" si="8"/>
        <v>20</v>
      </c>
      <c r="AK20">
        <f t="shared" si="8"/>
        <v>20</v>
      </c>
      <c r="AL20">
        <f t="shared" si="8"/>
        <v>20</v>
      </c>
      <c r="AM20">
        <f t="shared" si="8"/>
        <v>20</v>
      </c>
      <c r="AN20">
        <f t="shared" si="8"/>
        <v>20</v>
      </c>
      <c r="AO20">
        <f t="shared" si="8"/>
        <v>20</v>
      </c>
      <c r="AP20">
        <f t="shared" si="8"/>
        <v>20</v>
      </c>
      <c r="AQ20">
        <f t="shared" si="8"/>
        <v>20</v>
      </c>
      <c r="AR20">
        <f t="shared" si="8"/>
        <v>20</v>
      </c>
      <c r="AS20">
        <f t="shared" si="8"/>
        <v>20</v>
      </c>
      <c r="AT20">
        <f t="shared" si="8"/>
        <v>20</v>
      </c>
      <c r="AU20">
        <f t="shared" si="8"/>
        <v>20</v>
      </c>
      <c r="AV20">
        <f t="shared" si="8"/>
        <v>20</v>
      </c>
      <c r="AW20">
        <f t="shared" si="8"/>
        <v>20</v>
      </c>
    </row>
    <row r="21" spans="27:49" x14ac:dyDescent="0.3">
      <c r="AA21" t="s">
        <v>69</v>
      </c>
      <c r="AB21">
        <v>8</v>
      </c>
      <c r="AC21">
        <f>-AC20</f>
        <v>-20</v>
      </c>
      <c r="AD21">
        <f t="shared" ref="AD21:AW21" si="9">-AD20</f>
        <v>-20</v>
      </c>
      <c r="AE21">
        <f t="shared" si="9"/>
        <v>-20</v>
      </c>
      <c r="AF21">
        <f t="shared" si="9"/>
        <v>-20</v>
      </c>
      <c r="AG21">
        <f t="shared" si="9"/>
        <v>-20</v>
      </c>
      <c r="AH21">
        <f t="shared" si="9"/>
        <v>-20</v>
      </c>
      <c r="AI21">
        <f t="shared" si="9"/>
        <v>-20</v>
      </c>
      <c r="AJ21">
        <f t="shared" si="9"/>
        <v>-20</v>
      </c>
      <c r="AK21">
        <f t="shared" si="9"/>
        <v>-20</v>
      </c>
      <c r="AL21">
        <f t="shared" si="9"/>
        <v>-20</v>
      </c>
      <c r="AM21">
        <f t="shared" si="9"/>
        <v>-20</v>
      </c>
      <c r="AN21">
        <f t="shared" si="9"/>
        <v>-20</v>
      </c>
      <c r="AO21">
        <f t="shared" si="9"/>
        <v>-20</v>
      </c>
      <c r="AP21">
        <f t="shared" si="9"/>
        <v>-20</v>
      </c>
      <c r="AQ21">
        <f t="shared" si="9"/>
        <v>-20</v>
      </c>
      <c r="AR21">
        <f t="shared" si="9"/>
        <v>-20</v>
      </c>
      <c r="AS21">
        <f t="shared" si="9"/>
        <v>-20</v>
      </c>
      <c r="AT21">
        <f t="shared" si="9"/>
        <v>-20</v>
      </c>
      <c r="AU21">
        <f t="shared" si="9"/>
        <v>-20</v>
      </c>
      <c r="AV21">
        <f t="shared" si="9"/>
        <v>-20</v>
      </c>
      <c r="AW21">
        <f t="shared" si="9"/>
        <v>-20</v>
      </c>
    </row>
    <row r="23" spans="27:49" x14ac:dyDescent="0.3">
      <c r="AA23" t="s">
        <v>71</v>
      </c>
    </row>
    <row r="24" spans="27:49" x14ac:dyDescent="0.3">
      <c r="AB24" t="s">
        <v>74</v>
      </c>
      <c r="AC24">
        <v>1</v>
      </c>
      <c r="AD24">
        <v>2</v>
      </c>
      <c r="AE24">
        <v>3</v>
      </c>
      <c r="AF24">
        <v>4</v>
      </c>
      <c r="AG24">
        <v>5</v>
      </c>
      <c r="AH24">
        <v>6</v>
      </c>
      <c r="AI24">
        <v>7</v>
      </c>
      <c r="AJ24">
        <v>8</v>
      </c>
      <c r="AK24">
        <v>9</v>
      </c>
      <c r="AL24">
        <v>10</v>
      </c>
      <c r="AM24">
        <v>11</v>
      </c>
      <c r="AN24">
        <v>12</v>
      </c>
      <c r="AO24">
        <v>13</v>
      </c>
      <c r="AP24">
        <v>14</v>
      </c>
      <c r="AQ24">
        <v>15</v>
      </c>
      <c r="AR24">
        <v>16</v>
      </c>
      <c r="AS24">
        <v>17</v>
      </c>
      <c r="AT24">
        <v>18</v>
      </c>
      <c r="AU24">
        <v>19</v>
      </c>
      <c r="AV24">
        <v>20</v>
      </c>
      <c r="AW24">
        <v>21</v>
      </c>
    </row>
    <row r="25" spans="27:49" x14ac:dyDescent="0.3">
      <c r="AB25" t="s">
        <v>75</v>
      </c>
      <c r="AC25">
        <v>0</v>
      </c>
      <c r="AD25">
        <v>5</v>
      </c>
      <c r="AE25">
        <v>10</v>
      </c>
      <c r="AF25">
        <v>15</v>
      </c>
      <c r="AG25">
        <v>20</v>
      </c>
      <c r="AH25">
        <v>25</v>
      </c>
      <c r="AI25">
        <v>30</v>
      </c>
      <c r="AJ25">
        <v>35</v>
      </c>
      <c r="AK25">
        <v>40</v>
      </c>
      <c r="AL25">
        <v>45</v>
      </c>
      <c r="AM25">
        <v>50</v>
      </c>
      <c r="AN25">
        <v>55</v>
      </c>
      <c r="AO25">
        <v>60</v>
      </c>
      <c r="AP25">
        <v>65</v>
      </c>
      <c r="AQ25">
        <v>70</v>
      </c>
      <c r="AR25">
        <v>75</v>
      </c>
      <c r="AS25">
        <v>80</v>
      </c>
      <c r="AT25">
        <v>85</v>
      </c>
      <c r="AU25">
        <v>90</v>
      </c>
      <c r="AV25">
        <v>95</v>
      </c>
      <c r="AW25">
        <v>100</v>
      </c>
    </row>
    <row r="26" spans="27:49" x14ac:dyDescent="0.3">
      <c r="AA26" t="s">
        <v>62</v>
      </c>
      <c r="AB26">
        <v>1</v>
      </c>
      <c r="AC26">
        <f>MAX(AC25-$AD$2,0)</f>
        <v>0</v>
      </c>
      <c r="AD26">
        <f t="shared" ref="AD26:AW26" si="10">MAX(AD25-$AD$2,0)</f>
        <v>0</v>
      </c>
      <c r="AE26">
        <f t="shared" si="10"/>
        <v>0</v>
      </c>
      <c r="AF26">
        <f t="shared" si="10"/>
        <v>0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5</v>
      </c>
      <c r="AP26">
        <f t="shared" si="10"/>
        <v>10</v>
      </c>
      <c r="AQ26">
        <f t="shared" si="10"/>
        <v>15</v>
      </c>
      <c r="AR26">
        <f t="shared" si="10"/>
        <v>20</v>
      </c>
      <c r="AS26">
        <f t="shared" si="10"/>
        <v>25</v>
      </c>
      <c r="AT26">
        <f t="shared" si="10"/>
        <v>30</v>
      </c>
      <c r="AU26">
        <f t="shared" si="10"/>
        <v>35</v>
      </c>
      <c r="AV26">
        <f t="shared" si="10"/>
        <v>40</v>
      </c>
      <c r="AW26">
        <f t="shared" si="10"/>
        <v>45</v>
      </c>
    </row>
    <row r="27" spans="27:49" x14ac:dyDescent="0.3">
      <c r="AA27" t="s">
        <v>63</v>
      </c>
      <c r="AB27">
        <v>2</v>
      </c>
      <c r="AC27">
        <f>-AC26</f>
        <v>0</v>
      </c>
      <c r="AD27">
        <f t="shared" ref="AD27:AW27" si="11">-AD26</f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si="11"/>
        <v>0</v>
      </c>
      <c r="AJ27">
        <f t="shared" si="11"/>
        <v>0</v>
      </c>
      <c r="AK27">
        <f t="shared" si="11"/>
        <v>0</v>
      </c>
      <c r="AL27">
        <f t="shared" si="11"/>
        <v>0</v>
      </c>
      <c r="AM27">
        <f t="shared" si="11"/>
        <v>0</v>
      </c>
      <c r="AN27">
        <f t="shared" si="11"/>
        <v>0</v>
      </c>
      <c r="AO27">
        <f t="shared" si="11"/>
        <v>-5</v>
      </c>
      <c r="AP27">
        <f t="shared" si="11"/>
        <v>-10</v>
      </c>
      <c r="AQ27">
        <f t="shared" si="11"/>
        <v>-15</v>
      </c>
      <c r="AR27">
        <f t="shared" si="11"/>
        <v>-20</v>
      </c>
      <c r="AS27">
        <f t="shared" si="11"/>
        <v>-25</v>
      </c>
      <c r="AT27">
        <f t="shared" si="11"/>
        <v>-30</v>
      </c>
      <c r="AU27">
        <f t="shared" si="11"/>
        <v>-35</v>
      </c>
      <c r="AV27">
        <f t="shared" si="11"/>
        <v>-40</v>
      </c>
      <c r="AW27">
        <f t="shared" si="11"/>
        <v>-45</v>
      </c>
    </row>
    <row r="28" spans="27:49" x14ac:dyDescent="0.3">
      <c r="AA28" t="s">
        <v>64</v>
      </c>
      <c r="AB28">
        <v>3</v>
      </c>
      <c r="AC28">
        <f>MAX($AD$2-AC25,0)</f>
        <v>55</v>
      </c>
      <c r="AD28">
        <f t="shared" ref="AD28:AW28" si="12">MAX($AD$2-AD25,0)</f>
        <v>50</v>
      </c>
      <c r="AE28">
        <f t="shared" si="12"/>
        <v>45</v>
      </c>
      <c r="AF28">
        <f t="shared" si="12"/>
        <v>40</v>
      </c>
      <c r="AG28">
        <f t="shared" si="12"/>
        <v>35</v>
      </c>
      <c r="AH28">
        <f t="shared" si="12"/>
        <v>30</v>
      </c>
      <c r="AI28">
        <f t="shared" si="12"/>
        <v>25</v>
      </c>
      <c r="AJ28">
        <f t="shared" si="12"/>
        <v>20</v>
      </c>
      <c r="AK28">
        <f t="shared" si="12"/>
        <v>15</v>
      </c>
      <c r="AL28">
        <f t="shared" si="12"/>
        <v>10</v>
      </c>
      <c r="AM28">
        <f t="shared" si="12"/>
        <v>5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</row>
    <row r="29" spans="27:49" x14ac:dyDescent="0.3">
      <c r="AA29" t="s">
        <v>65</v>
      </c>
      <c r="AB29">
        <v>4</v>
      </c>
      <c r="AC29">
        <f>-AC28</f>
        <v>-55</v>
      </c>
      <c r="AD29">
        <f t="shared" ref="AD29:AW29" si="13">-AD28</f>
        <v>-50</v>
      </c>
      <c r="AE29">
        <f t="shared" si="13"/>
        <v>-45</v>
      </c>
      <c r="AF29">
        <f t="shared" si="13"/>
        <v>-40</v>
      </c>
      <c r="AG29">
        <f t="shared" si="13"/>
        <v>-35</v>
      </c>
      <c r="AH29">
        <f t="shared" si="13"/>
        <v>-30</v>
      </c>
      <c r="AI29">
        <f t="shared" si="13"/>
        <v>-25</v>
      </c>
      <c r="AJ29">
        <f t="shared" si="13"/>
        <v>-20</v>
      </c>
      <c r="AK29">
        <f t="shared" si="13"/>
        <v>-15</v>
      </c>
      <c r="AL29">
        <f t="shared" si="13"/>
        <v>-10</v>
      </c>
      <c r="AM29">
        <f t="shared" si="13"/>
        <v>-5</v>
      </c>
      <c r="AN29">
        <f t="shared" si="13"/>
        <v>0</v>
      </c>
      <c r="AO29">
        <f t="shared" si="13"/>
        <v>0</v>
      </c>
      <c r="AP29">
        <f t="shared" si="13"/>
        <v>0</v>
      </c>
      <c r="AQ29">
        <f t="shared" si="13"/>
        <v>0</v>
      </c>
      <c r="AR29">
        <f t="shared" si="13"/>
        <v>0</v>
      </c>
      <c r="AS29">
        <f t="shared" si="13"/>
        <v>0</v>
      </c>
      <c r="AT29">
        <f t="shared" si="13"/>
        <v>0</v>
      </c>
      <c r="AU29">
        <f t="shared" si="13"/>
        <v>0</v>
      </c>
      <c r="AV29">
        <f t="shared" si="13"/>
        <v>0</v>
      </c>
      <c r="AW29">
        <f t="shared" si="13"/>
        <v>0</v>
      </c>
    </row>
    <row r="30" spans="27:49" x14ac:dyDescent="0.3">
      <c r="AA30" t="s">
        <v>66</v>
      </c>
      <c r="AB30">
        <v>5</v>
      </c>
      <c r="AC30">
        <f>AC25</f>
        <v>0</v>
      </c>
      <c r="AD30">
        <f t="shared" ref="AD30:AW30" si="14">AD25</f>
        <v>5</v>
      </c>
      <c r="AE30">
        <f t="shared" si="14"/>
        <v>10</v>
      </c>
      <c r="AF30">
        <f t="shared" si="14"/>
        <v>15</v>
      </c>
      <c r="AG30">
        <f t="shared" si="14"/>
        <v>20</v>
      </c>
      <c r="AH30">
        <f t="shared" si="14"/>
        <v>25</v>
      </c>
      <c r="AI30">
        <f t="shared" si="14"/>
        <v>30</v>
      </c>
      <c r="AJ30">
        <f t="shared" si="14"/>
        <v>35</v>
      </c>
      <c r="AK30">
        <f t="shared" si="14"/>
        <v>40</v>
      </c>
      <c r="AL30">
        <f t="shared" si="14"/>
        <v>45</v>
      </c>
      <c r="AM30">
        <f t="shared" si="14"/>
        <v>50</v>
      </c>
      <c r="AN30">
        <f t="shared" si="14"/>
        <v>55</v>
      </c>
      <c r="AO30">
        <f t="shared" si="14"/>
        <v>60</v>
      </c>
      <c r="AP30">
        <f t="shared" si="14"/>
        <v>65</v>
      </c>
      <c r="AQ30">
        <f t="shared" si="14"/>
        <v>70</v>
      </c>
      <c r="AR30">
        <f t="shared" si="14"/>
        <v>75</v>
      </c>
      <c r="AS30">
        <f t="shared" si="14"/>
        <v>80</v>
      </c>
      <c r="AT30">
        <f t="shared" si="14"/>
        <v>85</v>
      </c>
      <c r="AU30">
        <f t="shared" si="14"/>
        <v>90</v>
      </c>
      <c r="AV30">
        <f t="shared" si="14"/>
        <v>95</v>
      </c>
      <c r="AW30">
        <f t="shared" si="14"/>
        <v>100</v>
      </c>
    </row>
    <row r="31" spans="27:49" x14ac:dyDescent="0.3">
      <c r="AA31" t="s">
        <v>67</v>
      </c>
      <c r="AB31">
        <v>6</v>
      </c>
      <c r="AC31">
        <f>-AC30</f>
        <v>0</v>
      </c>
      <c r="AD31">
        <f t="shared" ref="AD31:AW31" si="15">-AD30</f>
        <v>-5</v>
      </c>
      <c r="AE31">
        <f t="shared" si="15"/>
        <v>-10</v>
      </c>
      <c r="AF31">
        <f t="shared" si="15"/>
        <v>-15</v>
      </c>
      <c r="AG31">
        <f t="shared" si="15"/>
        <v>-20</v>
      </c>
      <c r="AH31">
        <f t="shared" si="15"/>
        <v>-25</v>
      </c>
      <c r="AI31">
        <f t="shared" si="15"/>
        <v>-30</v>
      </c>
      <c r="AJ31">
        <f t="shared" si="15"/>
        <v>-35</v>
      </c>
      <c r="AK31">
        <f t="shared" si="15"/>
        <v>-40</v>
      </c>
      <c r="AL31">
        <f t="shared" si="15"/>
        <v>-45</v>
      </c>
      <c r="AM31">
        <f t="shared" si="15"/>
        <v>-50</v>
      </c>
      <c r="AN31">
        <f t="shared" si="15"/>
        <v>-55</v>
      </c>
      <c r="AO31">
        <f t="shared" si="15"/>
        <v>-60</v>
      </c>
      <c r="AP31">
        <f t="shared" si="15"/>
        <v>-65</v>
      </c>
      <c r="AQ31">
        <f t="shared" si="15"/>
        <v>-70</v>
      </c>
      <c r="AR31">
        <f t="shared" si="15"/>
        <v>-75</v>
      </c>
      <c r="AS31">
        <f t="shared" si="15"/>
        <v>-80</v>
      </c>
      <c r="AT31">
        <f t="shared" si="15"/>
        <v>-85</v>
      </c>
      <c r="AU31">
        <f t="shared" si="15"/>
        <v>-90</v>
      </c>
      <c r="AV31">
        <f t="shared" si="15"/>
        <v>-95</v>
      </c>
      <c r="AW31">
        <f t="shared" si="15"/>
        <v>-100</v>
      </c>
    </row>
    <row r="32" spans="27:49" x14ac:dyDescent="0.3">
      <c r="AA32" t="s">
        <v>68</v>
      </c>
      <c r="AB32">
        <v>7</v>
      </c>
      <c r="AC32">
        <f>$AF$1</f>
        <v>20</v>
      </c>
      <c r="AD32">
        <f t="shared" ref="AD32:AW32" si="16">$AF$1</f>
        <v>20</v>
      </c>
      <c r="AE32">
        <f t="shared" si="16"/>
        <v>20</v>
      </c>
      <c r="AF32">
        <f t="shared" si="16"/>
        <v>20</v>
      </c>
      <c r="AG32">
        <f t="shared" si="16"/>
        <v>20</v>
      </c>
      <c r="AH32">
        <f t="shared" si="16"/>
        <v>20</v>
      </c>
      <c r="AI32">
        <f t="shared" si="16"/>
        <v>20</v>
      </c>
      <c r="AJ32">
        <f t="shared" si="16"/>
        <v>20</v>
      </c>
      <c r="AK32">
        <f t="shared" si="16"/>
        <v>20</v>
      </c>
      <c r="AL32">
        <f t="shared" si="16"/>
        <v>20</v>
      </c>
      <c r="AM32">
        <f t="shared" si="16"/>
        <v>20</v>
      </c>
      <c r="AN32">
        <f t="shared" si="16"/>
        <v>20</v>
      </c>
      <c r="AO32">
        <f t="shared" si="16"/>
        <v>20</v>
      </c>
      <c r="AP32">
        <f t="shared" si="16"/>
        <v>20</v>
      </c>
      <c r="AQ32">
        <f t="shared" si="16"/>
        <v>20</v>
      </c>
      <c r="AR32">
        <f t="shared" si="16"/>
        <v>20</v>
      </c>
      <c r="AS32">
        <f t="shared" si="16"/>
        <v>20</v>
      </c>
      <c r="AT32">
        <f t="shared" si="16"/>
        <v>20</v>
      </c>
      <c r="AU32">
        <f t="shared" si="16"/>
        <v>20</v>
      </c>
      <c r="AV32">
        <f t="shared" si="16"/>
        <v>20</v>
      </c>
      <c r="AW32">
        <f t="shared" si="16"/>
        <v>20</v>
      </c>
    </row>
    <row r="33" spans="25:49" x14ac:dyDescent="0.3">
      <c r="AA33" t="s">
        <v>69</v>
      </c>
      <c r="AB33">
        <v>8</v>
      </c>
      <c r="AC33">
        <f>-AC32</f>
        <v>-20</v>
      </c>
      <c r="AD33">
        <f t="shared" ref="AD33:AW33" si="17">-AD32</f>
        <v>-20</v>
      </c>
      <c r="AE33">
        <f t="shared" si="17"/>
        <v>-20</v>
      </c>
      <c r="AF33">
        <f t="shared" si="17"/>
        <v>-20</v>
      </c>
      <c r="AG33">
        <f t="shared" si="17"/>
        <v>-20</v>
      </c>
      <c r="AH33">
        <f t="shared" si="17"/>
        <v>-20</v>
      </c>
      <c r="AI33">
        <f t="shared" si="17"/>
        <v>-20</v>
      </c>
      <c r="AJ33">
        <f t="shared" si="17"/>
        <v>-20</v>
      </c>
      <c r="AK33">
        <f t="shared" si="17"/>
        <v>-20</v>
      </c>
      <c r="AL33">
        <f t="shared" si="17"/>
        <v>-20</v>
      </c>
      <c r="AM33">
        <f t="shared" si="17"/>
        <v>-20</v>
      </c>
      <c r="AN33">
        <f t="shared" si="17"/>
        <v>-20</v>
      </c>
      <c r="AO33">
        <f t="shared" si="17"/>
        <v>-20</v>
      </c>
      <c r="AP33">
        <f t="shared" si="17"/>
        <v>-20</v>
      </c>
      <c r="AQ33">
        <f t="shared" si="17"/>
        <v>-20</v>
      </c>
      <c r="AR33">
        <f t="shared" si="17"/>
        <v>-20</v>
      </c>
      <c r="AS33">
        <f t="shared" si="17"/>
        <v>-20</v>
      </c>
      <c r="AT33">
        <f t="shared" si="17"/>
        <v>-20</v>
      </c>
      <c r="AU33">
        <f t="shared" si="17"/>
        <v>-20</v>
      </c>
      <c r="AV33">
        <f t="shared" si="17"/>
        <v>-20</v>
      </c>
      <c r="AW33">
        <f t="shared" si="17"/>
        <v>-20</v>
      </c>
    </row>
    <row r="36" spans="25:49" x14ac:dyDescent="0.3">
      <c r="Y36" t="s">
        <v>77</v>
      </c>
    </row>
    <row r="37" spans="25:49" x14ac:dyDescent="0.3">
      <c r="AB37" t="s">
        <v>74</v>
      </c>
      <c r="AC37">
        <v>1</v>
      </c>
      <c r="AD37">
        <v>2</v>
      </c>
      <c r="AE37">
        <v>3</v>
      </c>
      <c r="AF37">
        <v>4</v>
      </c>
      <c r="AG37">
        <v>5</v>
      </c>
      <c r="AH37">
        <v>6</v>
      </c>
      <c r="AI37">
        <v>7</v>
      </c>
      <c r="AJ37">
        <v>8</v>
      </c>
      <c r="AK37">
        <v>9</v>
      </c>
      <c r="AL37">
        <v>10</v>
      </c>
      <c r="AM37">
        <v>11</v>
      </c>
      <c r="AN37">
        <v>12</v>
      </c>
      <c r="AO37">
        <v>13</v>
      </c>
      <c r="AP37">
        <v>14</v>
      </c>
      <c r="AQ37">
        <v>15</v>
      </c>
      <c r="AR37">
        <v>16</v>
      </c>
      <c r="AS37">
        <v>17</v>
      </c>
      <c r="AT37">
        <v>18</v>
      </c>
      <c r="AU37">
        <v>19</v>
      </c>
      <c r="AV37">
        <v>20</v>
      </c>
      <c r="AW37">
        <v>21</v>
      </c>
    </row>
    <row r="38" spans="25:49" x14ac:dyDescent="0.3">
      <c r="AB38" t="s">
        <v>75</v>
      </c>
      <c r="AC38">
        <v>0</v>
      </c>
      <c r="AD38">
        <v>5</v>
      </c>
      <c r="AE38">
        <v>10</v>
      </c>
      <c r="AF38">
        <v>15</v>
      </c>
      <c r="AG38">
        <v>20</v>
      </c>
      <c r="AH38">
        <v>25</v>
      </c>
      <c r="AI38">
        <v>30</v>
      </c>
      <c r="AJ38">
        <v>35</v>
      </c>
      <c r="AK38">
        <v>40</v>
      </c>
      <c r="AL38">
        <v>45</v>
      </c>
      <c r="AM38">
        <v>50</v>
      </c>
      <c r="AN38">
        <v>55</v>
      </c>
      <c r="AO38">
        <v>60</v>
      </c>
      <c r="AP38">
        <v>65</v>
      </c>
      <c r="AQ38">
        <v>70</v>
      </c>
      <c r="AR38">
        <v>75</v>
      </c>
      <c r="AS38">
        <v>80</v>
      </c>
      <c r="AT38">
        <v>85</v>
      </c>
      <c r="AU38">
        <v>90</v>
      </c>
      <c r="AV38">
        <v>95</v>
      </c>
      <c r="AW38">
        <v>100</v>
      </c>
    </row>
    <row r="39" spans="25:49" x14ac:dyDescent="0.3">
      <c r="Z39" t="s">
        <v>70</v>
      </c>
      <c r="AA39">
        <f>AC1</f>
        <v>2</v>
      </c>
      <c r="AB39" t="str">
        <f>INDEX(AA14:AA21,AA39)</f>
        <v>short a call</v>
      </c>
      <c r="AC39" t="e">
        <f>IF(OR($W$4=1,$W$4=4),SUMPRODUCT(($AA$14:$AA$21=$AB$39)*($AC$13:$AW$13=AC38),$AC$14:$AW$21),NA())</f>
        <v>#N/A</v>
      </c>
      <c r="AD39" t="e">
        <f t="shared" ref="AD39:AW39" si="18">IF(OR($W$4=1,$W$4=4),SUMPRODUCT(($AA$14:$AA$21=$AB$39)*($AC$13:$AW$13=AD38),$AC$14:$AW$21),NA())</f>
        <v>#N/A</v>
      </c>
      <c r="AE39" t="e">
        <f t="shared" si="18"/>
        <v>#N/A</v>
      </c>
      <c r="AF39" t="e">
        <f t="shared" si="18"/>
        <v>#N/A</v>
      </c>
      <c r="AG39" t="e">
        <f t="shared" si="18"/>
        <v>#N/A</v>
      </c>
      <c r="AH39" t="e">
        <f t="shared" si="18"/>
        <v>#N/A</v>
      </c>
      <c r="AI39" t="e">
        <f t="shared" si="18"/>
        <v>#N/A</v>
      </c>
      <c r="AJ39" t="e">
        <f t="shared" si="18"/>
        <v>#N/A</v>
      </c>
      <c r="AK39" t="e">
        <f t="shared" si="18"/>
        <v>#N/A</v>
      </c>
      <c r="AL39" t="e">
        <f t="shared" si="18"/>
        <v>#N/A</v>
      </c>
      <c r="AM39" t="e">
        <f t="shared" si="18"/>
        <v>#N/A</v>
      </c>
      <c r="AN39" t="e">
        <f t="shared" si="18"/>
        <v>#N/A</v>
      </c>
      <c r="AO39" t="e">
        <f t="shared" si="18"/>
        <v>#N/A</v>
      </c>
      <c r="AP39" t="e">
        <f t="shared" si="18"/>
        <v>#N/A</v>
      </c>
      <c r="AQ39" t="e">
        <f t="shared" si="18"/>
        <v>#N/A</v>
      </c>
      <c r="AR39" t="e">
        <f t="shared" si="18"/>
        <v>#N/A</v>
      </c>
      <c r="AS39" t="e">
        <f t="shared" si="18"/>
        <v>#N/A</v>
      </c>
      <c r="AT39" t="e">
        <f t="shared" si="18"/>
        <v>#N/A</v>
      </c>
      <c r="AU39" t="e">
        <f t="shared" si="18"/>
        <v>#N/A</v>
      </c>
      <c r="AV39" t="e">
        <f t="shared" si="18"/>
        <v>#N/A</v>
      </c>
      <c r="AW39" t="e">
        <f t="shared" si="18"/>
        <v>#N/A</v>
      </c>
    </row>
    <row r="40" spans="25:49" x14ac:dyDescent="0.3">
      <c r="Z40" t="s">
        <v>71</v>
      </c>
      <c r="AA40">
        <f>AC2</f>
        <v>1</v>
      </c>
      <c r="AB40" t="str">
        <f>INDEX(AA26:AA33,AA40)</f>
        <v>long a call</v>
      </c>
      <c r="AC40" t="e">
        <f>IF(OR($W$4=2,$W$4=4),SUMPRODUCT(($AA$26:$AA$33=$AB$40)*($AC$25:$AW$25=AC38),$AC$26:$AW$33),NA())</f>
        <v>#N/A</v>
      </c>
      <c r="AD40" t="e">
        <f t="shared" ref="AD40:AW40" si="19">IF(OR($W$4=2,$W$4=4),SUMPRODUCT(($AA$26:$AA$33=$AB$40)*($AC$25:$AW$25=AD38),$AC$26:$AW$33),NA())</f>
        <v>#N/A</v>
      </c>
      <c r="AE40" t="e">
        <f t="shared" si="19"/>
        <v>#N/A</v>
      </c>
      <c r="AF40" t="e">
        <f t="shared" si="19"/>
        <v>#N/A</v>
      </c>
      <c r="AG40" t="e">
        <f t="shared" si="19"/>
        <v>#N/A</v>
      </c>
      <c r="AH40" t="e">
        <f t="shared" si="19"/>
        <v>#N/A</v>
      </c>
      <c r="AI40" t="e">
        <f t="shared" si="19"/>
        <v>#N/A</v>
      </c>
      <c r="AJ40" t="e">
        <f t="shared" si="19"/>
        <v>#N/A</v>
      </c>
      <c r="AK40" t="e">
        <f t="shared" si="19"/>
        <v>#N/A</v>
      </c>
      <c r="AL40" t="e">
        <f t="shared" si="19"/>
        <v>#N/A</v>
      </c>
      <c r="AM40" t="e">
        <f t="shared" si="19"/>
        <v>#N/A</v>
      </c>
      <c r="AN40" t="e">
        <f t="shared" si="19"/>
        <v>#N/A</v>
      </c>
      <c r="AO40" t="e">
        <f t="shared" si="19"/>
        <v>#N/A</v>
      </c>
      <c r="AP40" t="e">
        <f t="shared" si="19"/>
        <v>#N/A</v>
      </c>
      <c r="AQ40" t="e">
        <f t="shared" si="19"/>
        <v>#N/A</v>
      </c>
      <c r="AR40" t="e">
        <f t="shared" si="19"/>
        <v>#N/A</v>
      </c>
      <c r="AS40" t="e">
        <f t="shared" si="19"/>
        <v>#N/A</v>
      </c>
      <c r="AT40" t="e">
        <f t="shared" si="19"/>
        <v>#N/A</v>
      </c>
      <c r="AU40" t="e">
        <f t="shared" si="19"/>
        <v>#N/A</v>
      </c>
      <c r="AV40" t="e">
        <f t="shared" si="19"/>
        <v>#N/A</v>
      </c>
      <c r="AW40" t="e">
        <f t="shared" si="19"/>
        <v>#N/A</v>
      </c>
    </row>
    <row r="41" spans="25:49" x14ac:dyDescent="0.3">
      <c r="AB41" t="s">
        <v>78</v>
      </c>
      <c r="AC41">
        <f>IF(OR($W$4=3,$W$4=4),SUMPRODUCT(($AA$14:$AA$21=$AB$39)*($AC$13:$AW$13=AC38),$AC$14:$AW$21)+SUMPRODUCT(($AA$26:$AA$33=$AB$40)*($AC$25:$AW$25=AC38),$AC$26:$AW$33), NA())</f>
        <v>0</v>
      </c>
      <c r="AD41">
        <f t="shared" ref="AD41:AW41" si="20">IF(OR($W$4=3,$W$4=4),SUMPRODUCT(($AA$14:$AA$21=$AB$39)*($AC$13:$AW$13=AD38),$AC$14:$AW$21)+SUMPRODUCT(($AA$26:$AA$33=$AB$40)*($AC$25:$AW$25=AD38),$AC$26:$AW$33), NA())</f>
        <v>0</v>
      </c>
      <c r="AE41">
        <f t="shared" si="20"/>
        <v>0</v>
      </c>
      <c r="AF41">
        <f t="shared" si="20"/>
        <v>0</v>
      </c>
      <c r="AG41">
        <f t="shared" si="20"/>
        <v>0</v>
      </c>
      <c r="AH41">
        <f t="shared" si="20"/>
        <v>0</v>
      </c>
      <c r="AI41">
        <f t="shared" si="20"/>
        <v>0</v>
      </c>
      <c r="AJ41">
        <f t="shared" si="20"/>
        <v>0</v>
      </c>
      <c r="AK41">
        <f t="shared" si="20"/>
        <v>0</v>
      </c>
      <c r="AL41">
        <f t="shared" si="20"/>
        <v>0</v>
      </c>
      <c r="AM41">
        <f t="shared" si="20"/>
        <v>0</v>
      </c>
      <c r="AN41">
        <f t="shared" si="20"/>
        <v>0</v>
      </c>
      <c r="AO41">
        <f t="shared" si="20"/>
        <v>5</v>
      </c>
      <c r="AP41">
        <f t="shared" si="20"/>
        <v>10</v>
      </c>
      <c r="AQ41">
        <f t="shared" si="20"/>
        <v>13</v>
      </c>
      <c r="AR41">
        <f t="shared" si="20"/>
        <v>13</v>
      </c>
      <c r="AS41">
        <f t="shared" si="20"/>
        <v>13</v>
      </c>
      <c r="AT41">
        <f t="shared" si="20"/>
        <v>13</v>
      </c>
      <c r="AU41">
        <f t="shared" si="20"/>
        <v>13</v>
      </c>
      <c r="AV41">
        <f t="shared" si="20"/>
        <v>13</v>
      </c>
      <c r="AW41">
        <f t="shared" si="20"/>
        <v>13</v>
      </c>
    </row>
  </sheetData>
  <phoneticPr fontId="1" type="noConversion"/>
  <pageMargins left="0.75" right="0.75" top="1" bottom="1" header="0.5" footer="0.5"/>
  <headerFooter alignWithMargins="0"/>
  <ignoredErrors>
    <ignoredError sqref="AC18:AW21 AC17 AC16:AW16 AD17:AW17 AC28:AW32" formula="1"/>
  </ignoredErrors>
  <drawing r:id="rId1"/>
  <legacyDrawing r:id="rId2"/>
  <controls>
    <mc:AlternateContent xmlns:mc="http://schemas.openxmlformats.org/markup-compatibility/2006">
      <mc:Choice Requires="x14">
        <control shapeId="2055" r:id="rId3" name="ComboBox2">
          <controlPr defaultSize="0" autoLine="0" autoPict="0" linkedCell="AC2" listFillRange="AA1:AB8" r:id="rId4">
            <anchor moveWithCells="1">
              <from>
                <xdr:col>1</xdr:col>
                <xdr:colOff>53340</xdr:colOff>
                <xdr:row>1</xdr:row>
                <xdr:rowOff>0</xdr:rowOff>
              </from>
              <to>
                <xdr:col>3</xdr:col>
                <xdr:colOff>358140</xdr:colOff>
                <xdr:row>2</xdr:row>
                <xdr:rowOff>30480</xdr:rowOff>
              </to>
            </anchor>
          </controlPr>
        </control>
      </mc:Choice>
      <mc:Fallback>
        <control shapeId="2055" r:id="rId3" name="ComboBox2"/>
      </mc:Fallback>
    </mc:AlternateContent>
    <mc:AlternateContent xmlns:mc="http://schemas.openxmlformats.org/markup-compatibility/2006">
      <mc:Choice Requires="x14">
        <control shapeId="2054" r:id="rId5" name="ScrollBar2">
          <controlPr defaultSize="0" autoLine="0" linkedCell="AD2" r:id="rId6">
            <anchor moveWithCells="1">
              <from>
                <xdr:col>6</xdr:col>
                <xdr:colOff>144780</xdr:colOff>
                <xdr:row>1</xdr:row>
                <xdr:rowOff>0</xdr:rowOff>
              </from>
              <to>
                <xdr:col>8</xdr:col>
                <xdr:colOff>434340</xdr:colOff>
                <xdr:row>1</xdr:row>
                <xdr:rowOff>304800</xdr:rowOff>
              </to>
            </anchor>
          </controlPr>
        </control>
      </mc:Choice>
      <mc:Fallback>
        <control shapeId="2054" r:id="rId5" name="ScrollBar2"/>
      </mc:Fallback>
    </mc:AlternateContent>
    <mc:AlternateContent xmlns:mc="http://schemas.openxmlformats.org/markup-compatibility/2006">
      <mc:Choice Requires="x14">
        <control shapeId="2053" r:id="rId7" name="ScrollBar1">
          <controlPr defaultSize="0" autoLine="0" linkedCell="AD1" r:id="rId8">
            <anchor moveWithCells="1">
              <from>
                <xdr:col>6</xdr:col>
                <xdr:colOff>160020</xdr:colOff>
                <xdr:row>0</xdr:row>
                <xdr:rowOff>53340</xdr:rowOff>
              </from>
              <to>
                <xdr:col>8</xdr:col>
                <xdr:colOff>449580</xdr:colOff>
                <xdr:row>0</xdr:row>
                <xdr:rowOff>365760</xdr:rowOff>
              </to>
            </anchor>
          </controlPr>
        </control>
      </mc:Choice>
      <mc:Fallback>
        <control shapeId="2053" r:id="rId7" name="ScrollBar1"/>
      </mc:Fallback>
    </mc:AlternateContent>
    <mc:AlternateContent xmlns:mc="http://schemas.openxmlformats.org/markup-compatibility/2006">
      <mc:Choice Requires="x14">
        <control shapeId="2049" r:id="rId9" name="ComboBox1">
          <controlPr defaultSize="0" autoLine="0" autoPict="0" linkedCell="AC1" listFillRange="AA1:AB8" r:id="rId10">
            <anchor moveWithCells="1">
              <from>
                <xdr:col>1</xdr:col>
                <xdr:colOff>53340</xdr:colOff>
                <xdr:row>0</xdr:row>
                <xdr:rowOff>53340</xdr:rowOff>
              </from>
              <to>
                <xdr:col>3</xdr:col>
                <xdr:colOff>381000</xdr:colOff>
                <xdr:row>0</xdr:row>
                <xdr:rowOff>411480</xdr:rowOff>
              </to>
            </anchor>
          </controlPr>
        </control>
      </mc:Choice>
      <mc:Fallback>
        <control shapeId="2049" r:id="rId9" name="ComboBox1"/>
      </mc:Fallback>
    </mc:AlternateContent>
    <mc:AlternateContent xmlns:mc="http://schemas.openxmlformats.org/markup-compatibility/2006">
      <mc:Choice Requires="x14">
        <control shapeId="2056" r:id="rId11" name="ComboBox3">
          <controlPr defaultSize="0" autoLine="0" linkedCell="W4" listFillRange="X3:Y6" r:id="rId12">
            <anchor moveWithCells="1">
              <from>
                <xdr:col>4</xdr:col>
                <xdr:colOff>38100</xdr:colOff>
                <xdr:row>3</xdr:row>
                <xdr:rowOff>190500</xdr:rowOff>
              </from>
              <to>
                <xdr:col>7</xdr:col>
                <xdr:colOff>22860</xdr:colOff>
                <xdr:row>6</xdr:row>
                <xdr:rowOff>7620</xdr:rowOff>
              </to>
            </anchor>
          </controlPr>
        </control>
      </mc:Choice>
      <mc:Fallback>
        <control shapeId="2056" r:id="rId11" name="ComboBox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 strategy</vt:lpstr>
      <vt:lpstr>exercise</vt:lpstr>
    </vt:vector>
  </TitlesOfParts>
  <Company>nccu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ymchiang</dc:creator>
  <cp:lastModifiedBy>王博奕</cp:lastModifiedBy>
  <dcterms:created xsi:type="dcterms:W3CDTF">1998-12-22T03:49:10Z</dcterms:created>
  <dcterms:modified xsi:type="dcterms:W3CDTF">2021-12-21T01:50:23Z</dcterms:modified>
</cp:coreProperties>
</file>