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mpte rendu activité" sheetId="1" r:id="rId4"/>
    <sheet name="modop" sheetId="2" r:id="rId5"/>
  </sheets>
</workbook>
</file>

<file path=xl/sharedStrings.xml><?xml version="1.0" encoding="utf-8"?>
<sst xmlns="http://schemas.openxmlformats.org/spreadsheetml/2006/main" uniqueCount="22">
  <si>
    <t>Rapport d'activités  - {Nom Client} - {Nom Collab} - {Agence} - AUSY -</t>
  </si>
  <si>
    <t xml:space="preserve">Miradata </t>
  </si>
  <si>
    <t xml:space="preserve">Kateb Ghemari Ausy </t>
  </si>
  <si>
    <t>/</t>
  </si>
  <si>
    <t>ve</t>
  </si>
  <si>
    <t>sa</t>
  </si>
  <si>
    <t>di</t>
  </si>
  <si>
    <t>lu</t>
  </si>
  <si>
    <t>ma</t>
  </si>
  <si>
    <t>me</t>
  </si>
  <si>
    <t>je</t>
  </si>
  <si>
    <t>Qté</t>
  </si>
  <si>
    <t>U</t>
  </si>
  <si>
    <t>{Nom Projet Ou Engagement }</t>
  </si>
  <si>
    <t>J</t>
  </si>
  <si>
    <t>cra conforme</t>
  </si>
  <si>
    <t>-</t>
  </si>
  <si>
    <t>[ok]</t>
  </si>
  <si>
    <t xml:space="preserve"> </t>
  </si>
  <si>
    <t>compte rendu d'activité version [ DPE-20200909 ]</t>
  </si>
  <si>
    <t>veuillez compléter les parties en bleues uniquement</t>
  </si>
  <si>
    <t>Pour les jours non travaillés, merci laisser la case vide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</si>
</sst>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m&quot;-&quot;yy"/>
    <numFmt numFmtId="60" formatCode="d&quot;-&quot;mmm"/>
    <numFmt numFmtId="61" formatCode="0.0"/>
  </numFmts>
  <fonts count="11">
    <font>
      <sz val="11"/>
      <color indexed="8"/>
      <name val="Calibri"/>
    </font>
    <font>
      <sz val="15"/>
      <color indexed="8"/>
      <name val="Calibri"/>
    </font>
    <font>
      <b val="1"/>
      <sz val="12"/>
      <color indexed="13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b val="1"/>
      <sz val="11"/>
      <color indexed="13"/>
      <name val="Calibri"/>
    </font>
    <font>
      <b val="1"/>
      <sz val="8"/>
      <color indexed="13"/>
      <name val="Arial"/>
    </font>
    <font>
      <b val="1"/>
      <sz val="8"/>
      <color indexed="8"/>
      <name val="Arial"/>
    </font>
    <font>
      <b val="1"/>
      <sz val="8"/>
      <color indexed="14"/>
      <name val="Calibri"/>
    </font>
    <font>
      <sz val="11"/>
      <color indexed="13"/>
      <name val="Calibri"/>
    </font>
    <font>
      <sz val="12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2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14" fontId="4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2" fillId="2" borderId="5" applyNumberFormat="1" applyFont="1" applyFill="1" applyBorder="1" applyAlignment="1" applyProtection="0">
      <alignment horizontal="right"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2" fillId="2" borderId="5" applyNumberFormat="1" applyFont="1" applyFill="1" applyBorder="1" applyAlignment="1" applyProtection="0">
      <alignment horizontal="left" vertical="bottom"/>
    </xf>
    <xf numFmtId="0" fontId="5" fillId="2" borderId="5" applyNumberFormat="0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14" fontId="0" fillId="2" borderId="5" applyNumberFormat="1" applyFont="1" applyFill="1" applyBorder="1" applyAlignment="1" applyProtection="0">
      <alignment vertical="bottom"/>
    </xf>
    <xf numFmtId="59" fontId="3" fillId="2" borderId="11" applyNumberFormat="1" applyFont="1" applyFill="1" applyBorder="1" applyAlignment="1" applyProtection="0">
      <alignment horizontal="center" vertical="center"/>
    </xf>
    <xf numFmtId="60" fontId="0" fillId="2" borderId="11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59" fontId="0" fillId="2" borderId="11" applyNumberFormat="1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center" wrapText="1"/>
    </xf>
    <xf numFmtId="0" fontId="0" fillId="2" borderId="11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center" vertical="center"/>
    </xf>
    <xf numFmtId="61" fontId="6" fillId="2" borderId="11" applyNumberFormat="1" applyFont="1" applyFill="1" applyBorder="1" applyAlignment="1" applyProtection="0">
      <alignment horizontal="center" vertical="center"/>
    </xf>
    <xf numFmtId="49" fontId="7" fillId="2" borderId="11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49" fontId="5" borderId="19" applyNumberFormat="1" applyFont="1" applyFill="0" applyBorder="1" applyAlignment="1" applyProtection="0">
      <alignment vertical="bottom"/>
    </xf>
  </cellXfs>
  <cellStyles count="1">
    <cellStyle name="Normal" xfId="0" builtinId="0"/>
  </cellStyles>
  <dxfs count="5">
    <dxf>
      <font>
        <color rgb="ff92d050"/>
      </font>
      <fill>
        <patternFill patternType="solid">
          <fgColor indexed="11"/>
          <bgColor indexed="12"/>
        </patternFill>
      </fill>
    </dxf>
    <dxf>
      <font>
        <color rgb="ff92d050"/>
      </font>
      <fill>
        <patternFill patternType="solid">
          <fgColor indexed="11"/>
          <bgColor indexed="12"/>
        </patternFill>
      </fill>
    </dxf>
    <dxf>
      <font>
        <color rgb="ffffffff"/>
      </font>
      <fill>
        <patternFill patternType="solid">
          <fgColor indexed="11"/>
          <bgColor indexed="9"/>
        </patternFill>
      </fill>
    </dxf>
    <dxf>
      <font>
        <color rgb="ff92d050"/>
      </font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92d050"/>
      <rgbColor rgb="ff0070c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114300</xdr:colOff>
      <xdr:row>9</xdr:row>
      <xdr:rowOff>133682</xdr:rowOff>
    </xdr:from>
    <xdr:to>
      <xdr:col>33</xdr:col>
      <xdr:colOff>219075</xdr:colOff>
      <xdr:row>17</xdr:row>
      <xdr:rowOff>9189</xdr:rowOff>
    </xdr:to>
    <xdr:sp>
      <xdr:nvSpPr>
        <xdr:cNvPr id="2" name="ZoneTexte 2"/>
        <xdr:cNvSpPr txBox="1"/>
      </xdr:nvSpPr>
      <xdr:spPr>
        <a:xfrm>
          <a:off x="114300" y="1794842"/>
          <a:ext cx="9439275" cy="1338548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bevel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rPr>
            <a:t>Commentaire: </a:t>
          </a:r>
        </a:p>
      </xdr:txBody>
    </xdr:sp>
    <xdr:clientData/>
  </xdr:twoCellAnchor>
  <xdr:twoCellAnchor>
    <xdr:from>
      <xdr:col>0</xdr:col>
      <xdr:colOff>104775</xdr:colOff>
      <xdr:row>16</xdr:row>
      <xdr:rowOff>55244</xdr:rowOff>
    </xdr:from>
    <xdr:to>
      <xdr:col>12</xdr:col>
      <xdr:colOff>139700</xdr:colOff>
      <xdr:row>27</xdr:row>
      <xdr:rowOff>146684</xdr:rowOff>
    </xdr:to>
    <xdr:sp>
      <xdr:nvSpPr>
        <xdr:cNvPr id="3" name="ZoneTexte 3"/>
        <xdr:cNvSpPr txBox="1"/>
      </xdr:nvSpPr>
      <xdr:spPr>
        <a:xfrm>
          <a:off x="104775" y="2996564"/>
          <a:ext cx="4302125" cy="21031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rPr>
            <a:t>Signature collaborateur:</a:t>
          </a: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rPr>
            <a:t>Date du jour 04/10/2023</a:t>
          </a:r>
        </a:p>
      </xdr:txBody>
    </xdr:sp>
    <xdr:clientData/>
  </xdr:twoCellAnchor>
  <xdr:twoCellAnchor>
    <xdr:from>
      <xdr:col>16</xdr:col>
      <xdr:colOff>107948</xdr:colOff>
      <xdr:row>16</xdr:row>
      <xdr:rowOff>45719</xdr:rowOff>
    </xdr:from>
    <xdr:to>
      <xdr:col>33</xdr:col>
      <xdr:colOff>200023</xdr:colOff>
      <xdr:row>27</xdr:row>
      <xdr:rowOff>137159</xdr:rowOff>
    </xdr:to>
    <xdr:sp>
      <xdr:nvSpPr>
        <xdr:cNvPr id="4" name="ZoneTexte 4"/>
        <xdr:cNvSpPr txBox="1"/>
      </xdr:nvSpPr>
      <xdr:spPr>
        <a:xfrm>
          <a:off x="5340348" y="2987039"/>
          <a:ext cx="4194176" cy="21031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rPr>
            <a:t>Signature AUSY si besoin :</a:t>
          </a: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rPr>
            <a:t>Nom et fonction: </a:t>
          </a: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70C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70C0"/>
              </a:solidFill>
              <a:uFillTx/>
              <a:latin typeface="Calibri"/>
              <a:ea typeface="Calibri"/>
              <a:cs typeface="Calibri"/>
              <a:sym typeface="Calibri"/>
            </a:rPr>
            <a:t>Date du jour: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N29"/>
  <sheetViews>
    <sheetView workbookViewId="0" showGridLines="0" defaultGridColor="1"/>
  </sheetViews>
  <sheetFormatPr defaultColWidth="9.16667" defaultRowHeight="14.4" customHeight="1" outlineLevelRow="0" outlineLevelCol="0"/>
  <cols>
    <col min="1" max="1" width="20.1719" style="1" customWidth="1"/>
    <col min="2" max="2" width="4.5" style="1" customWidth="1"/>
    <col min="3" max="3" width="2.85156" style="1" customWidth="1"/>
    <col min="4" max="34" width="3.17188" style="1" customWidth="1"/>
    <col min="35" max="35" width="2.5" style="1" customWidth="1"/>
    <col min="36" max="40" width="9.17188" style="1" customWidth="1"/>
    <col min="41" max="16384" width="9.17188" style="1" customWidth="1"/>
  </cols>
  <sheetData>
    <row r="1" ht="14.4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 ht="15.6" customHeight="1">
      <c r="A2" s="5"/>
      <c r="B2" s="6"/>
      <c r="C2" s="6"/>
      <c r="D2" s="6"/>
      <c r="E2" s="6"/>
      <c r="F2" t="s" s="7">
        <v>0</v>
      </c>
      <c r="G2" s="8"/>
      <c r="H2" s="8"/>
      <c r="I2" s="8"/>
      <c r="J2" s="8"/>
      <c r="K2" s="9"/>
      <c r="L2" s="6"/>
      <c r="M2" t="s" s="10">
        <v>1</v>
      </c>
      <c r="N2" s="8"/>
      <c r="O2" s="8"/>
      <c r="P2" t="s" s="10">
        <v>2</v>
      </c>
      <c r="Q2" s="8"/>
      <c r="R2" s="8"/>
      <c r="S2" s="8"/>
      <c r="T2" s="8"/>
      <c r="U2" s="8"/>
      <c r="V2" s="8"/>
      <c r="W2" s="8"/>
      <c r="X2" s="8"/>
      <c r="Y2" s="8"/>
      <c r="Z2" s="8"/>
      <c r="AA2" s="6"/>
      <c r="AB2" s="6"/>
      <c r="AC2" s="6"/>
      <c r="AD2" s="6"/>
      <c r="AE2" s="11">
        <v>9</v>
      </c>
      <c r="AF2" t="s" s="12">
        <v>3</v>
      </c>
      <c r="AG2" s="13">
        <v>2023</v>
      </c>
      <c r="AH2" s="14"/>
      <c r="AI2" s="6"/>
      <c r="AJ2" s="6"/>
      <c r="AK2" s="6"/>
      <c r="AL2" s="6"/>
      <c r="AM2" s="6"/>
      <c r="AN2" s="15"/>
    </row>
    <row r="3" ht="14.4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15"/>
    </row>
    <row r="4" ht="14.4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6"/>
      <c r="AJ4" s="6"/>
      <c r="AK4" s="6"/>
      <c r="AL4" s="6"/>
      <c r="AM4" s="6"/>
      <c r="AN4" s="15"/>
    </row>
    <row r="5" ht="15.75" customHeight="1" hidden="1">
      <c r="A5" s="18"/>
      <c r="B5" s="19"/>
      <c r="C5" s="19"/>
      <c r="D5" s="20">
        <f>DATE($AG2,$AE2,D7)</f>
        <v>45169</v>
      </c>
      <c r="E5" s="20">
        <f>DATE($AG2,$AE2,E7)</f>
        <v>45170</v>
      </c>
      <c r="F5" s="20">
        <f>DATE($AG2,$AE2,F7)</f>
        <v>45171</v>
      </c>
      <c r="G5" s="20">
        <f>DATE($AG2,$AE2,G7)</f>
        <v>45172</v>
      </c>
      <c r="H5" s="20">
        <f>DATE($AG2,$AE2,H7)</f>
        <v>45173</v>
      </c>
      <c r="I5" s="20">
        <f>DATE($AG2,$AE2,I7)</f>
        <v>45174</v>
      </c>
      <c r="J5" s="20">
        <f>DATE($AG2,$AE2,J7)</f>
        <v>45175</v>
      </c>
      <c r="K5" s="20">
        <f>DATE($AG2,$AE2,K7)</f>
        <v>45176</v>
      </c>
      <c r="L5" s="20">
        <f>DATE($AG2,$AE2,L7)</f>
        <v>45177</v>
      </c>
      <c r="M5" s="20">
        <f>DATE($AG2,$AE2,M7)</f>
        <v>45178</v>
      </c>
      <c r="N5" s="20">
        <f>DATE($AG2,$AE2,N7)</f>
        <v>45179</v>
      </c>
      <c r="O5" s="20">
        <f>DATE($AG2,$AE2,O7)</f>
        <v>45180</v>
      </c>
      <c r="P5" s="20">
        <f>DATE($AG2,$AE2,P7)</f>
        <v>45181</v>
      </c>
      <c r="Q5" s="20">
        <f>DATE($AG2,$AE2,Q7)</f>
        <v>45182</v>
      </c>
      <c r="R5" s="20">
        <f>DATE($AG2,$AE2,R7)</f>
        <v>45183</v>
      </c>
      <c r="S5" s="20">
        <f>DATE($AG2,$AE2,S7)</f>
        <v>45184</v>
      </c>
      <c r="T5" s="20">
        <f>DATE($AG2,$AE2,T7)</f>
        <v>45185</v>
      </c>
      <c r="U5" s="20">
        <f>DATE($AG2,$AE2,U7)</f>
        <v>45186</v>
      </c>
      <c r="V5" s="20">
        <f>DATE($AG2,$AE2,V7)</f>
        <v>45187</v>
      </c>
      <c r="W5" s="20">
        <f>DATE($AG2,$AE2,W7)</f>
        <v>45188</v>
      </c>
      <c r="X5" s="20">
        <f>DATE($AG2,$AE2,X7)</f>
        <v>45189</v>
      </c>
      <c r="Y5" s="20">
        <f>DATE($AG2,$AE2,Y7)</f>
        <v>45190</v>
      </c>
      <c r="Z5" s="20">
        <f>DATE($AG2,$AE2,Z7)</f>
        <v>45191</v>
      </c>
      <c r="AA5" s="20">
        <f>DATE($AG2,$AE2,AA7)</f>
        <v>45192</v>
      </c>
      <c r="AB5" s="20">
        <f>DATE($AG2,$AE2,AB7)</f>
        <v>45193</v>
      </c>
      <c r="AC5" s="20">
        <f>DATE($AG2,$AE2,AC7)</f>
        <v>45194</v>
      </c>
      <c r="AD5" s="20">
        <f>DATE($AG2,$AE2,AD7)</f>
        <v>45195</v>
      </c>
      <c r="AE5" s="20">
        <f>DATE($AG2,$AE2,AE7)</f>
        <v>45196</v>
      </c>
      <c r="AF5" s="20">
        <f>DATE($AG2,$AE2,AF7)</f>
        <v>45197</v>
      </c>
      <c r="AG5" s="20">
        <f>DATE($AG2,$AE2,AG7)</f>
        <v>45198</v>
      </c>
      <c r="AH5" s="20">
        <f>DATE($AG2,$AE2,AH7)</f>
        <v>45199</v>
      </c>
      <c r="AI5" s="21">
        <f>DATE($AG2,$AE2,1)</f>
        <v>45170</v>
      </c>
      <c r="AJ5" s="6"/>
      <c r="AK5" s="6"/>
      <c r="AL5" s="6"/>
      <c r="AM5" s="6"/>
      <c r="AN5" s="15"/>
    </row>
    <row r="6" ht="14.4" customHeight="1">
      <c r="A6" s="22">
        <f>DATE(AG2,AE2,1)</f>
        <v>45170</v>
      </c>
      <c r="B6" s="23"/>
      <c r="C6" s="23"/>
      <c r="D6" s="24">
        <f>IF(D7=0,0,CHOOSE(WEEKDAY(D5,2),"lu","ma","me","je","ve","sa","di"))</f>
        <v>0</v>
      </c>
      <c r="E6" t="s" s="25">
        <f>IF(E7=0,0,CHOOSE(WEEKDAY(E5,2),"lu","ma","me","je","ve","sa","di"))</f>
        <v>4</v>
      </c>
      <c r="F6" t="s" s="25">
        <f>IF(F7=0,0,CHOOSE(WEEKDAY(F5,2),"lu","ma","me","je","ve","sa","di"))</f>
        <v>5</v>
      </c>
      <c r="G6" t="s" s="25">
        <f>IF(G7=0,0,CHOOSE(WEEKDAY(G5,2),"lu","ma","me","je","ve","sa","di"))</f>
        <v>6</v>
      </c>
      <c r="H6" t="s" s="25">
        <f>IF(H7=0,0,CHOOSE(WEEKDAY(H5,2),"lu","ma","me","je","ve","sa","di"))</f>
        <v>7</v>
      </c>
      <c r="I6" t="s" s="25">
        <f>IF(I7=0,0,CHOOSE(WEEKDAY(I5,2),"lu","ma","me","je","ve","sa","di"))</f>
        <v>8</v>
      </c>
      <c r="J6" t="s" s="25">
        <f>IF(J7=0,0,CHOOSE(WEEKDAY(J5,2),"lu","ma","me","je","ve","sa","di"))</f>
        <v>9</v>
      </c>
      <c r="K6" t="s" s="25">
        <f>CHOOSE(WEEKDAY(K5,2),"lu","ma","me","je","ve","sa","di")</f>
        <v>10</v>
      </c>
      <c r="L6" t="s" s="25">
        <f>CHOOSE(WEEKDAY(L5,2),"lu","ma","me","je","ve","sa","di")</f>
        <v>4</v>
      </c>
      <c r="M6" t="s" s="25">
        <f>CHOOSE(WEEKDAY(M5,2),"lu","ma","me","je","ve","sa","di")</f>
        <v>5</v>
      </c>
      <c r="N6" t="s" s="25">
        <f>CHOOSE(WEEKDAY(N5,2),"lu","ma","me","je","ve","sa","di")</f>
        <v>6</v>
      </c>
      <c r="O6" t="s" s="25">
        <f>CHOOSE(WEEKDAY(O5,2),"lu","ma","me","je","ve","sa","di")</f>
        <v>7</v>
      </c>
      <c r="P6" t="s" s="25">
        <f>CHOOSE(WEEKDAY(P5,2),"lu","ma","me","je","ve","sa","di")</f>
        <v>8</v>
      </c>
      <c r="Q6" t="s" s="25">
        <f>CHOOSE(WEEKDAY(Q5,2),"lu","ma","me","je","ve","sa","di")</f>
        <v>9</v>
      </c>
      <c r="R6" t="s" s="25">
        <f>CHOOSE(WEEKDAY(R5,2),"lu","ma","me","je","ve","sa","di")</f>
        <v>10</v>
      </c>
      <c r="S6" t="s" s="25">
        <f>CHOOSE(WEEKDAY(S5,2),"lu","ma","me","je","ve","sa","di")</f>
        <v>4</v>
      </c>
      <c r="T6" t="s" s="25">
        <f>CHOOSE(WEEKDAY(T5,2),"lu","ma","me","je","ve","sa","di")</f>
        <v>5</v>
      </c>
      <c r="U6" t="s" s="25">
        <f>CHOOSE(WEEKDAY(U5,2),"lu","ma","me","je","ve","sa","di")</f>
        <v>6</v>
      </c>
      <c r="V6" t="s" s="25">
        <f>CHOOSE(WEEKDAY(V5,2),"lu","ma","me","je","ve","sa","di")</f>
        <v>7</v>
      </c>
      <c r="W6" t="s" s="25">
        <f>CHOOSE(WEEKDAY(W5,2),"lu","ma","me","je","ve","sa","di")</f>
        <v>8</v>
      </c>
      <c r="X6" t="s" s="25">
        <f>CHOOSE(WEEKDAY(X5,2),"lu","ma","me","je","ve","sa","di")</f>
        <v>9</v>
      </c>
      <c r="Y6" t="s" s="25">
        <f>CHOOSE(WEEKDAY(Y5,2),"lu","ma","me","je","ve","sa","di")</f>
        <v>10</v>
      </c>
      <c r="Z6" t="s" s="25">
        <f>CHOOSE(WEEKDAY(Z5,2),"lu","ma","me","je","ve","sa","di")</f>
        <v>4</v>
      </c>
      <c r="AA6" t="s" s="25">
        <f>CHOOSE(WEEKDAY(AA5,2),"lu","ma","me","je","ve","sa","di")</f>
        <v>5</v>
      </c>
      <c r="AB6" t="s" s="25">
        <f>CHOOSE(WEEKDAY(AB5,2),"lu","ma","me","je","ve","sa","di")</f>
        <v>6</v>
      </c>
      <c r="AC6" t="s" s="25">
        <f>CHOOSE(WEEKDAY(AC5,2),"lu","ma","me","je","ve","sa","di")</f>
        <v>7</v>
      </c>
      <c r="AD6" t="s" s="25">
        <f>CHOOSE(WEEKDAY(AD5,2),"lu","ma","me","je","ve","sa","di")</f>
        <v>8</v>
      </c>
      <c r="AE6" t="s" s="25">
        <f>CHOOSE(WEEKDAY(AE5,2),"lu","ma","me","je","ve","sa","di")</f>
        <v>9</v>
      </c>
      <c r="AF6" t="s" s="25">
        <f>CHOOSE(WEEKDAY(AF5,2),"lu","ma","me","je","ve","sa","di")</f>
        <v>10</v>
      </c>
      <c r="AG6" t="s" s="25">
        <f>CHOOSE(WEEKDAY(AG5,2),"lu","ma","me","je","ve","sa","di")</f>
        <v>4</v>
      </c>
      <c r="AH6" t="s" s="25">
        <f>CHOOSE(WEEKDAY(AH5,2),"lu","ma","me","je","ve","sa","di")</f>
        <v>5</v>
      </c>
      <c r="AI6" s="26"/>
      <c r="AJ6" s="6"/>
      <c r="AK6" s="6"/>
      <c r="AL6" s="6"/>
      <c r="AM6" s="6"/>
      <c r="AN6" s="15"/>
    </row>
    <row r="7" ht="14.4" customHeight="1">
      <c r="A7" s="27"/>
      <c r="B7" t="s" s="28">
        <v>11</v>
      </c>
      <c r="C7" t="s" s="28">
        <v>12</v>
      </c>
      <c r="D7" s="24">
        <f>IF(E7-1&lt;1,0,E7-1)</f>
        <v>0</v>
      </c>
      <c r="E7" s="24">
        <f>IF(F7-1&lt;1,0,F7-1)</f>
        <v>1</v>
      </c>
      <c r="F7" s="24">
        <f>IF(G7-1&lt;1,0,G7-1)</f>
        <v>2</v>
      </c>
      <c r="G7" s="24">
        <f>IF(H7-1&lt;1,0,H7-1)</f>
        <v>3</v>
      </c>
      <c r="H7" s="24">
        <f>IF(I7-1&lt;1,0,I7-1)</f>
        <v>4</v>
      </c>
      <c r="I7" s="24">
        <f>IF(J7-1&lt;1,0,J7-1)</f>
        <v>5</v>
      </c>
      <c r="J7" s="24">
        <f>IF(K7-1&lt;1,0,K7-1)</f>
        <v>6</v>
      </c>
      <c r="K7" s="24">
        <f>L7-1</f>
        <v>7</v>
      </c>
      <c r="L7" s="24">
        <f>M7-1</f>
        <v>8</v>
      </c>
      <c r="M7" s="24">
        <f>N7-1</f>
        <v>9</v>
      </c>
      <c r="N7" s="24">
        <f>O7-1</f>
        <v>10</v>
      </c>
      <c r="O7" s="24">
        <f>P7-1</f>
        <v>11</v>
      </c>
      <c r="P7" s="24">
        <f>Q7-1</f>
        <v>12</v>
      </c>
      <c r="Q7" s="24">
        <f>R7-1</f>
        <v>13</v>
      </c>
      <c r="R7" s="24">
        <f>S7-1</f>
        <v>14</v>
      </c>
      <c r="S7" s="24">
        <f>T7-1</f>
        <v>15</v>
      </c>
      <c r="T7" s="24">
        <f>U7-1</f>
        <v>16</v>
      </c>
      <c r="U7" s="24">
        <f>V7-1</f>
        <v>17</v>
      </c>
      <c r="V7" s="24">
        <f>W7-1</f>
        <v>18</v>
      </c>
      <c r="W7" s="24">
        <f>X7-1</f>
        <v>19</v>
      </c>
      <c r="X7" s="24">
        <f>Y7-1</f>
        <v>20</v>
      </c>
      <c r="Y7" s="24">
        <f>Z7-1</f>
        <v>21</v>
      </c>
      <c r="Z7" s="24">
        <f>AA7-1</f>
        <v>22</v>
      </c>
      <c r="AA7" s="24">
        <f>AB7-1</f>
        <v>23</v>
      </c>
      <c r="AB7" s="24">
        <f>AC7-1</f>
        <v>24</v>
      </c>
      <c r="AC7" s="24">
        <f>AD7-1</f>
        <v>25</v>
      </c>
      <c r="AD7" s="24">
        <f>AE7-1</f>
        <v>26</v>
      </c>
      <c r="AE7" s="24">
        <f>AF7-1</f>
        <v>27</v>
      </c>
      <c r="AF7" s="24">
        <f>AG7-1</f>
        <v>28</v>
      </c>
      <c r="AG7" s="24">
        <f>AH7-1</f>
        <v>29</v>
      </c>
      <c r="AH7" s="24">
        <f>DAY(DATE(YEAR($AI5),MONTH($AI5)+1,1)-1)</f>
        <v>30</v>
      </c>
      <c r="AI7" s="26"/>
      <c r="AJ7" s="6"/>
      <c r="AK7" s="6"/>
      <c r="AL7" s="6"/>
      <c r="AM7" s="6"/>
      <c r="AN7" s="15"/>
    </row>
    <row r="8" ht="28.8" customHeight="1">
      <c r="A8" t="s" s="29">
        <v>13</v>
      </c>
      <c r="B8" s="30">
        <f>SUM(D8:AH8)</f>
        <v>5</v>
      </c>
      <c r="C8" t="s" s="31">
        <v>14</v>
      </c>
      <c r="D8" s="32"/>
      <c r="E8" s="32">
        <v>0</v>
      </c>
      <c r="F8" s="32"/>
      <c r="G8" s="32"/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/>
      <c r="N8" s="32"/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/>
      <c r="U8" s="32"/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/>
      <c r="AB8" s="32"/>
      <c r="AC8" s="32">
        <v>1</v>
      </c>
      <c r="AD8" s="32">
        <v>1</v>
      </c>
      <c r="AE8" s="32">
        <v>1</v>
      </c>
      <c r="AF8" s="32">
        <v>1</v>
      </c>
      <c r="AG8" s="32">
        <v>1</v>
      </c>
      <c r="AH8" s="32">
        <v>0</v>
      </c>
      <c r="AI8" s="26"/>
      <c r="AJ8" s="6"/>
      <c r="AK8" s="6"/>
      <c r="AL8" s="6"/>
      <c r="AM8" s="6"/>
      <c r="AN8" s="15"/>
    </row>
    <row r="9" ht="14.4" customHeight="1">
      <c r="A9" t="s" s="28">
        <f>IF(B9&gt;0,"! Détecté(s)","cra conforme")</f>
        <v>15</v>
      </c>
      <c r="B9" s="30">
        <f>_xlfn.COUNTIFS(D9:AH9,"!")</f>
        <v>0</v>
      </c>
      <c r="C9" t="s" s="28">
        <v>16</v>
      </c>
      <c r="D9" t="s" s="33">
        <f>IF(OR(D6="di",D6="sa"),IF(D8&gt;0,"!","[ok]"),"[ok]")</f>
        <v>17</v>
      </c>
      <c r="E9" t="s" s="33">
        <f>IF(OR(E6="di",E6="sa"),IF(E8&gt;0,"!","[ok]"),"[ok]")</f>
        <v>17</v>
      </c>
      <c r="F9" t="s" s="33">
        <f>IF(OR(F6="di",F6="sa"),IF(F8&gt;0,"!","[ok]"),"[ok]")</f>
        <v>17</v>
      </c>
      <c r="G9" t="s" s="33">
        <f>IF(OR(G6="di",G6="sa"),IF(G8&gt;0,"!","[ok]"),"[ok]")</f>
        <v>17</v>
      </c>
      <c r="H9" t="s" s="33">
        <f>IF(OR(H6="di",H6="sa"),IF(H8&gt;0,"!","[ok]"),"[ok]")</f>
        <v>17</v>
      </c>
      <c r="I9" t="s" s="33">
        <f>IF(OR(I6="di",I6="sa"),IF(I8&gt;0,"!","[ok]"),"[ok]")</f>
        <v>17</v>
      </c>
      <c r="J9" t="s" s="33">
        <f>IF(OR(J6="di",J6="sa"),IF(J8&gt;0,"!","[ok]"),"[ok]")</f>
        <v>17</v>
      </c>
      <c r="K9" t="s" s="33">
        <f>IF(OR(K6="di",K6="sa"),IF(K8&gt;0,"!","[ok]"),"[ok]")</f>
        <v>17</v>
      </c>
      <c r="L9" t="s" s="33">
        <f>IF(OR(L6="di",L6="sa"),IF(L8&gt;0,"!","[ok]"),"[ok]")</f>
        <v>17</v>
      </c>
      <c r="M9" t="s" s="33">
        <f>IF(OR(M6="di",M6="sa"),IF(M8&gt;0,"!","[ok]"),"[ok]")</f>
        <v>17</v>
      </c>
      <c r="N9" t="s" s="33">
        <f>IF(OR(N6="di",N6="sa"),IF(N8&gt;0,"!","[ok]"),"[ok]")</f>
        <v>17</v>
      </c>
      <c r="O9" t="s" s="33">
        <f>IF(OR(O6="di",O6="sa"),IF(O8&gt;0,"!","[ok]"),"[ok]")</f>
        <v>17</v>
      </c>
      <c r="P9" t="s" s="33">
        <f>IF(OR(P6="di",P6="sa"),IF(P8&gt;0,"!","[ok]"),"[ok]")</f>
        <v>17</v>
      </c>
      <c r="Q9" t="s" s="33">
        <f>IF(OR(Q6="di",Q6="sa"),IF(Q8&gt;0,"!","[ok]"),"[ok]")</f>
        <v>17</v>
      </c>
      <c r="R9" t="s" s="33">
        <f>IF(OR(R6="di",R6="sa"),IF(R8&gt;0,"!","[ok]"),"[ok]")</f>
        <v>17</v>
      </c>
      <c r="S9" t="s" s="33">
        <f>IF(OR(S6="di",S6="sa"),IF(S8&gt;0,"!","[ok]"),"[ok]")</f>
        <v>17</v>
      </c>
      <c r="T9" t="s" s="33">
        <f>IF(OR(T6="di",T6="sa"),IF(T8&gt;0,"!","[ok]"),"[ok]")</f>
        <v>17</v>
      </c>
      <c r="U9" t="s" s="33">
        <f>IF(OR(U6="di",U6="sa"),IF(U8&gt;0,"!","[ok]"),"[ok]")</f>
        <v>17</v>
      </c>
      <c r="V9" t="s" s="33">
        <f>IF(OR(V6="di",V6="sa"),IF(V8&gt;0,"!","[ok]"),"[ok]")</f>
        <v>17</v>
      </c>
      <c r="W9" t="s" s="33">
        <f>IF(OR(W6="di",W6="sa"),IF(W8&gt;0,"!","[ok]"),"[ok]")</f>
        <v>17</v>
      </c>
      <c r="X9" t="s" s="33">
        <f>IF(OR(X6="di",X6="sa"),IF(X8&gt;0,"!","[ok]"),"[ok]")</f>
        <v>17</v>
      </c>
      <c r="Y9" t="s" s="33">
        <f>IF(OR(Y6="di",Y6="sa"),IF(Y8&gt;0,"!","[ok]"),"[ok]")</f>
        <v>17</v>
      </c>
      <c r="Z9" t="s" s="33">
        <f>IF(OR(Z6="di",Z6="sa"),IF(Z8&gt;0,"!","[ok]"),"[ok]")</f>
        <v>17</v>
      </c>
      <c r="AA9" t="s" s="33">
        <f>IF(OR(AA6="di",AA6="sa"),IF(AA8&gt;0,"!","[ok]"),"[ok]")</f>
        <v>17</v>
      </c>
      <c r="AB9" t="s" s="33">
        <f>IF(OR(AB6="di",AB6="sa"),IF(AB8&gt;0,"!","[ok]"),"[ok]")</f>
        <v>17</v>
      </c>
      <c r="AC9" t="s" s="33">
        <f>IF(OR(AC6="di",AC6="sa"),IF(AC8&gt;0,"!","[ok]"),"[ok]")</f>
        <v>17</v>
      </c>
      <c r="AD9" t="s" s="33">
        <f>IF(OR(AD6="di",AD6="sa"),IF(AD8&gt;0,"!","[ok]"),"[ok]")</f>
        <v>17</v>
      </c>
      <c r="AE9" t="s" s="33">
        <f>IF(OR(AE6="di",AE6="sa"),IF(AE8&gt;0,"!","[ok]"),"[ok]")</f>
        <v>17</v>
      </c>
      <c r="AF9" t="s" s="33">
        <f>IF(OR(AF6="di",AF6="sa"),IF(AF8&gt;0,"!","[ok]"),"[ok]")</f>
        <v>17</v>
      </c>
      <c r="AG9" t="s" s="33">
        <f>IF(OR(AG6="di",AG6="sa"),IF(AG8&gt;0,"!","[ok]"),"[ok]")</f>
        <v>17</v>
      </c>
      <c r="AH9" t="s" s="33">
        <f>IF(OR(AH6="di",AH6="sa"),IF(AH8&gt;0,"!","[ok]"),"[ok]")</f>
        <v>17</v>
      </c>
      <c r="AI9" s="26"/>
      <c r="AJ9" s="6"/>
      <c r="AK9" s="6"/>
      <c r="AL9" s="6"/>
      <c r="AM9" s="6"/>
      <c r="AN9" s="15"/>
    </row>
    <row r="10" ht="14.4" customHeight="1">
      <c r="A10" t="s" s="34">
        <f>IF(B9&gt;0,"veuillez justifier votre activité hors jours ouvrés, dans le commentaire ci-dessous, s'il vous plait"," ")</f>
        <v>18</v>
      </c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6"/>
      <c r="AJ10" s="6"/>
      <c r="AK10" s="6"/>
      <c r="AL10" s="6"/>
      <c r="AM10" s="6"/>
      <c r="AN10" s="15"/>
    </row>
    <row r="11" ht="14.4" customHeight="1">
      <c r="A11" s="3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15"/>
    </row>
    <row r="12" ht="14.4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15"/>
    </row>
    <row r="13" ht="14.4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2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21"/>
      <c r="AE13" s="21"/>
      <c r="AF13" s="6"/>
      <c r="AG13" s="6"/>
      <c r="AH13" s="6"/>
      <c r="AI13" s="6"/>
      <c r="AJ13" s="6"/>
      <c r="AK13" s="6"/>
      <c r="AL13" s="6"/>
      <c r="AM13" s="6"/>
      <c r="AN13" s="15"/>
    </row>
    <row r="14" ht="14.4" customHeight="1">
      <c r="A14" s="5"/>
      <c r="B14" s="6"/>
      <c r="C14" s="6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15"/>
    </row>
    <row r="15" ht="14.4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15"/>
    </row>
    <row r="16" ht="14.4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15"/>
    </row>
    <row r="17" ht="14.4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5"/>
    </row>
    <row r="18" ht="14.4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5"/>
    </row>
    <row r="19" ht="14.4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5"/>
    </row>
    <row r="20" ht="14.4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5"/>
    </row>
    <row r="21" ht="14.4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5"/>
    </row>
    <row r="22" ht="14.4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15"/>
    </row>
    <row r="23" ht="14.4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5"/>
    </row>
    <row r="24" ht="14.4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5"/>
    </row>
    <row r="25" ht="14.4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5"/>
    </row>
    <row r="26" ht="14.4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15"/>
    </row>
    <row r="27" ht="14.4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15"/>
    </row>
    <row r="28" ht="14.4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15"/>
    </row>
    <row r="29" ht="10.2" customHeight="1">
      <c r="A29" t="s" s="38">
        <v>19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40"/>
    </row>
  </sheetData>
  <mergeCells count="2">
    <mergeCell ref="A6:A7"/>
    <mergeCell ref="AG2:AH2"/>
  </mergeCells>
  <conditionalFormatting sqref="A1:AN1 A2:K5 M2:AN2 L3:AN5 A6:C9 AI6:AN7 D8:AN8 AI9:AN9 A10:AN29">
    <cfRule type="containsText" dxfId="0" priority="1" stopIfTrue="1" text="[ok]">
      <formula>NOT(ISERROR(FIND(UPPER("[ok]"),UPPER(A1))))</formula>
      <formula>"[ok]"</formula>
    </cfRule>
  </conditionalFormatting>
  <conditionalFormatting sqref="D6:AH7">
    <cfRule type="containsText" dxfId="1" priority="1" stopIfTrue="1" text="[ok]">
      <formula>NOT(ISERROR(FIND(UPPER("[ok]"),UPPER(D6))))</formula>
      <formula>"[ok]"</formula>
    </cfRule>
    <cfRule type="cellIs" dxfId="2" priority="2" operator="lessThan" stopIfTrue="1">
      <formula>1</formula>
    </cfRule>
  </conditionalFormatting>
  <conditionalFormatting sqref="D9:AH9">
    <cfRule type="containsText" dxfId="3" priority="1" stopIfTrue="1" text="[ok]">
      <formula>NOT(ISERROR(FIND(UPPER("[ok]"),UPPER(D9))))</formula>
      <formula>"[ok]"</formula>
    </cfRule>
    <cfRule type="containsText" dxfId="4" priority="2" stopIfTrue="1" text="!">
      <formula>NOT(ISERROR(FIND(UPPER("!"),UPPER(D9))))</formula>
      <formula>"!"</formula>
    </cfRule>
  </conditionalFormatting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&amp;L&amp;"Calibri,Regular"&amp;11&amp;K000000compte rendu d'activité version 20200603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4.4" customHeight="1" outlineLevelRow="0" outlineLevelCol="0"/>
  <cols>
    <col min="1" max="5" width="10.8516" style="41" customWidth="1"/>
    <col min="6" max="16384" width="10.8516" style="41" customWidth="1"/>
  </cols>
  <sheetData>
    <row r="1" ht="13.55" customHeight="1">
      <c r="A1" s="42"/>
      <c r="B1" s="42"/>
      <c r="C1" s="42"/>
      <c r="D1" s="42"/>
      <c r="E1" s="42"/>
    </row>
    <row r="2" ht="13.55" customHeight="1">
      <c r="A2" t="s" s="43">
        <v>20</v>
      </c>
      <c r="B2" s="42"/>
      <c r="C2" s="42"/>
      <c r="D2" s="42"/>
      <c r="E2" s="42"/>
    </row>
    <row r="3" ht="13.55" customHeight="1">
      <c r="A3" t="s" s="44">
        <v>21</v>
      </c>
      <c r="B3" s="42"/>
      <c r="C3" s="42"/>
      <c r="D3" s="42"/>
      <c r="E3" s="42"/>
    </row>
    <row r="4" ht="13.55" customHeight="1">
      <c r="A4" s="42"/>
      <c r="B4" s="42"/>
      <c r="C4" s="42"/>
      <c r="D4" s="42"/>
      <c r="E4" s="42"/>
    </row>
    <row r="5" ht="13.55" customHeight="1">
      <c r="A5" s="42"/>
      <c r="B5" s="42"/>
      <c r="C5" s="42"/>
      <c r="D5" s="42"/>
      <c r="E5" s="42"/>
    </row>
    <row r="6" ht="13.55" customHeight="1">
      <c r="A6" s="42"/>
      <c r="B6" s="42"/>
      <c r="C6" s="42"/>
      <c r="D6" s="42"/>
      <c r="E6" s="42"/>
    </row>
    <row r="7" ht="13.55" customHeight="1">
      <c r="A7" s="42"/>
      <c r="B7" s="42"/>
      <c r="C7" s="42"/>
      <c r="D7" s="42"/>
      <c r="E7" s="42"/>
    </row>
    <row r="8" ht="13.55" customHeight="1">
      <c r="A8" s="42"/>
      <c r="B8" s="42"/>
      <c r="C8" s="42"/>
      <c r="D8" s="42"/>
      <c r="E8" s="42"/>
    </row>
    <row r="9" ht="13.55" customHeight="1">
      <c r="A9" s="42"/>
      <c r="B9" s="42"/>
      <c r="C9" s="42"/>
      <c r="D9" s="42"/>
      <c r="E9" s="42"/>
    </row>
    <row r="10" ht="13.55" customHeight="1">
      <c r="A10" s="42"/>
      <c r="B10" s="42"/>
      <c r="C10" s="42"/>
      <c r="D10" s="42"/>
      <c r="E10" s="4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