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Пенда\Desktop\"/>
    </mc:Choice>
  </mc:AlternateContent>
  <bookViews>
    <workbookView xWindow="0" yWindow="0" windowWidth="21600" windowHeight="9735"/>
  </bookViews>
  <sheets>
    <sheet name="МАРКЕТИНГ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E15" i="1"/>
  <c r="I15" i="1" s="1"/>
  <c r="D15" i="1"/>
  <c r="G15" i="1" s="1"/>
  <c r="I14" i="1"/>
  <c r="H14" i="1"/>
  <c r="G14" i="1"/>
  <c r="F14" i="1"/>
  <c r="I13" i="1"/>
  <c r="H13" i="1"/>
  <c r="G13" i="1"/>
  <c r="F13" i="1"/>
  <c r="E12" i="1"/>
  <c r="I12" i="1" s="1"/>
  <c r="D12" i="1"/>
  <c r="G12" i="1" s="1"/>
  <c r="I10" i="1"/>
  <c r="H10" i="1"/>
  <c r="G10" i="1"/>
  <c r="F10" i="1"/>
  <c r="I9" i="1"/>
  <c r="H9" i="1"/>
  <c r="D9" i="1"/>
  <c r="G9" i="1" s="1"/>
  <c r="E8" i="1"/>
  <c r="I8" i="1" s="1"/>
  <c r="D8" i="1"/>
  <c r="G8" i="1" s="1"/>
  <c r="I7" i="1"/>
  <c r="H7" i="1"/>
  <c r="G7" i="1"/>
  <c r="F7" i="1"/>
  <c r="I6" i="1"/>
  <c r="H6" i="1"/>
  <c r="G6" i="1"/>
  <c r="F6" i="1"/>
  <c r="I5" i="1"/>
  <c r="H5" i="1"/>
  <c r="G5" i="1"/>
  <c r="F5" i="1"/>
  <c r="F8" i="1" l="1"/>
  <c r="H8" i="1"/>
  <c r="F9" i="1"/>
  <c r="F12" i="1"/>
  <c r="F15" i="1"/>
  <c r="H15" i="1"/>
</calcChain>
</file>

<file path=xl/sharedStrings.xml><?xml version="1.0" encoding="utf-8"?>
<sst xmlns="http://schemas.openxmlformats.org/spreadsheetml/2006/main" count="59" uniqueCount="36">
  <si>
    <t>Расчет отклонения продукции, которая "вошла на производство" и отгруженной(проданной)  от доведенных плановых значений за 1 квартал 2014 г.</t>
  </si>
  <si>
    <t>1 квартал 2014 маркетинг</t>
  </si>
  <si>
    <t>план на 1 квартал 2014</t>
  </si>
  <si>
    <t>"вошло на пр-во"</t>
  </si>
  <si>
    <t>"фактическая отгрузка"</t>
  </si>
  <si>
    <t>отклонение плана от "вошло на пр-во"</t>
  </si>
  <si>
    <t>отклонение плана от "фактическая отгрузка"</t>
  </si>
  <si>
    <t>в натур. выр.</t>
  </si>
  <si>
    <t>темп прироста%</t>
  </si>
  <si>
    <t>ПРОФИЛЬ</t>
  </si>
  <si>
    <t>кол-во</t>
  </si>
  <si>
    <t>Техно</t>
  </si>
  <si>
    <t>м.кв.</t>
  </si>
  <si>
    <t>Марсель</t>
  </si>
  <si>
    <t>Фасады 45°</t>
  </si>
  <si>
    <t>Профиль</t>
  </si>
  <si>
    <t>м.п.</t>
  </si>
  <si>
    <t>П, Б, НД, ПМ, Пл</t>
  </si>
  <si>
    <t>Штапик</t>
  </si>
  <si>
    <t>ТПС</t>
  </si>
  <si>
    <t xml:space="preserve"> Женева </t>
  </si>
  <si>
    <t>М</t>
  </si>
  <si>
    <t>Женева-луара</t>
  </si>
  <si>
    <t>Женева слива+орех</t>
  </si>
  <si>
    <t>Турин-1</t>
  </si>
  <si>
    <t>Турин-3 молочн</t>
  </si>
  <si>
    <t>Турин-3 темный</t>
  </si>
  <si>
    <t>София золото</t>
  </si>
  <si>
    <t>София вишня</t>
  </si>
  <si>
    <t>Канзас</t>
  </si>
  <si>
    <t>София светлая</t>
  </si>
  <si>
    <t>Гнутые</t>
  </si>
  <si>
    <t>шт.</t>
  </si>
  <si>
    <t>П, Б, Бл, Пл, Ш</t>
  </si>
  <si>
    <t>Пц(Бц), А, Пл</t>
  </si>
  <si>
    <t>Бг, БлГ, ПМг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</si>
</sst>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6" xfId="0" applyFont="1" applyBorder="1"/>
    <xf numFmtId="0" fontId="1" fillId="0" borderId="7" xfId="0" applyFont="1" applyBorder="1"/>
    <xf numFmtId="0" fontId="0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justify" wrapText="1"/>
    </xf>
    <xf numFmtId="0" fontId="0" fillId="0" borderId="9" xfId="0" applyBorder="1" applyAlignment="1">
      <alignment horizontal="center" vertical="justify" wrapText="1"/>
    </xf>
    <xf numFmtId="0" fontId="0" fillId="0" borderId="10" xfId="0" applyBorder="1" applyAlignment="1">
      <alignment horizontal="center" vertical="justify" wrapText="1"/>
    </xf>
    <xf numFmtId="0" fontId="7" fillId="0" borderId="6" xfId="0" applyFont="1" applyBorder="1" applyAlignment="1">
      <alignment horizontal="center"/>
    </xf>
    <xf numFmtId="0" fontId="0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8" fillId="0" borderId="6" xfId="0" applyFont="1" applyBorder="1"/>
    <xf numFmtId="0" fontId="8" fillId="0" borderId="7" xfId="0" applyFont="1" applyBorder="1"/>
    <xf numFmtId="0" fontId="8" fillId="0" borderId="7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1" fontId="8" fillId="0" borderId="8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/>
    </xf>
    <xf numFmtId="9" fontId="2" fillId="0" borderId="9" xfId="1" applyFont="1" applyFill="1" applyBorder="1" applyAlignment="1">
      <alignment horizontal="center"/>
    </xf>
    <xf numFmtId="1" fontId="8" fillId="0" borderId="10" xfId="0" applyNumberFormat="1" applyFont="1" applyBorder="1" applyAlignment="1">
      <alignment horizontal="center"/>
    </xf>
    <xf numFmtId="0" fontId="9" fillId="0" borderId="6" xfId="0" applyFont="1" applyBorder="1"/>
    <xf numFmtId="0" fontId="10" fillId="0" borderId="6" xfId="0" applyFont="1" applyFill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center"/>
    </xf>
    <xf numFmtId="0" fontId="2" fillId="0" borderId="6" xfId="0" applyFont="1" applyBorder="1"/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11" fillId="0" borderId="6" xfId="2" applyFont="1" applyBorder="1"/>
    <xf numFmtId="0" fontId="11" fillId="0" borderId="7" xfId="0" applyFont="1" applyBorder="1"/>
    <xf numFmtId="1" fontId="11" fillId="0" borderId="7" xfId="0" applyNumberFormat="1" applyFont="1" applyBorder="1" applyAlignment="1">
      <alignment horizontal="center"/>
    </xf>
    <xf numFmtId="1" fontId="11" fillId="0" borderId="8" xfId="0" applyNumberFormat="1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9" fontId="1" fillId="0" borderId="9" xfId="1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10" fillId="0" borderId="6" xfId="0" applyFont="1" applyBorder="1" applyAlignment="1">
      <alignment horizontal="left"/>
    </xf>
    <xf numFmtId="1" fontId="12" fillId="0" borderId="7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/>
    </xf>
    <xf numFmtId="0" fontId="10" fillId="0" borderId="6" xfId="0" applyFont="1" applyBorder="1"/>
    <xf numFmtId="0" fontId="10" fillId="0" borderId="11" xfId="0" applyFont="1" applyBorder="1"/>
    <xf numFmtId="0" fontId="8" fillId="0" borderId="12" xfId="0" applyFont="1" applyBorder="1"/>
    <xf numFmtId="0" fontId="8" fillId="0" borderId="12" xfId="0" applyFont="1" applyBorder="1" applyAlignment="1">
      <alignment horizontal="center"/>
    </xf>
    <xf numFmtId="1" fontId="12" fillId="0" borderId="12" xfId="0" applyNumberFormat="1" applyFont="1" applyBorder="1" applyAlignment="1">
      <alignment horizontal="center"/>
    </xf>
    <xf numFmtId="1" fontId="12" fillId="0" borderId="13" xfId="0" applyNumberFormat="1" applyFont="1" applyBorder="1" applyAlignment="1">
      <alignment horizontal="center"/>
    </xf>
    <xf numFmtId="1" fontId="8" fillId="0" borderId="11" xfId="0" applyNumberFormat="1" applyFont="1" applyBorder="1" applyAlignment="1">
      <alignment horizontal="center"/>
    </xf>
    <xf numFmtId="9" fontId="2" fillId="0" borderId="14" xfId="1" applyFont="1" applyFill="1" applyBorder="1" applyAlignment="1">
      <alignment horizontal="center"/>
    </xf>
    <xf numFmtId="1" fontId="8" fillId="0" borderId="15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tabSelected="1" topLeftCell="A13" workbookViewId="0">
      <selection activeCell="A30" sqref="A30:XFD39"/>
    </sheetView>
  </sheetViews>
  <sheetFormatPr defaultRowHeight="15" outlineLevelRow="1" x14ac:dyDescent="0.25"/>
  <cols>
    <col min="1" max="1" width="19.42578125" bestFit="1" customWidth="1"/>
    <col min="2" max="2" width="7.85546875" customWidth="1"/>
    <col min="3" max="3" width="12.5703125" style="3" bestFit="1" customWidth="1"/>
    <col min="4" max="4" width="11.7109375" style="3" customWidth="1"/>
    <col min="5" max="5" width="13.140625" style="3" customWidth="1"/>
    <col min="6" max="6" width="8.140625" bestFit="1" customWidth="1"/>
    <col min="7" max="7" width="11" bestFit="1" customWidth="1"/>
    <col min="8" max="8" width="8.140625" bestFit="1" customWidth="1"/>
    <col min="9" max="9" width="11" bestFit="1" customWidth="1"/>
  </cols>
  <sheetData>
    <row r="1" spans="1:9" ht="16.5" thickBot="1" x14ac:dyDescent="0.3">
      <c r="A1" s="1" t="s">
        <v>0</v>
      </c>
      <c r="B1" s="2"/>
      <c r="D1" s="4"/>
      <c r="E1" s="4"/>
    </row>
    <row r="2" spans="1:9" ht="45.75" customHeight="1" x14ac:dyDescent="0.25">
      <c r="A2" s="60" t="s">
        <v>1</v>
      </c>
      <c r="B2" s="61"/>
      <c r="C2" s="5" t="s">
        <v>2</v>
      </c>
      <c r="D2" s="6" t="s">
        <v>3</v>
      </c>
      <c r="E2" s="7" t="s">
        <v>4</v>
      </c>
      <c r="F2" s="62" t="s">
        <v>5</v>
      </c>
      <c r="G2" s="63"/>
      <c r="H2" s="64" t="s">
        <v>6</v>
      </c>
      <c r="I2" s="63"/>
    </row>
    <row r="3" spans="1:9" ht="30" x14ac:dyDescent="0.25">
      <c r="A3" s="8"/>
      <c r="B3" s="9"/>
      <c r="C3" s="10"/>
      <c r="D3" s="11"/>
      <c r="E3" s="12"/>
      <c r="F3" s="13" t="s">
        <v>7</v>
      </c>
      <c r="G3" s="14" t="s">
        <v>8</v>
      </c>
      <c r="H3" s="15" t="s">
        <v>7</v>
      </c>
      <c r="I3" s="14" t="s">
        <v>8</v>
      </c>
    </row>
    <row r="4" spans="1:9" x14ac:dyDescent="0.25">
      <c r="A4" s="16" t="s">
        <v>9</v>
      </c>
      <c r="B4" s="17"/>
      <c r="C4" s="18" t="s">
        <v>10</v>
      </c>
      <c r="D4" s="18" t="s">
        <v>10</v>
      </c>
      <c r="E4" s="19" t="s">
        <v>10</v>
      </c>
      <c r="F4" s="20"/>
      <c r="G4" s="21"/>
      <c r="H4" s="22"/>
      <c r="I4" s="21"/>
    </row>
    <row r="5" spans="1:9" x14ac:dyDescent="0.25">
      <c r="A5" s="23" t="s">
        <v>11</v>
      </c>
      <c r="B5" s="24" t="s">
        <v>12</v>
      </c>
      <c r="C5" s="25">
        <v>1984</v>
      </c>
      <c r="D5" s="26">
        <v>871.64</v>
      </c>
      <c r="E5" s="27">
        <v>1026.24</v>
      </c>
      <c r="F5" s="28">
        <f t="shared" ref="F5:F10" si="0">D5-C5</f>
        <v>-1112.3600000000001</v>
      </c>
      <c r="G5" s="29">
        <f t="shared" ref="G5:G10" si="1">D5/C5-1</f>
        <v>-0.56066532258064516</v>
      </c>
      <c r="H5" s="30">
        <f t="shared" ref="H5:H10" si="2">E5-C5</f>
        <v>-957.76</v>
      </c>
      <c r="I5" s="29">
        <f t="shared" ref="I5:I10" si="3">E5/C5-1</f>
        <v>-0.48274193548387101</v>
      </c>
    </row>
    <row r="6" spans="1:9" x14ac:dyDescent="0.25">
      <c r="A6" s="23" t="s">
        <v>13</v>
      </c>
      <c r="B6" s="24" t="s">
        <v>12</v>
      </c>
      <c r="C6" s="25">
        <v>744</v>
      </c>
      <c r="D6" s="26">
        <v>82.06</v>
      </c>
      <c r="E6" s="27">
        <v>103.27</v>
      </c>
      <c r="F6" s="28">
        <f t="shared" si="0"/>
        <v>-661.94</v>
      </c>
      <c r="G6" s="29">
        <f t="shared" si="1"/>
        <v>-0.88970430107526877</v>
      </c>
      <c r="H6" s="30">
        <f t="shared" si="2"/>
        <v>-640.73</v>
      </c>
      <c r="I6" s="29">
        <f t="shared" si="3"/>
        <v>-0.86119623655913979</v>
      </c>
    </row>
    <row r="7" spans="1:9" x14ac:dyDescent="0.25">
      <c r="A7" s="31" t="s">
        <v>14</v>
      </c>
      <c r="B7" s="24" t="s">
        <v>12</v>
      </c>
      <c r="C7" s="25">
        <v>744</v>
      </c>
      <c r="D7" s="26">
        <v>145.16999999999999</v>
      </c>
      <c r="E7" s="27">
        <v>237.99</v>
      </c>
      <c r="F7" s="28">
        <f t="shared" si="0"/>
        <v>-598.83000000000004</v>
      </c>
      <c r="G7" s="29">
        <f t="shared" si="1"/>
        <v>-0.80487903225806456</v>
      </c>
      <c r="H7" s="30">
        <f t="shared" si="2"/>
        <v>-506.01</v>
      </c>
      <c r="I7" s="29">
        <f t="shared" si="3"/>
        <v>-0.68012096774193553</v>
      </c>
    </row>
    <row r="8" spans="1:9" x14ac:dyDescent="0.25">
      <c r="A8" s="23" t="s">
        <v>15</v>
      </c>
      <c r="B8" s="24" t="s">
        <v>16</v>
      </c>
      <c r="C8" s="25">
        <v>111600</v>
      </c>
      <c r="D8" s="26">
        <f>17487.6+66063.26</f>
        <v>83550.859999999986</v>
      </c>
      <c r="E8" s="27">
        <f>14829.7+60187.84</f>
        <v>75017.539999999994</v>
      </c>
      <c r="F8" s="28">
        <f t="shared" si="0"/>
        <v>-28049.140000000014</v>
      </c>
      <c r="G8" s="29">
        <f t="shared" si="1"/>
        <v>-0.25133637992831559</v>
      </c>
      <c r="H8" s="30">
        <f t="shared" si="2"/>
        <v>-36582.460000000006</v>
      </c>
      <c r="I8" s="29">
        <f t="shared" si="3"/>
        <v>-0.32779982078853054</v>
      </c>
    </row>
    <row r="9" spans="1:9" x14ac:dyDescent="0.25">
      <c r="A9" s="32" t="s">
        <v>17</v>
      </c>
      <c r="B9" s="24" t="s">
        <v>16</v>
      </c>
      <c r="C9" s="25">
        <v>148800</v>
      </c>
      <c r="D9" s="26">
        <f>15676.24+83006.66+1960</f>
        <v>100642.90000000001</v>
      </c>
      <c r="E9" s="27">
        <v>77773.83</v>
      </c>
      <c r="F9" s="28">
        <f t="shared" si="0"/>
        <v>-48157.099999999991</v>
      </c>
      <c r="G9" s="29">
        <f t="shared" si="1"/>
        <v>-0.3236364247311827</v>
      </c>
      <c r="H9" s="30">
        <f t="shared" si="2"/>
        <v>-71026.17</v>
      </c>
      <c r="I9" s="29">
        <f t="shared" si="3"/>
        <v>-0.47732641129032261</v>
      </c>
    </row>
    <row r="10" spans="1:9" x14ac:dyDescent="0.25">
      <c r="A10" s="23" t="s">
        <v>18</v>
      </c>
      <c r="B10" s="24" t="s">
        <v>16</v>
      </c>
      <c r="C10" s="25">
        <v>49600</v>
      </c>
      <c r="D10" s="26">
        <v>16137.4</v>
      </c>
      <c r="E10" s="27">
        <v>16277.4</v>
      </c>
      <c r="F10" s="28">
        <f t="shared" si="0"/>
        <v>-33462.6</v>
      </c>
      <c r="G10" s="29">
        <f t="shared" si="1"/>
        <v>-0.67464919354838715</v>
      </c>
      <c r="H10" s="30">
        <f t="shared" si="2"/>
        <v>-33322.6</v>
      </c>
      <c r="I10" s="29">
        <f t="shared" si="3"/>
        <v>-0.67182661290322576</v>
      </c>
    </row>
    <row r="11" spans="1:9" x14ac:dyDescent="0.25">
      <c r="A11" s="16" t="s">
        <v>19</v>
      </c>
      <c r="B11" s="17"/>
      <c r="C11" s="33"/>
      <c r="D11" s="34"/>
      <c r="E11" s="35"/>
      <c r="F11" s="20"/>
      <c r="G11" s="21"/>
      <c r="H11" s="22"/>
      <c r="I11" s="21"/>
    </row>
    <row r="12" spans="1:9" x14ac:dyDescent="0.25">
      <c r="A12" s="36" t="s">
        <v>20</v>
      </c>
      <c r="B12" s="17" t="s">
        <v>12</v>
      </c>
      <c r="C12" s="18">
        <v>992</v>
      </c>
      <c r="D12" s="37">
        <f t="shared" ref="D12:E12" si="4">SUM(D13:D14)</f>
        <v>408.08</v>
      </c>
      <c r="E12" s="38">
        <f t="shared" si="4"/>
        <v>707.25</v>
      </c>
      <c r="F12" s="39">
        <f t="shared" ref="F12:F26" si="5">D12-C12</f>
        <v>-583.92000000000007</v>
      </c>
      <c r="G12" s="29">
        <f t="shared" ref="G12:G26" si="6">D12/C12-1</f>
        <v>-0.58862903225806451</v>
      </c>
      <c r="H12" s="40" t="s">
        <v>21</v>
      </c>
      <c r="I12" s="29">
        <f t="shared" ref="I12:I26" si="7">E12/C12-1</f>
        <v>-0.28704637096774188</v>
      </c>
    </row>
    <row r="13" spans="1:9" outlineLevel="1" x14ac:dyDescent="0.25">
      <c r="A13" s="41" t="s">
        <v>22</v>
      </c>
      <c r="B13" s="42" t="s">
        <v>12</v>
      </c>
      <c r="C13" s="43">
        <v>317.44</v>
      </c>
      <c r="D13" s="43">
        <v>208.38</v>
      </c>
      <c r="E13" s="44">
        <v>373.57</v>
      </c>
      <c r="F13" s="45">
        <f t="shared" si="5"/>
        <v>-109.06</v>
      </c>
      <c r="G13" s="46">
        <f t="shared" si="6"/>
        <v>-0.34356098790322587</v>
      </c>
      <c r="H13" s="47">
        <f t="shared" ref="H13:H26" si="8">E13-C13</f>
        <v>56.129999999999995</v>
      </c>
      <c r="I13" s="46">
        <f t="shared" si="7"/>
        <v>0.17682081653225801</v>
      </c>
    </row>
    <row r="14" spans="1:9" outlineLevel="1" x14ac:dyDescent="0.25">
      <c r="A14" s="41" t="s">
        <v>23</v>
      </c>
      <c r="B14" s="42" t="s">
        <v>12</v>
      </c>
      <c r="C14" s="43">
        <v>674.56</v>
      </c>
      <c r="D14" s="43">
        <v>199.7</v>
      </c>
      <c r="E14" s="44">
        <v>333.68</v>
      </c>
      <c r="F14" s="45">
        <f t="shared" si="5"/>
        <v>-474.85999999999996</v>
      </c>
      <c r="G14" s="46">
        <f t="shared" si="6"/>
        <v>-0.70395517077798853</v>
      </c>
      <c r="H14" s="47">
        <f t="shared" si="8"/>
        <v>-340.87999999999994</v>
      </c>
      <c r="I14" s="46">
        <f t="shared" si="7"/>
        <v>-0.50533681214421255</v>
      </c>
    </row>
    <row r="15" spans="1:9" x14ac:dyDescent="0.25">
      <c r="A15" s="36" t="s">
        <v>14</v>
      </c>
      <c r="B15" s="17" t="s">
        <v>12</v>
      </c>
      <c r="C15" s="37">
        <v>5952</v>
      </c>
      <c r="D15" s="37">
        <f>SUM(D16:D22)</f>
        <v>3160.75</v>
      </c>
      <c r="E15" s="38">
        <f>SUM(E16:E22)</f>
        <v>3712.3100000000004</v>
      </c>
      <c r="F15" s="39">
        <f t="shared" si="5"/>
        <v>-2791.25</v>
      </c>
      <c r="G15" s="29">
        <f t="shared" si="6"/>
        <v>-0.46896001344086025</v>
      </c>
      <c r="H15" s="40">
        <f t="shared" si="8"/>
        <v>-2239.6899999999996</v>
      </c>
      <c r="I15" s="29">
        <f t="shared" si="7"/>
        <v>-0.37629200268817198</v>
      </c>
    </row>
    <row r="16" spans="1:9" outlineLevel="1" x14ac:dyDescent="0.25">
      <c r="A16" s="41" t="s">
        <v>24</v>
      </c>
      <c r="B16" s="42" t="s">
        <v>12</v>
      </c>
      <c r="C16" s="43">
        <v>1078.8</v>
      </c>
      <c r="D16" s="43">
        <v>519.64</v>
      </c>
      <c r="E16" s="44">
        <v>650.86</v>
      </c>
      <c r="F16" s="45">
        <f t="shared" si="5"/>
        <v>-559.16</v>
      </c>
      <c r="G16" s="46">
        <f t="shared" si="6"/>
        <v>-0.51831664812754918</v>
      </c>
      <c r="H16" s="47">
        <f t="shared" si="8"/>
        <v>-427.93999999999994</v>
      </c>
      <c r="I16" s="46">
        <f t="shared" si="7"/>
        <v>-0.39668149796069707</v>
      </c>
    </row>
    <row r="17" spans="1:9" outlineLevel="1" x14ac:dyDescent="0.25">
      <c r="A17" s="41" t="s">
        <v>25</v>
      </c>
      <c r="B17" s="42" t="s">
        <v>12</v>
      </c>
      <c r="C17" s="43">
        <v>601.4</v>
      </c>
      <c r="D17" s="43">
        <v>548.63</v>
      </c>
      <c r="E17" s="44">
        <v>521.46</v>
      </c>
      <c r="F17" s="45">
        <f t="shared" si="5"/>
        <v>-52.769999999999982</v>
      </c>
      <c r="G17" s="46">
        <f t="shared" si="6"/>
        <v>-8.7745261057532442E-2</v>
      </c>
      <c r="H17" s="47">
        <f t="shared" si="8"/>
        <v>-79.939999999999941</v>
      </c>
      <c r="I17" s="46">
        <f t="shared" si="7"/>
        <v>-0.13292317924842023</v>
      </c>
    </row>
    <row r="18" spans="1:9" outlineLevel="1" x14ac:dyDescent="0.25">
      <c r="A18" s="41" t="s">
        <v>26</v>
      </c>
      <c r="B18" s="42" t="s">
        <v>12</v>
      </c>
      <c r="C18" s="43">
        <v>1543.8</v>
      </c>
      <c r="D18" s="43">
        <v>838.51</v>
      </c>
      <c r="E18" s="44">
        <v>835.17</v>
      </c>
      <c r="F18" s="45">
        <f t="shared" si="5"/>
        <v>-705.29</v>
      </c>
      <c r="G18" s="46">
        <f t="shared" si="6"/>
        <v>-0.45685321932892864</v>
      </c>
      <c r="H18" s="47">
        <f t="shared" si="8"/>
        <v>-708.63</v>
      </c>
      <c r="I18" s="46">
        <f t="shared" si="7"/>
        <v>-0.4590167120093277</v>
      </c>
    </row>
    <row r="19" spans="1:9" outlineLevel="1" x14ac:dyDescent="0.25">
      <c r="A19" s="41" t="s">
        <v>27</v>
      </c>
      <c r="B19" s="42" t="s">
        <v>12</v>
      </c>
      <c r="C19" s="43">
        <v>1376.4</v>
      </c>
      <c r="D19" s="43">
        <v>392.92</v>
      </c>
      <c r="E19" s="44">
        <v>690.69</v>
      </c>
      <c r="F19" s="45">
        <f t="shared" si="5"/>
        <v>-983.48</v>
      </c>
      <c r="G19" s="46">
        <f t="shared" si="6"/>
        <v>-0.71453065969195007</v>
      </c>
      <c r="H19" s="47">
        <f t="shared" si="8"/>
        <v>-685.71</v>
      </c>
      <c r="I19" s="46">
        <f t="shared" si="7"/>
        <v>-0.49819093286835225</v>
      </c>
    </row>
    <row r="20" spans="1:9" outlineLevel="1" x14ac:dyDescent="0.25">
      <c r="A20" s="41" t="s">
        <v>28</v>
      </c>
      <c r="B20" s="42" t="s">
        <v>12</v>
      </c>
      <c r="C20" s="43">
        <v>310</v>
      </c>
      <c r="D20" s="43">
        <v>149.34</v>
      </c>
      <c r="E20" s="44">
        <v>173.59</v>
      </c>
      <c r="F20" s="45">
        <f t="shared" si="5"/>
        <v>-160.66</v>
      </c>
      <c r="G20" s="46">
        <f t="shared" si="6"/>
        <v>-0.51825806451612899</v>
      </c>
      <c r="H20" s="47">
        <f t="shared" si="8"/>
        <v>-136.41</v>
      </c>
      <c r="I20" s="46">
        <f t="shared" si="7"/>
        <v>-0.44003225806451607</v>
      </c>
    </row>
    <row r="21" spans="1:9" outlineLevel="1" x14ac:dyDescent="0.25">
      <c r="A21" s="41" t="s">
        <v>29</v>
      </c>
      <c r="B21" s="42" t="s">
        <v>12</v>
      </c>
      <c r="C21" s="43">
        <v>806</v>
      </c>
      <c r="D21" s="43">
        <v>627.79999999999995</v>
      </c>
      <c r="E21" s="44">
        <v>690.21</v>
      </c>
      <c r="F21" s="45">
        <f t="shared" si="5"/>
        <v>-178.20000000000005</v>
      </c>
      <c r="G21" s="46">
        <f t="shared" si="6"/>
        <v>-0.22109181141439216</v>
      </c>
      <c r="H21" s="47">
        <f t="shared" si="8"/>
        <v>-115.78999999999996</v>
      </c>
      <c r="I21" s="46">
        <f t="shared" si="7"/>
        <v>-0.14366004962779155</v>
      </c>
    </row>
    <row r="22" spans="1:9" outlineLevel="1" x14ac:dyDescent="0.25">
      <c r="A22" s="41" t="s">
        <v>30</v>
      </c>
      <c r="B22" s="42" t="s">
        <v>12</v>
      </c>
      <c r="C22" s="43">
        <v>235.60000000000002</v>
      </c>
      <c r="D22" s="43">
        <v>83.91</v>
      </c>
      <c r="E22" s="44">
        <v>150.33000000000001</v>
      </c>
      <c r="F22" s="45">
        <f t="shared" si="5"/>
        <v>-151.69000000000003</v>
      </c>
      <c r="G22" s="46">
        <f t="shared" si="6"/>
        <v>-0.64384550084889647</v>
      </c>
      <c r="H22" s="47">
        <f t="shared" si="8"/>
        <v>-85.27000000000001</v>
      </c>
      <c r="I22" s="46">
        <f t="shared" si="7"/>
        <v>-0.36192699490662139</v>
      </c>
    </row>
    <row r="23" spans="1:9" x14ac:dyDescent="0.25">
      <c r="A23" s="48" t="s">
        <v>31</v>
      </c>
      <c r="B23" s="24" t="s">
        <v>32</v>
      </c>
      <c r="C23" s="25">
        <v>620</v>
      </c>
      <c r="D23" s="49">
        <v>458</v>
      </c>
      <c r="E23" s="50">
        <v>599</v>
      </c>
      <c r="F23" s="28">
        <f t="shared" si="5"/>
        <v>-162</v>
      </c>
      <c r="G23" s="29">
        <f t="shared" si="6"/>
        <v>-0.26129032258064511</v>
      </c>
      <c r="H23" s="30">
        <f t="shared" si="8"/>
        <v>-21</v>
      </c>
      <c r="I23" s="29">
        <f t="shared" si="7"/>
        <v>-3.3870967741935432E-2</v>
      </c>
    </row>
    <row r="24" spans="1:9" x14ac:dyDescent="0.25">
      <c r="A24" s="32" t="s">
        <v>33</v>
      </c>
      <c r="B24" s="24" t="s">
        <v>16</v>
      </c>
      <c r="C24" s="25">
        <v>6200</v>
      </c>
      <c r="D24" s="49">
        <v>4804.42</v>
      </c>
      <c r="E24" s="50">
        <v>4837.6400000000003</v>
      </c>
      <c r="F24" s="28">
        <f t="shared" si="5"/>
        <v>-1395.58</v>
      </c>
      <c r="G24" s="29">
        <f t="shared" si="6"/>
        <v>-0.22509354838709672</v>
      </c>
      <c r="H24" s="30">
        <f t="shared" si="8"/>
        <v>-1362.3599999999997</v>
      </c>
      <c r="I24" s="29">
        <f t="shared" si="7"/>
        <v>-0.21973548387096764</v>
      </c>
    </row>
    <row r="25" spans="1:9" x14ac:dyDescent="0.25">
      <c r="A25" s="51" t="s">
        <v>34</v>
      </c>
      <c r="B25" s="24" t="s">
        <v>32</v>
      </c>
      <c r="C25" s="25">
        <v>620</v>
      </c>
      <c r="D25" s="49">
        <v>387</v>
      </c>
      <c r="E25" s="50">
        <v>423</v>
      </c>
      <c r="F25" s="28">
        <f t="shared" si="5"/>
        <v>-233</v>
      </c>
      <c r="G25" s="29">
        <f t="shared" si="6"/>
        <v>-0.37580645161290327</v>
      </c>
      <c r="H25" s="30">
        <f t="shared" si="8"/>
        <v>-197</v>
      </c>
      <c r="I25" s="29">
        <f t="shared" si="7"/>
        <v>-0.31774193548387097</v>
      </c>
    </row>
    <row r="26" spans="1:9" ht="15.75" thickBot="1" x14ac:dyDescent="0.3">
      <c r="A26" s="52" t="s">
        <v>35</v>
      </c>
      <c r="B26" s="53" t="s">
        <v>32</v>
      </c>
      <c r="C26" s="54">
        <v>1240</v>
      </c>
      <c r="D26" s="55">
        <v>720</v>
      </c>
      <c r="E26" s="56">
        <v>792</v>
      </c>
      <c r="F26" s="57">
        <f t="shared" si="5"/>
        <v>-520</v>
      </c>
      <c r="G26" s="58">
        <f t="shared" si="6"/>
        <v>-0.41935483870967738</v>
      </c>
      <c r="H26" s="59">
        <f t="shared" si="8"/>
        <v>-448</v>
      </c>
      <c r="I26" s="58">
        <f t="shared" si="7"/>
        <v>-0.3612903225806452</v>
      </c>
    </row>
  </sheetData>
  <mergeCells count="3">
    <mergeCell ref="A2:B2"/>
    <mergeCell ref="F2:G2"/>
    <mergeCell ref="H2:I2"/>
  </mergeCells>
  <pageMargins left="0.16" right="0.16" top="0.68" bottom="0.16" header="0.31496062992125984" footer="0.16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МАРКЕТИНГ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</dc:creator>
  <cp:lastModifiedBy>П</cp:lastModifiedBy>
  <dcterms:created xsi:type="dcterms:W3CDTF">2014-03-31T07:48:32Z</dcterms:created>
  <dcterms:modified xsi:type="dcterms:W3CDTF">2014-03-31T07:59:16Z</dcterms:modified>
</cp:coreProperties>
</file>