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320" windowHeight="9735"/>
  </bookViews>
  <sheets>
    <sheet name="Лист2 (2)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14" i="1"/>
  <c r="S15" i="1"/>
  <c r="W9" i="1"/>
  <c r="S13" i="1"/>
  <c r="V9" i="1"/>
  <c r="S12" i="1"/>
  <c r="P8" i="1" l="1"/>
  <c r="P7" i="1"/>
  <c r="O9" i="1"/>
  <c r="Q8" i="1"/>
  <c r="P10" i="1"/>
  <c r="K9" i="1"/>
  <c r="K10" i="1"/>
  <c r="L8" i="1"/>
  <c r="L9" i="1"/>
  <c r="L10" i="1"/>
  <c r="L7" i="1"/>
  <c r="K8" i="1"/>
  <c r="K7" i="1"/>
  <c r="I8" i="1"/>
  <c r="I9" i="1"/>
  <c r="I10" i="1"/>
  <c r="I7" i="1"/>
  <c r="F8" i="1"/>
  <c r="F7" i="1"/>
  <c r="H7" i="1"/>
  <c r="H8" i="1"/>
  <c r="H9" i="1"/>
  <c r="H10" i="1"/>
  <c r="E8" i="1"/>
  <c r="E9" i="1"/>
  <c r="E10" i="1"/>
  <c r="E7" i="1"/>
  <c r="F9" i="1" l="1"/>
  <c r="P12" i="1"/>
  <c r="P13" i="1"/>
  <c r="P14" i="1"/>
  <c r="P15" i="1"/>
  <c r="P9" i="1"/>
  <c r="F10" i="1" l="1"/>
  <c r="F12" i="1"/>
  <c r="F13" i="1"/>
  <c r="F14" i="1"/>
  <c r="F15" i="1"/>
  <c r="E12" i="1"/>
  <c r="E13" i="1"/>
  <c r="E14" i="1"/>
  <c r="E15" i="1"/>
  <c r="Q12" i="1"/>
  <c r="Q13" i="1"/>
  <c r="Q14" i="1"/>
  <c r="Q15" i="1"/>
  <c r="Q7" i="1"/>
  <c r="Q9" i="1"/>
  <c r="Q10" i="1"/>
  <c r="K12" i="1"/>
  <c r="L12" i="1"/>
  <c r="K13" i="1"/>
  <c r="L13" i="1"/>
  <c r="K14" i="1"/>
  <c r="L14" i="1"/>
  <c r="K15" i="1"/>
  <c r="L15" i="1"/>
  <c r="I13" i="1"/>
  <c r="I14" i="1"/>
  <c r="I15" i="1"/>
  <c r="I12" i="1"/>
  <c r="H13" i="1"/>
  <c r="H14" i="1"/>
  <c r="H15" i="1"/>
  <c r="H12" i="1"/>
</calcChain>
</file>

<file path=xl/sharedStrings.xml><?xml version="1.0" encoding="utf-8"?>
<sst xmlns="http://schemas.openxmlformats.org/spreadsheetml/2006/main" count="88" uniqueCount="46">
  <si>
    <t>шт.</t>
  </si>
  <si>
    <t>Бг, БлГ, ПМг</t>
  </si>
  <si>
    <t>-</t>
  </si>
  <si>
    <t>м.п.</t>
  </si>
  <si>
    <t>П, Б, Бл, Пл, Ш</t>
  </si>
  <si>
    <t>Гнутые</t>
  </si>
  <si>
    <t>м.кв.</t>
  </si>
  <si>
    <t>лак фасады</t>
  </si>
  <si>
    <t>ТПС</t>
  </si>
  <si>
    <t>Штапик</t>
  </si>
  <si>
    <t>П, Б, НД, ПМ, Пл</t>
  </si>
  <si>
    <t>Профиль</t>
  </si>
  <si>
    <t>ПРОФИЛЬ</t>
  </si>
  <si>
    <t xml:space="preserve">На согласовании  </t>
  </si>
  <si>
    <t>Согласовано</t>
  </si>
  <si>
    <t>в натур. выр.</t>
  </si>
  <si>
    <t>Ед.изм.</t>
  </si>
  <si>
    <t>Данные на будущий период</t>
  </si>
  <si>
    <t>Отклонение от плана</t>
  </si>
  <si>
    <t>Данные за прошлый период</t>
  </si>
  <si>
    <t>Недельный план</t>
  </si>
  <si>
    <t xml:space="preserve"> 50 неделя Отклонение от плана</t>
  </si>
  <si>
    <t>Фасады</t>
  </si>
  <si>
    <t>2.к.н.</t>
  </si>
  <si>
    <t>% обеспечения</t>
  </si>
  <si>
    <r>
      <t>в натур. выр.</t>
    </r>
    <r>
      <rPr>
        <sz val="8"/>
        <color theme="1"/>
        <rFont val="Times New Roman"/>
        <family val="1"/>
        <charset val="204"/>
      </rPr>
      <t>)</t>
    </r>
  </si>
  <si>
    <r>
      <t>в натур. выр.</t>
    </r>
    <r>
      <rPr>
        <b/>
        <sz val="8"/>
        <color theme="1"/>
        <rFont val="Times New Roman"/>
        <family val="1"/>
        <charset val="204"/>
      </rPr>
      <t/>
    </r>
  </si>
  <si>
    <r>
      <t>%</t>
    </r>
    <r>
      <rPr>
        <sz val="8"/>
        <color theme="1"/>
        <rFont val="Calibri"/>
        <family val="2"/>
        <charset val="204"/>
        <scheme val="minor"/>
      </rPr>
      <t xml:space="preserve">       </t>
    </r>
  </si>
  <si>
    <r>
      <t>%</t>
    </r>
    <r>
      <rPr>
        <sz val="8"/>
        <color theme="1"/>
        <rFont val="Calibri"/>
        <family val="2"/>
        <charset val="204"/>
        <scheme val="minor"/>
      </rPr>
      <t xml:space="preserve">           </t>
    </r>
  </si>
  <si>
    <r>
      <t>в натур. выр.</t>
    </r>
    <r>
      <rPr>
        <b/>
        <sz val="8"/>
        <color theme="1"/>
        <rFont val="Times New Roman"/>
        <family val="1"/>
        <charset val="204"/>
      </rPr>
      <t xml:space="preserve"> </t>
    </r>
  </si>
  <si>
    <r>
      <t>%</t>
    </r>
    <r>
      <rPr>
        <sz val="8"/>
        <color theme="1"/>
        <rFont val="Calibri"/>
        <family val="2"/>
        <charset val="204"/>
        <scheme val="minor"/>
      </rPr>
      <t xml:space="preserve">            </t>
    </r>
  </si>
  <si>
    <t>Руководитель       Авдей Ф.А.</t>
  </si>
  <si>
    <t>Разработчик    Марцулевич Е.В.</t>
  </si>
  <si>
    <t>МАРКЕТИНГ. ПЛАН ЗАГРУЖЕННОСТИ ПРОИЗВОДСТВА декабрь-январь 2013 2014</t>
  </si>
  <si>
    <t xml:space="preserve"> 51 неделя Отклонение от плана</t>
  </si>
  <si>
    <t>Испольнитель (редактор)     Скоморошко Е. В.</t>
  </si>
  <si>
    <t>3.к.н.</t>
  </si>
  <si>
    <t xml:space="preserve"> -</t>
  </si>
  <si>
    <t xml:space="preserve"> </t>
  </si>
  <si>
    <t xml:space="preserve"> 52 неделя Отклонение от плана</t>
  </si>
  <si>
    <t>на 1 неделю                                                        Данные на текущий период</t>
  </si>
  <si>
    <t>Отдано на пр-во 04.12</t>
  </si>
  <si>
    <t>Отдано на пр-во 11.12</t>
  </si>
  <si>
    <t>Отдано на пр-во 18.12</t>
  </si>
  <si>
    <t>4.к.н.</t>
  </si>
  <si>
    <t>Отдано на пр-во 28.12.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</si>
</sst>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Times New Roman"/>
      <family val="1"/>
      <charset val="204"/>
    </font>
    <font>
      <sz val="1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6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9" xfId="0" applyFont="1" applyBorder="1"/>
    <xf numFmtId="0" fontId="5" fillId="0" borderId="11" xfId="0" applyFont="1" applyFill="1" applyBorder="1"/>
    <xf numFmtId="0" fontId="5" fillId="0" borderId="12" xfId="0" applyFont="1" applyFill="1" applyBorder="1"/>
    <xf numFmtId="0" fontId="6" fillId="0" borderId="14" xfId="0" applyFont="1" applyBorder="1" applyAlignment="1">
      <alignment horizontal="center" vertical="center"/>
    </xf>
    <xf numFmtId="0" fontId="5" fillId="0" borderId="15" xfId="0" applyFont="1" applyFill="1" applyBorder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3" fillId="0" borderId="8" xfId="0" applyFont="1" applyBorder="1"/>
    <xf numFmtId="0" fontId="5" fillId="0" borderId="9" xfId="0" applyFont="1" applyBorder="1" applyAlignment="1">
      <alignment vertical="center"/>
    </xf>
    <xf numFmtId="0" fontId="3" fillId="0" borderId="0" xfId="0" applyFont="1"/>
    <xf numFmtId="0" fontId="5" fillId="0" borderId="0" xfId="0" applyFont="1"/>
    <xf numFmtId="0" fontId="7" fillId="0" borderId="23" xfId="0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2" borderId="9" xfId="0" applyNumberFormat="1" applyFont="1" applyFill="1" applyBorder="1" applyAlignment="1">
      <alignment horizontal="center" vertical="center" wrapText="1"/>
    </xf>
    <xf numFmtId="0" fontId="5" fillId="2" borderId="20" xfId="0" applyNumberFormat="1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9" fontId="10" fillId="2" borderId="7" xfId="1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9" fontId="10" fillId="2" borderId="18" xfId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9" fontId="10" fillId="2" borderId="4" xfId="1" applyFont="1" applyFill="1" applyBorder="1" applyAlignment="1">
      <alignment horizontal="center"/>
    </xf>
    <xf numFmtId="0" fontId="10" fillId="2" borderId="16" xfId="0" applyFont="1" applyFill="1" applyBorder="1" applyAlignment="1">
      <alignment horizontal="center"/>
    </xf>
    <xf numFmtId="9" fontId="10" fillId="2" borderId="17" xfId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9" fontId="10" fillId="2" borderId="1" xfId="1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9" fontId="10" fillId="2" borderId="25" xfId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0" fillId="2" borderId="11" xfId="0" applyFont="1" applyFill="1" applyBorder="1" applyAlignment="1">
      <alignment horizontal="center"/>
    </xf>
    <xf numFmtId="9" fontId="10" fillId="2" borderId="10" xfId="1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11" xfId="0" applyFont="1" applyFill="1" applyBorder="1"/>
    <xf numFmtId="0" fontId="10" fillId="2" borderId="19" xfId="0" applyFont="1" applyFill="1" applyBorder="1"/>
    <xf numFmtId="0" fontId="10" fillId="2" borderId="12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3" borderId="2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/>
    </xf>
    <xf numFmtId="9" fontId="10" fillId="3" borderId="18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9" fontId="10" fillId="3" borderId="17" xfId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9" fontId="10" fillId="3" borderId="25" xfId="1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9" fontId="4" fillId="3" borderId="19" xfId="1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/>
    </xf>
    <xf numFmtId="1" fontId="10" fillId="4" borderId="8" xfId="0" applyNumberFormat="1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1" fontId="10" fillId="4" borderId="5" xfId="0" applyNumberFormat="1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10" fillId="4" borderId="12" xfId="0" applyFont="1" applyFill="1" applyBorder="1"/>
    <xf numFmtId="1" fontId="10" fillId="4" borderId="11" xfId="0" applyNumberFormat="1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1" fontId="10" fillId="4" borderId="2" xfId="0" applyNumberFormat="1" applyFont="1" applyFill="1" applyBorder="1" applyAlignment="1">
      <alignment horizontal="center"/>
    </xf>
    <xf numFmtId="0" fontId="5" fillId="4" borderId="31" xfId="0" applyNumberFormat="1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/>
    </xf>
    <xf numFmtId="1" fontId="10" fillId="4" borderId="4" xfId="0" applyNumberFormat="1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1" fillId="0" borderId="0" xfId="0" applyFont="1"/>
    <xf numFmtId="0" fontId="3" fillId="0" borderId="5" xfId="0" applyFont="1" applyFill="1" applyBorder="1" applyAlignment="1">
      <alignment horizontal="center"/>
    </xf>
    <xf numFmtId="9" fontId="10" fillId="2" borderId="5" xfId="1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9" fontId="10" fillId="3" borderId="5" xfId="1" applyFont="1" applyFill="1" applyBorder="1" applyAlignment="1">
      <alignment horizontal="center"/>
    </xf>
    <xf numFmtId="164" fontId="10" fillId="2" borderId="5" xfId="1" applyNumberFormat="1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9" fontId="10" fillId="2" borderId="8" xfId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10" fillId="3" borderId="8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9" fontId="10" fillId="2" borderId="2" xfId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9" fontId="10" fillId="3" borderId="2" xfId="1" applyFont="1" applyFill="1" applyBorder="1" applyAlignment="1">
      <alignment horizontal="center"/>
    </xf>
    <xf numFmtId="0" fontId="5" fillId="2" borderId="8" xfId="0" applyNumberFormat="1" applyFont="1" applyFill="1" applyBorder="1" applyAlignment="1">
      <alignment horizontal="center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0" fontId="5" fillId="3" borderId="18" xfId="0" applyNumberFormat="1" applyFont="1" applyFill="1" applyBorder="1" applyAlignment="1">
      <alignment horizontal="center" vertical="center" wrapText="1"/>
    </xf>
    <xf numFmtId="0" fontId="5" fillId="4" borderId="29" xfId="0" applyNumberFormat="1" applyFont="1" applyFill="1" applyBorder="1" applyAlignment="1">
      <alignment horizontal="center" vertical="center" wrapText="1"/>
    </xf>
    <xf numFmtId="0" fontId="5" fillId="4" borderId="30" xfId="0" applyNumberFormat="1" applyFont="1" applyFill="1" applyBorder="1" applyAlignment="1">
      <alignment horizontal="center"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2" borderId="18" xfId="0" applyNumberFormat="1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6"/>
  <sheetViews>
    <sheetView tabSelected="1" zoomScale="82" zoomScaleNormal="82" workbookViewId="0">
      <selection activeCell="O19" sqref="O19"/>
    </sheetView>
  </sheetViews>
  <sheetFormatPr defaultRowHeight="15" x14ac:dyDescent="0.25"/>
  <cols>
    <col min="1" max="1" width="15.5703125" customWidth="1"/>
    <col min="2" max="2" width="6.7109375" customWidth="1"/>
    <col min="3" max="3" width="9.85546875" customWidth="1"/>
    <col min="4" max="4" width="8.42578125" customWidth="1"/>
    <col min="5" max="5" width="8.7109375" customWidth="1"/>
    <col min="6" max="6" width="8.5703125" customWidth="1"/>
    <col min="7" max="7" width="8.85546875" customWidth="1"/>
    <col min="8" max="8" width="8" customWidth="1"/>
    <col min="9" max="9" width="8.5703125" customWidth="1"/>
    <col min="10" max="10" width="9.42578125" bestFit="1" customWidth="1"/>
    <col min="11" max="11" width="8.5703125" bestFit="1" customWidth="1"/>
    <col min="12" max="12" width="7.28515625" bestFit="1" customWidth="1"/>
    <col min="13" max="13" width="11" customWidth="1"/>
    <col min="14" max="14" width="11.28515625" bestFit="1" customWidth="1"/>
    <col min="15" max="15" width="13.28515625" customWidth="1"/>
    <col min="16" max="16" width="8.5703125" bestFit="1" customWidth="1"/>
    <col min="17" max="17" width="8.5703125" customWidth="1"/>
    <col min="18" max="19" width="7.85546875" customWidth="1"/>
    <col min="20" max="21" width="6.5703125" customWidth="1"/>
    <col min="22" max="23" width="8.5703125" customWidth="1"/>
  </cols>
  <sheetData>
    <row r="1" spans="1:23" x14ac:dyDescent="0.25">
      <c r="A1" s="21"/>
      <c r="B1" s="21"/>
    </row>
    <row r="2" spans="1:23" ht="15.75" thickBot="1" x14ac:dyDescent="0.3">
      <c r="A2" s="21" t="s">
        <v>33</v>
      </c>
      <c r="B2" s="20"/>
    </row>
    <row r="3" spans="1:23" ht="67.5" customHeight="1" x14ac:dyDescent="0.25">
      <c r="A3" s="19"/>
      <c r="B3" s="18"/>
      <c r="C3" s="23" t="s">
        <v>20</v>
      </c>
      <c r="D3" s="29" t="s">
        <v>19</v>
      </c>
      <c r="E3" s="137" t="s">
        <v>21</v>
      </c>
      <c r="F3" s="138"/>
      <c r="G3" s="30" t="s">
        <v>19</v>
      </c>
      <c r="H3" s="137" t="s">
        <v>34</v>
      </c>
      <c r="I3" s="144"/>
      <c r="J3" s="29" t="s">
        <v>19</v>
      </c>
      <c r="K3" s="137" t="s">
        <v>39</v>
      </c>
      <c r="L3" s="138"/>
      <c r="M3" s="143" t="s">
        <v>40</v>
      </c>
      <c r="N3" s="139"/>
      <c r="O3" s="139"/>
      <c r="P3" s="139" t="s">
        <v>18</v>
      </c>
      <c r="Q3" s="140"/>
      <c r="R3" s="141" t="s">
        <v>17</v>
      </c>
      <c r="S3" s="142"/>
      <c r="T3" s="142"/>
      <c r="U3" s="142"/>
      <c r="V3" s="142"/>
      <c r="W3" s="114"/>
    </row>
    <row r="4" spans="1:23" ht="38.25" x14ac:dyDescent="0.25">
      <c r="A4" s="17"/>
      <c r="B4" s="16" t="s">
        <v>16</v>
      </c>
      <c r="C4" s="15" t="s">
        <v>15</v>
      </c>
      <c r="D4" s="31" t="s">
        <v>41</v>
      </c>
      <c r="E4" s="32" t="s">
        <v>25</v>
      </c>
      <c r="F4" s="33" t="s">
        <v>28</v>
      </c>
      <c r="G4" s="34" t="s">
        <v>42</v>
      </c>
      <c r="H4" s="32" t="s">
        <v>26</v>
      </c>
      <c r="I4" s="35" t="s">
        <v>27</v>
      </c>
      <c r="J4" s="31" t="s">
        <v>43</v>
      </c>
      <c r="K4" s="32" t="s">
        <v>29</v>
      </c>
      <c r="L4" s="33" t="s">
        <v>30</v>
      </c>
      <c r="M4" s="71" t="s">
        <v>45</v>
      </c>
      <c r="N4" s="72" t="s">
        <v>14</v>
      </c>
      <c r="O4" s="73" t="s">
        <v>13</v>
      </c>
      <c r="P4" s="73" t="s">
        <v>26</v>
      </c>
      <c r="Q4" s="74" t="s">
        <v>28</v>
      </c>
      <c r="R4" s="95" t="s">
        <v>23</v>
      </c>
      <c r="S4" s="94" t="s">
        <v>24</v>
      </c>
      <c r="T4" s="95" t="s">
        <v>36</v>
      </c>
      <c r="U4" s="94" t="s">
        <v>24</v>
      </c>
      <c r="V4" s="95" t="s">
        <v>44</v>
      </c>
      <c r="W4" s="115" t="s">
        <v>24</v>
      </c>
    </row>
    <row r="5" spans="1:23" ht="11.25" customHeight="1" x14ac:dyDescent="0.25">
      <c r="A5" s="14">
        <v>1</v>
      </c>
      <c r="B5" s="13">
        <v>2</v>
      </c>
      <c r="C5" s="22">
        <v>3</v>
      </c>
      <c r="D5" s="36">
        <v>4</v>
      </c>
      <c r="E5" s="37">
        <v>5</v>
      </c>
      <c r="F5" s="38">
        <v>6</v>
      </c>
      <c r="G5" s="39">
        <v>7</v>
      </c>
      <c r="H5" s="37">
        <v>8</v>
      </c>
      <c r="I5" s="40">
        <v>9</v>
      </c>
      <c r="J5" s="36">
        <v>10</v>
      </c>
      <c r="K5" s="37">
        <v>11</v>
      </c>
      <c r="L5" s="38">
        <v>12</v>
      </c>
      <c r="M5" s="75">
        <v>13</v>
      </c>
      <c r="N5" s="76">
        <v>14</v>
      </c>
      <c r="O5" s="76">
        <v>15</v>
      </c>
      <c r="P5" s="76">
        <v>16</v>
      </c>
      <c r="Q5" s="77">
        <v>17</v>
      </c>
      <c r="R5" s="96">
        <v>18</v>
      </c>
      <c r="S5" s="97">
        <v>19</v>
      </c>
      <c r="T5" s="98">
        <v>20</v>
      </c>
      <c r="U5" s="98">
        <v>21</v>
      </c>
      <c r="V5" s="98">
        <v>22</v>
      </c>
      <c r="W5" s="116">
        <v>23</v>
      </c>
    </row>
    <row r="6" spans="1:23" ht="15.75" thickBot="1" x14ac:dyDescent="0.3">
      <c r="A6" s="12" t="s">
        <v>12</v>
      </c>
      <c r="B6" s="11"/>
      <c r="C6" s="24"/>
      <c r="D6" s="41"/>
      <c r="E6" s="42"/>
      <c r="F6" s="43"/>
      <c r="G6" s="44"/>
      <c r="H6" s="42"/>
      <c r="I6" s="45"/>
      <c r="J6" s="41"/>
      <c r="K6" s="42"/>
      <c r="L6" s="43"/>
      <c r="M6" s="78"/>
      <c r="N6" s="79"/>
      <c r="O6" s="80"/>
      <c r="P6" s="80"/>
      <c r="Q6" s="81"/>
      <c r="R6" s="99"/>
      <c r="S6" s="100"/>
      <c r="T6" s="101"/>
      <c r="U6" s="101"/>
      <c r="V6" s="101"/>
      <c r="W6" s="117"/>
    </row>
    <row r="7" spans="1:23" x14ac:dyDescent="0.25">
      <c r="A7" s="8" t="s">
        <v>22</v>
      </c>
      <c r="B7" s="7" t="s">
        <v>6</v>
      </c>
      <c r="C7" s="129">
        <v>280</v>
      </c>
      <c r="D7" s="47">
        <v>354</v>
      </c>
      <c r="E7" s="47">
        <f>C7-D7</f>
        <v>-74</v>
      </c>
      <c r="F7" s="130">
        <f>D7/C7-1</f>
        <v>0.26428571428571423</v>
      </c>
      <c r="G7" s="47">
        <v>347</v>
      </c>
      <c r="H7" s="47">
        <f>G7-C7</f>
        <v>67</v>
      </c>
      <c r="I7" s="130">
        <f>G7/C7-1</f>
        <v>0.23928571428571432</v>
      </c>
      <c r="J7" s="131">
        <v>34</v>
      </c>
      <c r="K7" s="47">
        <f>J7-C7</f>
        <v>-246</v>
      </c>
      <c r="L7" s="130">
        <f>J7/C7-1</f>
        <v>-0.87857142857142856</v>
      </c>
      <c r="M7" s="82">
        <v>38</v>
      </c>
      <c r="N7" s="82">
        <v>0</v>
      </c>
      <c r="O7" s="82">
        <v>8</v>
      </c>
      <c r="P7" s="82">
        <f>M7-C7</f>
        <v>-242</v>
      </c>
      <c r="Q7" s="132">
        <f t="shared" ref="Q7" si="0">M7/C7-1</f>
        <v>-0.86428571428571432</v>
      </c>
      <c r="R7" s="104" t="s">
        <v>37</v>
      </c>
      <c r="S7" s="103" t="s">
        <v>37</v>
      </c>
      <c r="T7" s="104" t="s">
        <v>2</v>
      </c>
      <c r="U7" s="104" t="s">
        <v>2</v>
      </c>
      <c r="V7" s="104" t="s">
        <v>2</v>
      </c>
      <c r="W7" s="118" t="s">
        <v>2</v>
      </c>
    </row>
    <row r="8" spans="1:23" x14ac:dyDescent="0.25">
      <c r="A8" s="4" t="s">
        <v>11</v>
      </c>
      <c r="B8" s="3" t="s">
        <v>3</v>
      </c>
      <c r="C8" s="124">
        <v>9000</v>
      </c>
      <c r="D8" s="52">
        <v>3193</v>
      </c>
      <c r="E8" s="52">
        <f t="shared" ref="E8:E10" si="1">C8-D8</f>
        <v>5807</v>
      </c>
      <c r="F8" s="125">
        <f>D8/C8-1</f>
        <v>-0.64522222222222214</v>
      </c>
      <c r="G8" s="52">
        <v>10901</v>
      </c>
      <c r="H8" s="52">
        <f t="shared" ref="H8:H10" si="2">G8-C8</f>
        <v>1901</v>
      </c>
      <c r="I8" s="125">
        <f t="shared" ref="I8:I10" si="3">G8/C8-1</f>
        <v>0.2112222222222222</v>
      </c>
      <c r="J8" s="126">
        <v>8010</v>
      </c>
      <c r="K8" s="52">
        <f t="shared" ref="K8" si="4">J8-C8</f>
        <v>-990</v>
      </c>
      <c r="L8" s="125">
        <f t="shared" ref="L8:L10" si="5">J8/C8-1</f>
        <v>-0.10999999999999999</v>
      </c>
      <c r="M8" s="84">
        <v>0</v>
      </c>
      <c r="N8" s="145">
        <v>2868</v>
      </c>
      <c r="O8" s="84">
        <v>22155</v>
      </c>
      <c r="P8" s="84">
        <f>M8-C8</f>
        <v>-9000</v>
      </c>
      <c r="Q8" s="127">
        <f>M8/C8-1</f>
        <v>-1</v>
      </c>
      <c r="R8" s="107">
        <v>2868</v>
      </c>
      <c r="S8" s="106">
        <f>R8/C8*100</f>
        <v>31.866666666666667</v>
      </c>
      <c r="T8" s="107" t="s">
        <v>37</v>
      </c>
      <c r="U8" s="107" t="s">
        <v>37</v>
      </c>
      <c r="V8" s="107" t="s">
        <v>37</v>
      </c>
      <c r="W8" s="119" t="s">
        <v>37</v>
      </c>
    </row>
    <row r="9" spans="1:23" x14ac:dyDescent="0.25">
      <c r="A9" s="5" t="s">
        <v>10</v>
      </c>
      <c r="B9" s="3" t="s">
        <v>3</v>
      </c>
      <c r="C9" s="124">
        <v>12000</v>
      </c>
      <c r="D9" s="52">
        <v>5865</v>
      </c>
      <c r="E9" s="52">
        <f t="shared" si="1"/>
        <v>6135</v>
      </c>
      <c r="F9" s="128">
        <f>D9/C9-1</f>
        <v>-0.51124999999999998</v>
      </c>
      <c r="G9" s="52">
        <v>6225</v>
      </c>
      <c r="H9" s="52">
        <f t="shared" si="2"/>
        <v>-5775</v>
      </c>
      <c r="I9" s="125">
        <f t="shared" si="3"/>
        <v>-0.48124999999999996</v>
      </c>
      <c r="J9" s="126">
        <v>888</v>
      </c>
      <c r="K9" s="52">
        <f>J9-C9</f>
        <v>-11112</v>
      </c>
      <c r="L9" s="125">
        <f t="shared" si="5"/>
        <v>-0.92600000000000005</v>
      </c>
      <c r="M9" s="84">
        <v>31360</v>
      </c>
      <c r="N9" s="84">
        <v>33891</v>
      </c>
      <c r="O9" s="84">
        <f>1739+1396+29+20</f>
        <v>3184</v>
      </c>
      <c r="P9" s="84">
        <f t="shared" ref="P9:P15" si="6">M9-C9</f>
        <v>19360</v>
      </c>
      <c r="Q9" s="127">
        <f>M9/C9-1</f>
        <v>1.6133333333333333</v>
      </c>
      <c r="R9" s="107">
        <v>12000</v>
      </c>
      <c r="S9" s="107">
        <v>100</v>
      </c>
      <c r="T9" s="107">
        <v>12000</v>
      </c>
      <c r="U9" s="107">
        <v>100</v>
      </c>
      <c r="V9" s="107">
        <f>+N9-(12000+12000)</f>
        <v>9891</v>
      </c>
      <c r="W9" s="119">
        <f>V9/C9*100</f>
        <v>82.424999999999997</v>
      </c>
    </row>
    <row r="10" spans="1:23" ht="15.75" thickBot="1" x14ac:dyDescent="0.3">
      <c r="A10" s="2" t="s">
        <v>9</v>
      </c>
      <c r="B10" s="1" t="s">
        <v>3</v>
      </c>
      <c r="C10" s="133">
        <v>4000</v>
      </c>
      <c r="D10" s="58"/>
      <c r="E10" s="58">
        <f t="shared" si="1"/>
        <v>4000</v>
      </c>
      <c r="F10" s="134">
        <f t="shared" ref="F10:F15" si="7">D10/C10-1</f>
        <v>-1</v>
      </c>
      <c r="G10" s="58">
        <v>2520</v>
      </c>
      <c r="H10" s="58">
        <f t="shared" si="2"/>
        <v>-1480</v>
      </c>
      <c r="I10" s="134">
        <f t="shared" si="3"/>
        <v>-0.37</v>
      </c>
      <c r="J10" s="135">
        <v>67</v>
      </c>
      <c r="K10" s="58">
        <f>J10-C10</f>
        <v>-3933</v>
      </c>
      <c r="L10" s="134">
        <f t="shared" si="5"/>
        <v>-0.98324999999999996</v>
      </c>
      <c r="M10" s="86">
        <v>0</v>
      </c>
      <c r="N10" s="86">
        <v>0</v>
      </c>
      <c r="O10" s="86">
        <v>0</v>
      </c>
      <c r="P10" s="86">
        <f>M10-C10</f>
        <v>-4000</v>
      </c>
      <c r="Q10" s="136">
        <f>M10/C10-1</f>
        <v>-1</v>
      </c>
      <c r="R10" s="109" t="s">
        <v>2</v>
      </c>
      <c r="S10" s="109" t="s">
        <v>2</v>
      </c>
      <c r="T10" s="109" t="s">
        <v>2</v>
      </c>
      <c r="U10" s="109" t="s">
        <v>2</v>
      </c>
      <c r="V10" s="109" t="s">
        <v>2</v>
      </c>
      <c r="W10" s="121" t="s">
        <v>2</v>
      </c>
    </row>
    <row r="11" spans="1:23" ht="15.75" thickBot="1" x14ac:dyDescent="0.3">
      <c r="A11" s="10" t="s">
        <v>8</v>
      </c>
      <c r="B11" s="9"/>
      <c r="C11" s="28"/>
      <c r="D11" s="63"/>
      <c r="E11" s="64"/>
      <c r="F11" s="65"/>
      <c r="G11" s="66"/>
      <c r="H11" s="67"/>
      <c r="I11" s="68"/>
      <c r="J11" s="69"/>
      <c r="K11" s="64"/>
      <c r="L11" s="65"/>
      <c r="M11" s="88"/>
      <c r="N11" s="89"/>
      <c r="O11" s="89"/>
      <c r="P11" s="89"/>
      <c r="Q11" s="90"/>
      <c r="R11" s="110"/>
      <c r="S11" s="111"/>
      <c r="T11" s="112"/>
      <c r="U11" s="112"/>
      <c r="V11" s="112"/>
      <c r="W11" s="122" t="s">
        <v>2</v>
      </c>
    </row>
    <row r="12" spans="1:23" x14ac:dyDescent="0.25">
      <c r="A12" s="8" t="s">
        <v>7</v>
      </c>
      <c r="B12" s="7" t="s">
        <v>6</v>
      </c>
      <c r="C12" s="25">
        <v>500</v>
      </c>
      <c r="D12" s="70">
        <v>420</v>
      </c>
      <c r="E12" s="47">
        <f t="shared" ref="E12:E15" si="8">D12-C12</f>
        <v>-80</v>
      </c>
      <c r="F12" s="48">
        <f t="shared" si="7"/>
        <v>-0.16000000000000003</v>
      </c>
      <c r="G12" s="49">
        <v>130</v>
      </c>
      <c r="H12" s="47">
        <f t="shared" ref="H12:H15" si="9">G12-C12</f>
        <v>-370</v>
      </c>
      <c r="I12" s="50">
        <f t="shared" ref="I12:I15" si="10">G12/C12-1</f>
        <v>-0.74</v>
      </c>
      <c r="J12" s="46">
        <v>465</v>
      </c>
      <c r="K12" s="47">
        <f t="shared" ref="K12:K15" si="11">J12-C12</f>
        <v>-35</v>
      </c>
      <c r="L12" s="48">
        <f t="shared" ref="L12:L15" si="12">J12/C12-1</f>
        <v>-6.9999999999999951E-2</v>
      </c>
      <c r="M12" s="91">
        <v>454</v>
      </c>
      <c r="N12" s="91">
        <v>119</v>
      </c>
      <c r="O12" s="91">
        <v>552</v>
      </c>
      <c r="P12" s="91">
        <f t="shared" si="6"/>
        <v>-46</v>
      </c>
      <c r="Q12" s="83">
        <f>M12/C12-1</f>
        <v>-9.1999999999999971E-2</v>
      </c>
      <c r="R12" s="102">
        <v>119</v>
      </c>
      <c r="S12" s="103">
        <f>R12/C12*100</f>
        <v>23.799999999999997</v>
      </c>
      <c r="T12" s="104" t="s">
        <v>37</v>
      </c>
      <c r="U12" s="104" t="s">
        <v>37</v>
      </c>
      <c r="V12" s="104" t="s">
        <v>2</v>
      </c>
      <c r="W12" s="118" t="s">
        <v>2</v>
      </c>
    </row>
    <row r="13" spans="1:23" x14ac:dyDescent="0.25">
      <c r="A13" s="6" t="s">
        <v>5</v>
      </c>
      <c r="B13" s="3" t="s">
        <v>0</v>
      </c>
      <c r="C13" s="26">
        <v>50</v>
      </c>
      <c r="D13" s="51">
        <v>78</v>
      </c>
      <c r="E13" s="52">
        <f t="shared" si="8"/>
        <v>28</v>
      </c>
      <c r="F13" s="53">
        <f t="shared" si="7"/>
        <v>0.56000000000000005</v>
      </c>
      <c r="G13" s="54">
        <v>20</v>
      </c>
      <c r="H13" s="52">
        <f t="shared" si="9"/>
        <v>-30</v>
      </c>
      <c r="I13" s="55">
        <f t="shared" si="10"/>
        <v>-0.6</v>
      </c>
      <c r="J13" s="56">
        <v>61</v>
      </c>
      <c r="K13" s="52">
        <f t="shared" si="11"/>
        <v>11</v>
      </c>
      <c r="L13" s="53">
        <f t="shared" si="12"/>
        <v>0.21999999999999997</v>
      </c>
      <c r="M13" s="92">
        <v>100</v>
      </c>
      <c r="N13" s="92">
        <v>14</v>
      </c>
      <c r="O13" s="92">
        <v>74</v>
      </c>
      <c r="P13" s="92">
        <f t="shared" si="6"/>
        <v>50</v>
      </c>
      <c r="Q13" s="85">
        <f>M13/C13-1</f>
        <v>1</v>
      </c>
      <c r="R13" s="105">
        <v>14</v>
      </c>
      <c r="S13" s="106">
        <f>R13/C13*100</f>
        <v>28.000000000000004</v>
      </c>
      <c r="T13" s="107" t="s">
        <v>37</v>
      </c>
      <c r="U13" s="107" t="s">
        <v>37</v>
      </c>
      <c r="V13" s="107" t="s">
        <v>37</v>
      </c>
      <c r="W13" s="119" t="s">
        <v>37</v>
      </c>
    </row>
    <row r="14" spans="1:23" x14ac:dyDescent="0.25">
      <c r="A14" s="5" t="s">
        <v>4</v>
      </c>
      <c r="B14" s="3" t="s">
        <v>3</v>
      </c>
      <c r="C14" s="26">
        <v>500</v>
      </c>
      <c r="D14" s="51">
        <v>497</v>
      </c>
      <c r="E14" s="52">
        <f t="shared" si="8"/>
        <v>-3</v>
      </c>
      <c r="F14" s="53">
        <f t="shared" si="7"/>
        <v>-6.0000000000000053E-3</v>
      </c>
      <c r="G14" s="54">
        <v>330</v>
      </c>
      <c r="H14" s="52">
        <f t="shared" si="9"/>
        <v>-170</v>
      </c>
      <c r="I14" s="55">
        <f t="shared" si="10"/>
        <v>-0.33999999999999997</v>
      </c>
      <c r="J14" s="56">
        <v>478</v>
      </c>
      <c r="K14" s="52">
        <f t="shared" si="11"/>
        <v>-22</v>
      </c>
      <c r="L14" s="53">
        <f t="shared" si="12"/>
        <v>-4.4000000000000039E-2</v>
      </c>
      <c r="M14" s="92">
        <v>116</v>
      </c>
      <c r="N14" s="92">
        <v>3</v>
      </c>
      <c r="O14" s="92">
        <v>297</v>
      </c>
      <c r="P14" s="92">
        <f t="shared" si="6"/>
        <v>-384</v>
      </c>
      <c r="Q14" s="85">
        <f>M14/C14-1</f>
        <v>-0.76800000000000002</v>
      </c>
      <c r="R14" s="105">
        <v>3</v>
      </c>
      <c r="S14" s="106">
        <f t="shared" ref="S14:S15" si="13">R14/C14*100</f>
        <v>0.6</v>
      </c>
      <c r="T14" s="107" t="s">
        <v>2</v>
      </c>
      <c r="U14" s="107" t="s">
        <v>2</v>
      </c>
      <c r="V14" s="107" t="s">
        <v>2</v>
      </c>
      <c r="W14" s="120" t="s">
        <v>2</v>
      </c>
    </row>
    <row r="15" spans="1:23" ht="15.75" thickBot="1" x14ac:dyDescent="0.3">
      <c r="A15" s="2" t="s">
        <v>1</v>
      </c>
      <c r="B15" s="1" t="s">
        <v>0</v>
      </c>
      <c r="C15" s="27">
        <v>150</v>
      </c>
      <c r="D15" s="57">
        <v>106</v>
      </c>
      <c r="E15" s="58">
        <f t="shared" si="8"/>
        <v>-44</v>
      </c>
      <c r="F15" s="59">
        <f t="shared" si="7"/>
        <v>-0.29333333333333333</v>
      </c>
      <c r="G15" s="60">
        <v>14</v>
      </c>
      <c r="H15" s="58">
        <f t="shared" si="9"/>
        <v>-136</v>
      </c>
      <c r="I15" s="61">
        <f t="shared" si="10"/>
        <v>-0.90666666666666662</v>
      </c>
      <c r="J15" s="62">
        <v>238</v>
      </c>
      <c r="K15" s="58">
        <f t="shared" si="11"/>
        <v>88</v>
      </c>
      <c r="L15" s="59">
        <f t="shared" si="12"/>
        <v>0.58666666666666667</v>
      </c>
      <c r="M15" s="93">
        <v>99</v>
      </c>
      <c r="N15" s="93">
        <v>75</v>
      </c>
      <c r="O15" s="93">
        <v>295</v>
      </c>
      <c r="P15" s="93">
        <f t="shared" si="6"/>
        <v>-51</v>
      </c>
      <c r="Q15" s="87">
        <f>M15/C15-1</f>
        <v>-0.33999999999999997</v>
      </c>
      <c r="R15" s="108">
        <v>75</v>
      </c>
      <c r="S15" s="113">
        <f t="shared" si="13"/>
        <v>50</v>
      </c>
      <c r="T15" s="109" t="s">
        <v>2</v>
      </c>
      <c r="U15" s="109" t="s">
        <v>2</v>
      </c>
      <c r="V15" s="109" t="s">
        <v>2</v>
      </c>
      <c r="W15" s="121" t="s">
        <v>2</v>
      </c>
    </row>
    <row r="17" spans="1:23" ht="18.75" x14ac:dyDescent="0.3">
      <c r="A17" s="123" t="s">
        <v>31</v>
      </c>
      <c r="B17" s="123"/>
      <c r="C17" s="123"/>
      <c r="D17" s="123"/>
      <c r="E17" s="123"/>
      <c r="F17" s="123"/>
    </row>
    <row r="18" spans="1:23" ht="18.75" x14ac:dyDescent="0.3">
      <c r="A18" s="123"/>
      <c r="B18" s="123"/>
      <c r="C18" s="123"/>
      <c r="D18" s="123"/>
      <c r="E18" s="123"/>
      <c r="F18" s="123"/>
    </row>
    <row r="19" spans="1:23" ht="18.75" x14ac:dyDescent="0.3">
      <c r="A19" s="123" t="s">
        <v>32</v>
      </c>
      <c r="B19" s="123"/>
      <c r="C19" s="123"/>
      <c r="D19" s="123"/>
      <c r="E19" s="123"/>
      <c r="F19" s="123"/>
    </row>
    <row r="20" spans="1:23" ht="18.75" x14ac:dyDescent="0.3">
      <c r="A20" s="123"/>
      <c r="B20" s="123"/>
      <c r="C20" s="123"/>
      <c r="D20" s="123"/>
      <c r="E20" s="123"/>
      <c r="F20" s="123"/>
      <c r="W20" t="s">
        <v>38</v>
      </c>
    </row>
    <row r="21" spans="1:23" ht="18.75" x14ac:dyDescent="0.3">
      <c r="A21" s="123" t="s">
        <v>35</v>
      </c>
      <c r="B21" s="123"/>
      <c r="C21" s="123"/>
      <c r="D21" s="123"/>
      <c r="E21" s="123"/>
      <c r="F21" s="123"/>
    </row>
    <row r="22" spans="1:23" ht="18.75" x14ac:dyDescent="0.3">
      <c r="A22" s="123"/>
      <c r="B22" s="123"/>
      <c r="C22" s="123"/>
      <c r="D22" s="123"/>
      <c r="E22" s="123"/>
      <c r="F22" s="123"/>
    </row>
    <row r="23" spans="1:23" ht="18.75" x14ac:dyDescent="0.3">
      <c r="A23" s="123"/>
      <c r="B23" s="123"/>
      <c r="C23" s="123"/>
      <c r="D23" s="123"/>
      <c r="E23" s="123"/>
      <c r="F23" s="123"/>
    </row>
    <row r="24" spans="1:23" ht="18.75" x14ac:dyDescent="0.3">
      <c r="A24" s="123"/>
      <c r="B24" s="123"/>
      <c r="C24" s="123"/>
      <c r="D24" s="123"/>
      <c r="E24" s="123"/>
      <c r="F24" s="123"/>
    </row>
    <row r="25" spans="1:23" ht="18.75" x14ac:dyDescent="0.3">
      <c r="A25" s="123"/>
      <c r="B25" s="123"/>
      <c r="C25" s="123"/>
      <c r="D25" s="123"/>
      <c r="E25" s="123"/>
      <c r="F25" s="123"/>
    </row>
    <row r="26" spans="1:23" ht="18.75" x14ac:dyDescent="0.3">
      <c r="A26" s="123"/>
      <c r="B26" s="123"/>
      <c r="C26" s="123"/>
      <c r="D26" s="123"/>
      <c r="E26" s="123"/>
      <c r="F26" s="123"/>
    </row>
  </sheetData>
  <mergeCells count="6">
    <mergeCell ref="E3:F3"/>
    <mergeCell ref="K3:L3"/>
    <mergeCell ref="P3:Q3"/>
    <mergeCell ref="R3:V3"/>
    <mergeCell ref="M3:O3"/>
    <mergeCell ref="H3:I3"/>
  </mergeCells>
  <pageMargins left="0.25" right="0.25" top="0.75" bottom="0.75" header="0.3" footer="0.3"/>
  <pageSetup paperSize="9" scale="6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</dc:creator>
  <cp:lastModifiedBy>Евгений Рыжко</cp:lastModifiedBy>
  <cp:lastPrinted>2013-12-18T06:37:41Z</cp:lastPrinted>
  <dcterms:created xsi:type="dcterms:W3CDTF">2013-12-12T12:17:42Z</dcterms:created>
  <dcterms:modified xsi:type="dcterms:W3CDTF">2013-12-28T07:19:17Z</dcterms:modified>
</cp:coreProperties>
</file>