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Пенда\Desktop\"/>
    </mc:Choice>
  </mc:AlternateContent>
  <bookViews>
    <workbookView xWindow="0" yWindow="0" windowWidth="21600" windowHeight="9735"/>
  </bookViews>
  <sheets>
    <sheet name="Лист2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 s="1"/>
  <c r="B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E8" i="1" s="1"/>
  <c r="D3" i="1"/>
  <c r="D8" i="1" s="1"/>
  <c r="D10" i="1" l="1"/>
  <c r="D9" i="1"/>
  <c r="E10" i="1"/>
  <c r="E9" i="1"/>
  <c r="F8" i="1"/>
</calcChain>
</file>

<file path=xl/sharedStrings.xml><?xml version="1.0" encoding="utf-8"?>
<sst xmlns="http://schemas.openxmlformats.org/spreadsheetml/2006/main" count="15" uniqueCount="15">
  <si>
    <t>дата</t>
  </si>
  <si>
    <t>СПИСАНО В МИНУСОВОМ</t>
  </si>
  <si>
    <t>ОКТЯБРЬ</t>
  </si>
  <si>
    <t>стоимость заказа</t>
  </si>
  <si>
    <t>Браки</t>
  </si>
  <si>
    <t>из них  ТПС</t>
  </si>
  <si>
    <t>из них ПРОФИЛЬ</t>
  </si>
  <si>
    <t xml:space="preserve">Уд. вес в стоимости </t>
  </si>
  <si>
    <t>28.09.2013-04.10.2013</t>
  </si>
  <si>
    <t>05.10.2013-11.10.2013</t>
  </si>
  <si>
    <t>12.10.2013-18.10.2013</t>
  </si>
  <si>
    <t>19.10.2013-25.10.2013</t>
  </si>
  <si>
    <t>26.10.2013-01.11.2013</t>
  </si>
  <si>
    <r>
      <t xml:space="preserve">ИТОГО, </t>
    </r>
    <r>
      <rPr>
        <b/>
        <sz val="11"/>
        <color theme="1"/>
        <rFont val="Calibri"/>
        <family val="2"/>
        <charset val="204"/>
      </rPr>
      <t>€</t>
    </r>
  </si>
  <si>
    <t>ИТОГО, бел.руб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</si>
</sst>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2" xfId="0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/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3" fillId="0" borderId="7" xfId="0" applyFont="1" applyBorder="1" applyAlignment="1">
      <alignment vertical="top" wrapText="1"/>
    </xf>
    <xf numFmtId="0" fontId="2" fillId="0" borderId="8" xfId="0" applyFont="1" applyBorder="1" applyAlignment="1">
      <alignment wrapText="1"/>
    </xf>
    <xf numFmtId="0" fontId="0" fillId="0" borderId="1" xfId="0" applyBorder="1"/>
    <xf numFmtId="1" fontId="0" fillId="0" borderId="6" xfId="0" applyNumberFormat="1" applyBorder="1"/>
    <xf numFmtId="1" fontId="0" fillId="0" borderId="1" xfId="0" applyNumberFormat="1" applyBorder="1"/>
    <xf numFmtId="1" fontId="0" fillId="0" borderId="7" xfId="0" applyNumberFormat="1" applyBorder="1"/>
    <xf numFmtId="164" fontId="0" fillId="0" borderId="8" xfId="1" applyNumberFormat="1" applyFont="1" applyBorder="1" applyAlignment="1">
      <alignment wrapText="1"/>
    </xf>
    <xf numFmtId="0" fontId="0" fillId="0" borderId="9" xfId="0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164" fontId="0" fillId="0" borderId="13" xfId="1" applyNumberFormat="1" applyFont="1" applyBorder="1" applyAlignment="1">
      <alignment wrapText="1"/>
    </xf>
    <xf numFmtId="0" fontId="2" fillId="0" borderId="14" xfId="0" applyFont="1" applyFill="1" applyBorder="1" applyAlignment="1">
      <alignment horizontal="right"/>
    </xf>
    <xf numFmtId="3" fontId="0" fillId="0" borderId="15" xfId="0" applyNumberFormat="1" applyBorder="1"/>
    <xf numFmtId="1" fontId="2" fillId="0" borderId="16" xfId="0" applyNumberFormat="1" applyFont="1" applyBorder="1"/>
    <xf numFmtId="164" fontId="0" fillId="0" borderId="17" xfId="1" applyNumberFormat="1" applyFont="1" applyFill="1" applyBorder="1" applyAlignment="1">
      <alignment wrapText="1"/>
    </xf>
    <xf numFmtId="0" fontId="2" fillId="0" borderId="0" xfId="0" applyFont="1" applyFill="1" applyBorder="1" applyAlignment="1">
      <alignment horizontal="right"/>
    </xf>
    <xf numFmtId="3" fontId="0" fillId="0" borderId="0" xfId="0" applyNumberFormat="1"/>
    <xf numFmtId="3" fontId="2" fillId="0" borderId="0" xfId="0" applyNumberFormat="1" applyFont="1" applyBorder="1"/>
    <xf numFmtId="9" fontId="0" fillId="0" borderId="0" xfId="0" applyNumberFormat="1" applyBorder="1"/>
    <xf numFmtId="9" fontId="0" fillId="0" borderId="0" xfId="1" applyFont="1" applyBorder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4"/>
  <sheetViews>
    <sheetView tabSelected="1" workbookViewId="0">
      <selection activeCell="H10" sqref="H10"/>
    </sheetView>
  </sheetViews>
  <sheetFormatPr defaultRowHeight="15" x14ac:dyDescent="0.25"/>
  <cols>
    <col min="1" max="1" width="20.28515625" bestFit="1" customWidth="1"/>
    <col min="2" max="2" width="10.42578125" customWidth="1"/>
    <col min="3" max="4" width="9.85546875" bestFit="1" customWidth="1"/>
    <col min="5" max="5" width="10.5703125" customWidth="1"/>
    <col min="6" max="6" width="8.7109375" bestFit="1" customWidth="1"/>
  </cols>
  <sheetData>
    <row r="1" spans="1:6" x14ac:dyDescent="0.25">
      <c r="A1" s="1" t="s">
        <v>0</v>
      </c>
      <c r="B1" s="2"/>
      <c r="C1" s="3" t="s">
        <v>1</v>
      </c>
      <c r="D1" s="4"/>
      <c r="E1" s="4"/>
      <c r="F1" s="5"/>
    </row>
    <row r="2" spans="1:6" ht="60" x14ac:dyDescent="0.25">
      <c r="A2" s="6" t="s">
        <v>2</v>
      </c>
      <c r="B2" s="7" t="s">
        <v>3</v>
      </c>
      <c r="C2" s="8" t="s">
        <v>4</v>
      </c>
      <c r="D2" s="9" t="s">
        <v>5</v>
      </c>
      <c r="E2" s="9" t="s">
        <v>6</v>
      </c>
      <c r="F2" s="10" t="s">
        <v>7</v>
      </c>
    </row>
    <row r="3" spans="1:6" x14ac:dyDescent="0.25">
      <c r="A3" s="11" t="s">
        <v>8</v>
      </c>
      <c r="B3" s="12">
        <v>61432.2</v>
      </c>
      <c r="C3" s="13">
        <v>691.8</v>
      </c>
      <c r="D3" s="14">
        <f>3.5+50.8+53.5+94.7+181.3+132.7</f>
        <v>516.5</v>
      </c>
      <c r="E3" s="14">
        <f>15.7+11.9+11.9+126.7+9.1</f>
        <v>175.29999999999998</v>
      </c>
      <c r="F3" s="15">
        <f>C3/B3</f>
        <v>1.1261195268930626E-2</v>
      </c>
    </row>
    <row r="4" spans="1:6" x14ac:dyDescent="0.25">
      <c r="A4" s="11" t="s">
        <v>9</v>
      </c>
      <c r="B4" s="12">
        <v>55632.5</v>
      </c>
      <c r="C4" s="13">
        <v>514.9</v>
      </c>
      <c r="D4" s="14">
        <f>38.9+24.5+15.1+45.8+15.8+242.3</f>
        <v>382.4</v>
      </c>
      <c r="E4" s="14">
        <f>46+15.9+26.5+44.1</f>
        <v>132.5</v>
      </c>
      <c r="F4" s="15">
        <f>C4/B4</f>
        <v>9.255381296903788E-3</v>
      </c>
    </row>
    <row r="5" spans="1:6" x14ac:dyDescent="0.25">
      <c r="A5" s="11" t="s">
        <v>10</v>
      </c>
      <c r="B5" s="12">
        <v>59339</v>
      </c>
      <c r="C5" s="13">
        <v>1260.2</v>
      </c>
      <c r="D5" s="14">
        <f>43.2+22+170+625.5+7.1+47+63+21+49.5</f>
        <v>1048.3000000000002</v>
      </c>
      <c r="E5" s="14">
        <f>15.7+69.4+60.3+42.7+23.8</f>
        <v>211.90000000000003</v>
      </c>
      <c r="F5" s="15">
        <f>C5/B5</f>
        <v>2.1237297561468849E-2</v>
      </c>
    </row>
    <row r="6" spans="1:6" x14ac:dyDescent="0.25">
      <c r="A6" s="11" t="s">
        <v>11</v>
      </c>
      <c r="B6" s="12">
        <v>56870.1</v>
      </c>
      <c r="C6" s="13">
        <v>753.4</v>
      </c>
      <c r="D6" s="14">
        <f>27.2+559.8+105+31.6</f>
        <v>723.6</v>
      </c>
      <c r="E6" s="14">
        <f>13.1+16.7</f>
        <v>29.799999999999997</v>
      </c>
      <c r="F6" s="15">
        <f>C6/B6</f>
        <v>1.3247734749894937E-2</v>
      </c>
    </row>
    <row r="7" spans="1:6" ht="15.75" thickBot="1" x14ac:dyDescent="0.3">
      <c r="A7" s="16" t="s">
        <v>12</v>
      </c>
      <c r="B7" s="17">
        <v>53903.9</v>
      </c>
      <c r="C7" s="18">
        <v>382.9</v>
      </c>
      <c r="D7" s="19">
        <f>140.8+161.3</f>
        <v>302.10000000000002</v>
      </c>
      <c r="E7" s="19">
        <f>80.8</f>
        <v>80.8</v>
      </c>
      <c r="F7" s="20">
        <f>C7/B7</f>
        <v>7.1033821300499587E-3</v>
      </c>
    </row>
    <row r="8" spans="1:6" ht="15.75" thickBot="1" x14ac:dyDescent="0.3">
      <c r="A8" s="21" t="s">
        <v>13</v>
      </c>
      <c r="B8" s="22">
        <f>SUM(B3:B7)</f>
        <v>287177.7</v>
      </c>
      <c r="C8" s="23">
        <f>SUM(C3:C7)</f>
        <v>3603.2</v>
      </c>
      <c r="D8" s="23">
        <f>SUM(D3:D7)</f>
        <v>2972.9</v>
      </c>
      <c r="E8" s="23">
        <f>SUM(E3:E7)</f>
        <v>630.29999999999995</v>
      </c>
      <c r="F8" s="24">
        <f>C8/B8</f>
        <v>1.2546935225123677E-2</v>
      </c>
    </row>
    <row r="9" spans="1:6" x14ac:dyDescent="0.25">
      <c r="A9" s="25" t="s">
        <v>14</v>
      </c>
      <c r="B9" s="26"/>
      <c r="C9" s="27">
        <f>C8*12400</f>
        <v>44679680</v>
      </c>
      <c r="D9" s="27">
        <f>D8*12400</f>
        <v>36863960</v>
      </c>
      <c r="E9" s="27">
        <f>E8*12400</f>
        <v>7815719.9999999991</v>
      </c>
    </row>
    <row r="10" spans="1:6" x14ac:dyDescent="0.25">
      <c r="C10" s="28">
        <v>1</v>
      </c>
      <c r="D10" s="29">
        <f>D8/C8</f>
        <v>0.8250721580817052</v>
      </c>
      <c r="E10" s="29">
        <f>E8/C8</f>
        <v>0.17492784191829486</v>
      </c>
    </row>
    <row r="24" spans="3:4" x14ac:dyDescent="0.25">
      <c r="C24" s="26"/>
      <c r="D24" s="26"/>
    </row>
  </sheetData>
  <mergeCells count="1">
    <mergeCell ref="C1:E1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</dc:creator>
  <cp:lastModifiedBy>П</cp:lastModifiedBy>
  <dcterms:created xsi:type="dcterms:W3CDTF">2013-11-08T10:44:33Z</dcterms:created>
  <dcterms:modified xsi:type="dcterms:W3CDTF">2013-11-08T10:45:05Z</dcterms:modified>
</cp:coreProperties>
</file>