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Tobb\"/>
    </mc:Choice>
  </mc:AlternateContent>
  <bookViews>
    <workbookView xWindow="0" yWindow="0" windowWidth="24000" windowHeight="9600"/>
  </bookViews>
  <sheets>
    <sheet name="16.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[3]BD04B!#REF!</definedName>
    <definedName name="\q">[3]BD04A!#REF!</definedName>
    <definedName name="\s">#REF!</definedName>
    <definedName name="\w">[3]BD04A!#REF!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'[5]ST-2SD.ST'!$A$81</definedName>
    <definedName name="__LF_ffffffde_u_fffffffe_a_LFdr1_iNdEx_645">'[5]ST-2SD.ST'!$A$80</definedName>
    <definedName name="__LF2004_2d_12_2d_31_20_00_3a_00_3a_00_LFc1_iNdEx_361">#N/A</definedName>
    <definedName name="__LFA_fffffff0_dam_LFdr1_iNdEx_584">'[5]ST-2SD.ST'!$A$19</definedName>
    <definedName name="__LFAnar_20_KB_LFdr1_iNdEx_1502">"$#REF!.$A$#REF!"</definedName>
    <definedName name="__LFAnar_20_KB_LFdr1_iNdEx_990">"$#REF!.$A$#REF!"</definedName>
    <definedName name="__LFAstara_LFdr1_iNdEx_582">'[5]ST-2SD.ST'!$A$17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'[5]ST-2SD.ST'!$A$23</definedName>
    <definedName name="__LFBalak_ffffffe6_n_LFdr1_iNdEx_589">'[5]ST-2SD.ST'!$A$24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'[5]ST-2SD.ST'!$A$28</definedName>
    <definedName name="__LFC_ffffffe6_lilabad_LFdr1_iNdEx_594">'[5]ST-2SD.ST'!$A$29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'[5]ST-2SD.ST'!$A$32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'[5]ST-2SD.ST'!$A$33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'[5]ST-2SD.ST'!$A$39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'[5]ST-2SD.ST'!$A$43</definedName>
    <definedName name="__LFLa_ffffffe7__fffffffd_n_LFdr1_iNdEx_606">'[5]ST-2SD.ST'!$A$41</definedName>
    <definedName name="__LFLerik_LFdr1_iNdEx_607">'[5]ST-2SD.ST'!$A$42</definedName>
    <definedName name="__LFMasall_fffffffd__LFdr1_iNdEx_609">'[5]ST-2SD.ST'!$A$44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'[5]ST-2SD.ST'!$A$47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'[5]ST-2SD.ST'!$A$49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'[5]ST-2SD.ST'!$A$56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'[5]ST-2SD.ST'!$A$50</definedName>
    <definedName name="__LFQuba_LFdr1_iNdEx_618">'[5]ST-2SD.ST'!$A$53</definedName>
    <definedName name="__LFQubadl_fffffffd__LFdr1_iNdEx_619">'[5]ST-2SD.ST'!$A$54</definedName>
    <definedName name="__LFQusar_LFdr1_iNdEx_620">'[5]ST-2SD.ST'!$A$55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'[5]ST-2SD.ST'!$A$61</definedName>
    <definedName name="__LFT_ffffffe6_rt_ffffffe6_r_LFdr1_iNdEx_629">'[5]ST-2SD.ST'!$A$64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'[5]ST-2SD.ST'!$A$67</definedName>
    <definedName name="__LFXocal_fffffffd__LFdr1_iNdEx_633">'[5]ST-2SD.ST'!$A$68</definedName>
    <definedName name="__LFXocav_ffffffe6_nd_LFdr1_iNdEx_634">'[5]ST-2SD.ST'!$A$69</definedName>
    <definedName name="__LFYard_fffffffd_ml_fffffffd__LFdr1_iNdEx_636">'[5]ST-2SD.ST'!$A$71</definedName>
    <definedName name="__LFZ_ffffffe6_ngilan_LFdr1_iNdEx_639">'[5]ST-2SD.ST'!$A$74</definedName>
    <definedName name="__LFZaminbank_20_KB_LFdr1_iNdEx_1028">"$#REF!.$A$#REF!"</definedName>
    <definedName name="__LFZaminbank_20_KB_LFdr1_iNdEx_1540">"$#REF!.$A$#REF!"</definedName>
    <definedName name="__LFZaqatala_LFdr1_iNdEx_638">'[5]ST-2SD.ST'!$A$73</definedName>
    <definedName name="_1__123Graph_XCHART_2" hidden="1">'[6]2001'!#REF!</definedName>
    <definedName name="_2__123Graph_XCHART_3" hidden="1">'[6]2001'!#REF!</definedName>
    <definedName name="_3__123Graph_XCHART_4" hidden="1">'[6]2001'!#REF!</definedName>
    <definedName name="_4__123Graph_XCHART_5" hidden="1">'[6]2001'!#REF!</definedName>
    <definedName name="_5__123Graph_XCHART_6" hidden="1">'[6]2001'!#REF!</definedName>
    <definedName name="_BZS2">'[7]CR_Manufacturing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[8]Provisions!$C$7</definedName>
    <definedName name="APS_TOF">[8]Provisions!$C$9</definedName>
    <definedName name="bank">#REF!</definedName>
    <definedName name="BANK__">#REF!</definedName>
    <definedName name="bank_1">#REF!</definedName>
    <definedName name="BOV">#REF!</definedName>
    <definedName name="BX">'[9]CR_Provisions EUR'!$A$1</definedName>
    <definedName name="by">'[9]CR_Write-offs EUR'!$D$4</definedName>
    <definedName name="bz">#REF!</definedName>
    <definedName name="bz2.">'[10]MPIs Flows'!$A$1</definedName>
    <definedName name="ca">'[11]MPIs Loans by Sector EUR'!$H$5</definedName>
    <definedName name="cf">#REF!</definedName>
    <definedName name="checkMFI">#REF!</definedName>
    <definedName name="checkNCB">#REF!</definedName>
    <definedName name="co">'[11]MPIs NPLs EUR'!$L$7</definedName>
    <definedName name="countA12_1">[12]A12!$T$1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[12]U3!$Q$1</definedName>
    <definedName name="countU3_2">[12]U3!$Q$2</definedName>
    <definedName name="countU3_3">[12]U3!$Q$3</definedName>
    <definedName name="countU3_4">[12]U3!$Q$4</definedName>
    <definedName name="CR1_">#REF!</definedName>
    <definedName name="Excel_BuiltIn_Print_Area_1">#N/A</definedName>
    <definedName name="fdfdfdf">'[13]ST-2SD.ST'!$A$23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'[13]ST-2SD.ST'!$A$42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[14]Sheet1!$A$1:$D$117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[12]M3!$AC$1</definedName>
    <definedName name="row_startM3_2">[12]M3!$AC$2</definedName>
    <definedName name="row_startM3_3">[12]M3!$AC$3</definedName>
    <definedName name="row_startM3_4">[12]M3!$AC$4</definedName>
    <definedName name="row_startM4_1">[12]M4!$AQ$1</definedName>
    <definedName name="row_startM4_2">[12]M4!$AQ$2</definedName>
    <definedName name="row_startM4_3">[12]M4!$AQ$3</definedName>
    <definedName name="row_startM4_4">[12]M4!$AQ$4</definedName>
    <definedName name="row_startM8_1">[12]M8!$K$1</definedName>
    <definedName name="row_startM8_2">[12]M8!$K$2</definedName>
    <definedName name="row_startM8_3">[12]M8!$K$3</definedName>
    <definedName name="row_startM9_1">[12]M9!$K$1</definedName>
    <definedName name="row_startM9_2">[12]M9!$K$2</definedName>
    <definedName name="row_startM9_3">[12]M9!$K$3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[12]M1!$M$2</definedName>
    <definedName name="rowM2_1">#N/A</definedName>
    <definedName name="rowM2_2">#N/A</definedName>
    <definedName name="rowM2_3">#N/A</definedName>
    <definedName name="rowM3_1">[12]M3!$AB$1</definedName>
    <definedName name="rowM3_2">[12]M3!$AB$2</definedName>
    <definedName name="rowM3_3">[12]M3!$AB$3</definedName>
    <definedName name="rowM3_4">[12]M3!$AB$4</definedName>
    <definedName name="rowM4_1">[12]M4!$AP$1</definedName>
    <definedName name="rowM4_2">[12]M4!$AP$2</definedName>
    <definedName name="rowM4_3">[12]M4!$AP$3</definedName>
    <definedName name="rowM4_4">[12]M4!$AP$4</definedName>
    <definedName name="rowM8_1">[12]M8!$J$1</definedName>
    <definedName name="rowM8_2">[12]M8!$J$2</definedName>
    <definedName name="rowM8_3">[12]M8!$J$3</definedName>
    <definedName name="rowM9_1">[12]M9!$J$1</definedName>
    <definedName name="rowM9_2">[12]M9!$J$2</definedName>
    <definedName name="rowM9_3">[12]M9!$J$3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E36" i="1" s="1"/>
  <c r="D32" i="1"/>
  <c r="D33" i="1"/>
  <c r="D35" i="1"/>
  <c r="D36" i="1"/>
  <c r="E40" i="1"/>
  <c r="E41" i="1"/>
  <c r="E42" i="1"/>
</calcChain>
</file>

<file path=xl/sharedStrings.xml><?xml version="1.0" encoding="utf-8"?>
<sst xmlns="http://schemas.openxmlformats.org/spreadsheetml/2006/main" count="87" uniqueCount="86">
  <si>
    <t>minimum 4%</t>
  </si>
  <si>
    <t>ratLeverage</t>
  </si>
  <si>
    <t>minimum 5%</t>
  </si>
  <si>
    <t>11. Leverec əmsalı</t>
  </si>
  <si>
    <t>minimum 10%</t>
  </si>
  <si>
    <t>ratAdequacyCumulativeCap</t>
  </si>
  <si>
    <t>01.01.2020-yə qədər minimum 11%, 01.01.2020-dən sonra minimum 12%</t>
  </si>
  <si>
    <t>10. məcmu kapitalın  adekvatlıq  əmsalı</t>
  </si>
  <si>
    <t>ratAdequacy1stDegreeCap</t>
  </si>
  <si>
    <t>01.01.2020-yə qədər minimum 5.5%, 01.01.2020-dən sonra minimum 6%</t>
  </si>
  <si>
    <t xml:space="preserve">9.  I dərəcəli  kapitalın  adekvatlıq əmsalı </t>
  </si>
  <si>
    <t>Fakt</t>
  </si>
  <si>
    <t>Sistem əhəmiyyətli banklar istisna olmaqla norma</t>
  </si>
  <si>
    <t>codes</t>
  </si>
  <si>
    <t>Sistem əhəmiyyətli banklar üçün norma</t>
  </si>
  <si>
    <t>Əmsallar</t>
  </si>
  <si>
    <t>faizlə</t>
  </si>
  <si>
    <t>*risk qruplarının tərkibi "Bank kapitalının və onun adekvatlığının hesablanması Qaydaları" ilə müəyyən olunur.</t>
  </si>
  <si>
    <t>assetHundredAboveRisk</t>
  </si>
  <si>
    <t>8.7. 100%-dən yuxarı risk qrupuna daxil olan aktivlər</t>
  </si>
  <si>
    <t>assetHundredRisk</t>
  </si>
  <si>
    <t>8.6.  100%-lik risk qrupuna daxil olan aktivlər</t>
  </si>
  <si>
    <t>assetSeventyFiveRisk</t>
  </si>
  <si>
    <t>8.5.  75%-lik risk qrupuna daxil olan aktivlər</t>
  </si>
  <si>
    <t>assetFiftyRisk</t>
  </si>
  <si>
    <t>8.4. 50%-lik risk qrupuna daxil olan aktivlər</t>
  </si>
  <si>
    <t>assetThirtyFiveRisk</t>
  </si>
  <si>
    <t>8.3. 35%-lik risk qrupuna daxil olan aktivlər</t>
  </si>
  <si>
    <t>assetTwentyRisk</t>
  </si>
  <si>
    <t>8.2. 20%-lik risk qrupuna daxil olan aktivlər</t>
  </si>
  <si>
    <t>assetZeroRisk</t>
  </si>
  <si>
    <t>8.1. 0%-lik risk qrupuna daxil olan aktivlər</t>
  </si>
  <si>
    <t>assetRiskDegree</t>
  </si>
  <si>
    <t>8. Risk dərəcəsi üzrə ölçülmuş  yekun aktivlər*</t>
  </si>
  <si>
    <t>cumulativeCapitalAfterDeductions</t>
  </si>
  <si>
    <t>7. Tutulmalardan  sonra məcmu kapital (5-6)</t>
  </si>
  <si>
    <t>investmentMiscer</t>
  </si>
  <si>
    <t>b)    Bütün digər investisiyalar (xalis)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</si>
  <si>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</si>
  <si>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</si>
  <si>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deductionFromCumulativeCapital</t>
  </si>
  <si>
    <t>6. Məcmu kapitaldan tutulmalar :</t>
  </si>
  <si>
    <t>cumulativeCapital</t>
  </si>
  <si>
    <t>5. Məcmu kapital (3+4)</t>
  </si>
  <si>
    <t>miscerFunds</t>
  </si>
  <si>
    <t xml:space="preserve">    d) Digər vəsaitlər</t>
  </si>
  <si>
    <t>subordLiability</t>
  </si>
  <si>
    <t xml:space="preserve">c2) subordinasiya borc öhdəlikləri </t>
  </si>
  <si>
    <t>cumulativePreferenceShare</t>
  </si>
  <si>
    <t>c1) kumulyativ müddətsiz imtiyazlı səhmlər</t>
  </si>
  <si>
    <t>capitalMiscerComponent</t>
  </si>
  <si>
    <t>c)  Kapitalın digər komponentləri</t>
  </si>
  <si>
    <t>reserveGeneral</t>
  </si>
  <si>
    <t>b) Ümumi ehtiyatlar (aktivlər üzrə yaradılmış adi ehtiyatlardan çox olmamaqla)</t>
  </si>
  <si>
    <t>profitCurrentYear</t>
  </si>
  <si>
    <t>a) Cari ilin mənfəəti</t>
  </si>
  <si>
    <t>2ndDegreeCapital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</si>
  <si>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</si>
  <si>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1stDegreeCapitalAfterDeductions</t>
  </si>
  <si>
    <t>3. Tutulmalardan  sonra I dərəcəli kapitalı (I—2)</t>
  </si>
  <si>
    <t>defferedTaxAsset</t>
  </si>
  <si>
    <t>b) Təxirə salınmış vergi aktivləri</t>
  </si>
  <si>
    <t>intangibleAsset</t>
  </si>
  <si>
    <t>a) Qeyri-maddi aktivlər</t>
  </si>
  <si>
    <t>deductionFrom1stDegreeCapital</t>
  </si>
  <si>
    <t>2. I dərəcəli kapitaldan  tutulmalar</t>
  </si>
  <si>
    <t>misc</t>
  </si>
  <si>
    <t>e) Digər</t>
  </si>
  <si>
    <t>capitalReserve</t>
  </si>
  <si>
    <t>d3) kapital ehtiyatları (fondları)</t>
  </si>
  <si>
    <t>lossCurrentYear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</si>
  <si>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</si>
  <si>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profitLossLastYears</t>
  </si>
  <si>
    <t>d1) əvvəlki illərin mənfəəti (zərəri)</t>
  </si>
  <si>
    <t>retainedEarning</t>
  </si>
  <si>
    <t xml:space="preserve">d)   Bölüşdürülməmiş xalis mənfəət (zərər), cəmi  </t>
  </si>
  <si>
    <t>addFundsFromShareEmission</t>
  </si>
  <si>
    <t xml:space="preserve">c) Səhmlərin emissiyasından əmələ gələn  əlavə vəsait </t>
  </si>
  <si>
    <t>noncumulativePreferenceShare</t>
  </si>
  <si>
    <t>b) Qeyri-kumulyativ müddətsiz imtiyazlı səhmlər</t>
  </si>
  <si>
    <t>ordinaryShare</t>
  </si>
  <si>
    <t>a) Adi səhmlər (tam ödənilmiş paylar)</t>
  </si>
  <si>
    <t>1stDegreeCapital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</si>
  <si>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</si>
  <si>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(min manatla)</t>
  </si>
  <si>
    <t>Bank kapitalının strukturu və adekvatlığı barədə məlumatlar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</si>
</sst>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46">
    <xf numFmtId="0" fontId="0" fillId="0" borderId="0" xfId="0"/>
    <xf numFmtId="0" fontId="3" fillId="0" borderId="0" xfId="2" applyFont="1" applyFill="1" applyProtection="1"/>
    <xf numFmtId="0" fontId="3" fillId="0" borderId="0" xfId="2" applyFont="1" applyFill="1" applyAlignment="1" applyProtection="1">
      <alignment horizontal="center" vertical="center"/>
    </xf>
    <xf numFmtId="0" fontId="3" fillId="0" borderId="0" xfId="2" applyFont="1" applyFill="1" applyBorder="1" applyProtection="1"/>
    <xf numFmtId="2" fontId="3" fillId="0" borderId="1" xfId="3" applyNumberFormat="1" applyFont="1" applyFill="1" applyBorder="1" applyAlignment="1" applyProtection="1">
      <alignment horizontal="right" vertical="center" wrapText="1"/>
    </xf>
    <xf numFmtId="10" fontId="4" fillId="0" borderId="2" xfId="2" applyNumberFormat="1" applyFont="1" applyFill="1" applyBorder="1" applyAlignment="1" applyProtection="1">
      <alignment horizontal="center" vertical="center" wrapText="1"/>
    </xf>
    <xf numFmtId="9" fontId="4" fillId="2" borderId="1" xfId="2" applyNumberFormat="1" applyFont="1" applyFill="1" applyBorder="1" applyAlignment="1" applyProtection="1">
      <alignment horizontal="center" vertical="center" wrapText="1"/>
    </xf>
    <xf numFmtId="9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left" vertical="center" wrapText="1"/>
    </xf>
    <xf numFmtId="10" fontId="4" fillId="3" borderId="2" xfId="2" applyNumberFormat="1" applyFont="1" applyFill="1" applyBorder="1" applyAlignment="1" applyProtection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left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2" borderId="4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5" fillId="0" borderId="6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left" vertical="center" wrapText="1"/>
    </xf>
    <xf numFmtId="43" fontId="3" fillId="0" borderId="0" xfId="2" applyNumberFormat="1" applyFont="1" applyFill="1" applyProtection="1"/>
    <xf numFmtId="164" fontId="3" fillId="0" borderId="0" xfId="1" applyFont="1" applyFill="1" applyProtection="1"/>
    <xf numFmtId="164" fontId="3" fillId="0" borderId="1" xfId="1" applyFont="1" applyFill="1" applyBorder="1" applyAlignment="1" applyProtection="1">
      <alignment horizontal="right" vertical="center" wrapText="1"/>
    </xf>
    <xf numFmtId="0" fontId="3" fillId="2" borderId="2" xfId="2" applyFont="1" applyFill="1" applyBorder="1" applyAlignment="1" applyProtection="1">
      <alignment horizontal="center" vertical="center" wrapText="1"/>
    </xf>
    <xf numFmtId="0" fontId="3" fillId="0" borderId="2" xfId="2" applyFont="1" applyFill="1" applyBorder="1" applyAlignment="1" applyProtection="1">
      <alignment horizontal="left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0" borderId="4" xfId="2" applyFont="1" applyFill="1" applyBorder="1" applyAlignment="1" applyProtection="1">
      <alignment horizontal="left" vertical="center" wrapText="1"/>
    </xf>
    <xf numFmtId="0" fontId="3" fillId="0" borderId="5" xfId="2" applyFont="1" applyFill="1" applyBorder="1" applyAlignment="1" applyProtection="1">
      <alignment horizontal="left" vertical="center" wrapText="1"/>
    </xf>
    <xf numFmtId="164" fontId="3" fillId="0" borderId="0" xfId="2" applyNumberFormat="1" applyFont="1" applyFill="1" applyProtection="1"/>
    <xf numFmtId="0" fontId="3" fillId="2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left" vertical="center" wrapText="1"/>
    </xf>
    <xf numFmtId="0" fontId="3" fillId="0" borderId="2" xfId="2" applyFont="1" applyFill="1" applyBorder="1" applyAlignment="1" applyProtection="1">
      <alignment horizontal="left" vertical="center" wrapText="1" indent="1"/>
    </xf>
    <xf numFmtId="164" fontId="3" fillId="0" borderId="2" xfId="1" applyFont="1" applyFill="1" applyBorder="1" applyAlignment="1" applyProtection="1">
      <alignment horizontal="right" vertical="center" wrapText="1"/>
      <protection locked="0"/>
    </xf>
    <xf numFmtId="0" fontId="3" fillId="0" borderId="2" xfId="2" applyFont="1" applyFill="1" applyBorder="1" applyAlignment="1" applyProtection="1">
      <alignment horizontal="left" vertical="center" wrapText="1" indent="2"/>
    </xf>
    <xf numFmtId="0" fontId="3" fillId="0" borderId="4" xfId="2" applyFont="1" applyFill="1" applyBorder="1" applyAlignment="1" applyProtection="1">
      <alignment horizontal="left" vertical="center" wrapText="1" indent="1"/>
    </xf>
    <xf numFmtId="0" fontId="3" fillId="0" borderId="5" xfId="2" applyFont="1" applyFill="1" applyBorder="1" applyAlignment="1" applyProtection="1">
      <alignment horizontal="left" vertical="center" wrapText="1" indent="1"/>
    </xf>
    <xf numFmtId="0" fontId="4" fillId="0" borderId="4" xfId="2" applyFont="1" applyFill="1" applyBorder="1" applyAlignment="1" applyProtection="1">
      <alignment horizontal="left" vertical="center" wrapText="1"/>
    </xf>
    <xf numFmtId="0" fontId="4" fillId="0" borderId="5" xfId="2" applyFont="1" applyFill="1" applyBorder="1" applyAlignment="1" applyProtection="1">
      <alignment horizontal="left" vertical="center" wrapText="1"/>
    </xf>
    <xf numFmtId="0" fontId="3" fillId="0" borderId="4" xfId="2" applyFont="1" applyFill="1" applyBorder="1" applyAlignment="1" applyProtection="1">
      <alignment horizontal="left" vertical="center" wrapText="1" indent="2"/>
    </xf>
    <xf numFmtId="0" fontId="3" fillId="0" borderId="5" xfId="2" applyFont="1" applyFill="1" applyBorder="1" applyAlignment="1" applyProtection="1">
      <alignment horizontal="left" vertical="center" wrapText="1" indent="1"/>
    </xf>
    <xf numFmtId="0" fontId="3" fillId="0" borderId="4" xfId="2" applyFont="1" applyFill="1" applyBorder="1" applyAlignment="1" applyProtection="1">
      <alignment horizontal="left" vertical="center" wrapText="1" indent="2"/>
    </xf>
    <xf numFmtId="0" fontId="3" fillId="0" borderId="5" xfId="2" applyFont="1" applyFill="1" applyBorder="1" applyAlignment="1" applyProtection="1">
      <alignment horizontal="left" vertical="center" wrapText="1" indent="2"/>
    </xf>
    <xf numFmtId="164" fontId="3" fillId="0" borderId="2" xfId="1" applyFont="1" applyFill="1" applyBorder="1" applyAlignment="1" applyProtection="1">
      <alignment horizontal="right" vertical="center" wrapText="1"/>
    </xf>
    <xf numFmtId="0" fontId="5" fillId="0" borderId="0" xfId="2" applyFont="1" applyFill="1" applyBorder="1" applyAlignment="1" applyProtection="1"/>
    <xf numFmtId="0" fontId="5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0" xfId="2" applyFont="1" applyFill="1" applyAlignment="1" applyProtection="1">
      <alignment horizontal="center"/>
    </xf>
  </cellXfs>
  <cellStyles count="4">
    <cellStyle name="Comma" xfId="1" builtinId="3"/>
    <cellStyle name="Normal" xfId="0" builtinId="0"/>
    <cellStyle name="Normal 2" xfId="3"/>
    <cellStyle name="Normal_PRUDENSIAL_1NNN_MMYY1-YENI-unprotected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docs\Financial%20Dept\MIS\Merkezi%20Bankin%20hesabatlari\Prudencial\Prudencial\Prud%202022\30.06.2022\PRD.v03.1083m062022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ToBB-Gosteris-KapitStrukt+Codes-30.06.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9_1"/>
      <sheetName val="A10"/>
      <sheetName val="A10_1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3">
          <cell r="F13">
            <v>0</v>
          </cell>
        </row>
        <row r="18">
          <cell r="F18">
            <v>2.74159</v>
          </cell>
        </row>
        <row r="19">
          <cell r="F19">
            <v>1751.1932641500002</v>
          </cell>
        </row>
        <row r="20">
          <cell r="F20">
            <v>9541.3235200000017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34000</v>
          </cell>
        </row>
        <row r="34">
          <cell r="F34">
            <v>0</v>
          </cell>
        </row>
        <row r="35">
          <cell r="F35">
            <v>1147.5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18617.699000000001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9547.2316499999979</v>
          </cell>
        </row>
        <row r="54">
          <cell r="F54">
            <v>0</v>
          </cell>
        </row>
        <row r="56">
          <cell r="F56">
            <v>0</v>
          </cell>
        </row>
        <row r="58">
          <cell r="F58">
            <v>13609.876558399994</v>
          </cell>
        </row>
        <row r="59">
          <cell r="F59">
            <v>0</v>
          </cell>
        </row>
        <row r="60">
          <cell r="F60">
            <v>899.38268800000003</v>
          </cell>
        </row>
        <row r="61">
          <cell r="F61">
            <v>13113.284852399998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7473.3971300000003</v>
          </cell>
        </row>
        <row r="69">
          <cell r="F69">
            <v>0</v>
          </cell>
        </row>
        <row r="71">
          <cell r="F71">
            <v>0</v>
          </cell>
        </row>
        <row r="73">
          <cell r="F73">
            <v>122411.04552389981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2582.0938409999999</v>
          </cell>
        </row>
        <row r="77">
          <cell r="F77">
            <v>2984.1373572000007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9019.0898362500011</v>
          </cell>
        </row>
        <row r="84">
          <cell r="F84">
            <v>0</v>
          </cell>
        </row>
        <row r="86">
          <cell r="F86">
            <v>0</v>
          </cell>
        </row>
        <row r="88">
          <cell r="F88">
            <v>13222.171391499996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7653.4955399999999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1700.5643749999997</v>
          </cell>
        </row>
        <row r="98">
          <cell r="F98">
            <v>0</v>
          </cell>
        </row>
        <row r="100">
          <cell r="F100">
            <v>0</v>
          </cell>
        </row>
        <row r="102">
          <cell r="F102">
            <v>34125.503447500021</v>
          </cell>
        </row>
        <row r="103">
          <cell r="F103">
            <v>0</v>
          </cell>
        </row>
        <row r="104">
          <cell r="F104">
            <v>150.53751600000001</v>
          </cell>
        </row>
        <row r="105">
          <cell r="F105">
            <v>2328.4615284000001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32083.40205875002</v>
          </cell>
        </row>
        <row r="112">
          <cell r="F112">
            <v>0</v>
          </cell>
        </row>
        <row r="114">
          <cell r="F114">
            <v>0</v>
          </cell>
        </row>
        <row r="116">
          <cell r="F116">
            <v>185106.31858829976</v>
          </cell>
        </row>
        <row r="117">
          <cell r="F117">
            <v>0</v>
          </cell>
        </row>
        <row r="118">
          <cell r="F118">
            <v>5635.5622709999998</v>
          </cell>
        </row>
        <row r="119">
          <cell r="F119">
            <v>41728.074321719992</v>
          </cell>
        </row>
        <row r="122">
          <cell r="F122">
            <v>0</v>
          </cell>
        </row>
        <row r="123">
          <cell r="F123">
            <v>22211.5197395</v>
          </cell>
        </row>
        <row r="124">
          <cell r="F124">
            <v>2011.6897324999993</v>
          </cell>
        </row>
        <row r="127">
          <cell r="F127">
            <v>12500.055997498335</v>
          </cell>
        </row>
        <row r="128">
          <cell r="F128">
            <v>18819.26897399997</v>
          </cell>
        </row>
        <row r="129">
          <cell r="F129">
            <v>19.376343750000004</v>
          </cell>
        </row>
        <row r="130">
          <cell r="F130">
            <v>0</v>
          </cell>
        </row>
        <row r="131">
          <cell r="F131">
            <v>315.80155000000013</v>
          </cell>
        </row>
        <row r="132">
          <cell r="F132">
            <v>176471.62805330197</v>
          </cell>
        </row>
        <row r="133">
          <cell r="F133">
            <v>22809.678999999905</v>
          </cell>
        </row>
        <row r="134">
          <cell r="F134">
            <v>834.8007280000005</v>
          </cell>
        </row>
        <row r="136">
          <cell r="F136">
            <v>0</v>
          </cell>
        </row>
        <row r="137">
          <cell r="F137">
            <v>0.84480479999999991</v>
          </cell>
        </row>
        <row r="141">
          <cell r="F141">
            <v>344.6715127999999</v>
          </cell>
        </row>
        <row r="142">
          <cell r="F142">
            <v>10.495902000000001</v>
          </cell>
        </row>
        <row r="143">
          <cell r="F143">
            <v>96.012708799999999</v>
          </cell>
        </row>
        <row r="146">
          <cell r="F146">
            <v>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25.766830000000006</v>
          </cell>
        </row>
        <row r="150">
          <cell r="F150">
            <v>0</v>
          </cell>
        </row>
        <row r="152">
          <cell r="F152">
            <v>0</v>
          </cell>
        </row>
        <row r="154">
          <cell r="F154">
            <v>341.76299759999989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2960.3812307999997</v>
          </cell>
        </row>
        <row r="158">
          <cell r="F158">
            <v>46744.680874999991</v>
          </cell>
        </row>
        <row r="163">
          <cell r="F163">
            <v>0</v>
          </cell>
        </row>
        <row r="164">
          <cell r="F164">
            <v>22611.970551881113</v>
          </cell>
        </row>
        <row r="175">
          <cell r="G175">
            <v>2958.3281563999999</v>
          </cell>
        </row>
        <row r="176">
          <cell r="G176">
            <v>2127.7138489999993</v>
          </cell>
        </row>
        <row r="205">
          <cell r="G205">
            <v>0</v>
          </cell>
        </row>
        <row r="208">
          <cell r="G208">
            <v>21008.855110000004</v>
          </cell>
        </row>
      </sheetData>
      <sheetData sheetId="20">
        <row r="7">
          <cell r="D7">
            <v>71100.016699999993</v>
          </cell>
        </row>
        <row r="8">
          <cell r="D8">
            <v>73461.089099999997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-2361.0723999999991</v>
          </cell>
        </row>
        <row r="12">
          <cell r="D12">
            <v>-2361.0723999999991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1523.6869999999999</v>
          </cell>
        </row>
        <row r="17">
          <cell r="D17">
            <v>1523.6869999999999</v>
          </cell>
        </row>
        <row r="18">
          <cell r="D18">
            <v>0</v>
          </cell>
        </row>
        <row r="19">
          <cell r="D19">
            <v>69576.329699999987</v>
          </cell>
        </row>
        <row r="20">
          <cell r="D20">
            <v>43111.351040580004</v>
          </cell>
        </row>
        <row r="21">
          <cell r="D21">
            <v>12510.92945</v>
          </cell>
        </row>
        <row r="22">
          <cell r="D22">
            <v>10200.421590580005</v>
          </cell>
        </row>
        <row r="23">
          <cell r="D23">
            <v>20400</v>
          </cell>
        </row>
        <row r="24">
          <cell r="D24">
            <v>0</v>
          </cell>
        </row>
        <row r="25">
          <cell r="D25">
            <v>20400</v>
          </cell>
        </row>
        <row r="26">
          <cell r="D26">
            <v>0</v>
          </cell>
        </row>
        <row r="27">
          <cell r="D27">
            <v>112687.68074057999</v>
          </cell>
        </row>
        <row r="28">
          <cell r="D28">
            <v>5938.6001700000006</v>
          </cell>
        </row>
        <row r="29">
          <cell r="D29">
            <v>5164.7870300000004</v>
          </cell>
        </row>
        <row r="30">
          <cell r="D30">
            <v>773.81313999999998</v>
          </cell>
        </row>
        <row r="31">
          <cell r="D31">
            <v>106749.08057057999</v>
          </cell>
        </row>
        <row r="32">
          <cell r="D32">
            <v>925659.39249710075</v>
          </cell>
        </row>
        <row r="36">
          <cell r="E36">
            <v>7.5164072513009046</v>
          </cell>
        </row>
        <row r="37">
          <cell r="E37">
            <v>11.532220321624871</v>
          </cell>
        </row>
      </sheetData>
      <sheetData sheetId="21">
        <row r="28">
          <cell r="D28">
            <v>5.4019872945430336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3"/>
  <sheetViews>
    <sheetView showGridLines="0" tabSelected="1" zoomScale="90" zoomScaleNormal="90" zoomScaleSheetLayoutView="100" workbookViewId="0">
      <selection sqref="A1:D1"/>
    </sheetView>
  </sheetViews>
  <sheetFormatPr defaultColWidth="9.140625" defaultRowHeight="15" x14ac:dyDescent="0.25"/>
  <cols>
    <col min="1" max="1" width="41.140625" style="1" customWidth="1"/>
    <col min="2" max="2" width="23.28515625" style="2" customWidth="1"/>
    <col min="3" max="3" width="33.7109375" style="2" customWidth="1"/>
    <col min="4" max="4" width="17.140625" style="1" customWidth="1"/>
    <col min="5" max="5" width="13.7109375" style="1" customWidth="1"/>
    <col min="6" max="6" width="13.140625" style="1" customWidth="1"/>
    <col min="7" max="7" width="12.140625" style="1" bestFit="1" customWidth="1"/>
    <col min="8" max="16384" width="9.140625" style="1"/>
  </cols>
  <sheetData>
    <row r="1" spans="1:5" x14ac:dyDescent="0.25">
      <c r="A1" s="45" t="s">
        <v>85</v>
      </c>
      <c r="B1" s="45"/>
      <c r="C1" s="45"/>
      <c r="D1" s="45"/>
    </row>
    <row r="3" spans="1:5" x14ac:dyDescent="0.25">
      <c r="A3" s="44"/>
      <c r="D3" s="43" t="s">
        <v>84</v>
      </c>
      <c r="E3" s="42"/>
    </row>
    <row r="4" spans="1:5" ht="32.25" customHeight="1" x14ac:dyDescent="0.25">
      <c r="A4" s="36" t="s">
        <v>83</v>
      </c>
      <c r="B4" s="35"/>
      <c r="C4" s="22" t="s">
        <v>82</v>
      </c>
      <c r="D4" s="41">
        <f>[1]A16!$D$7</f>
        <v>71100.016699999993</v>
      </c>
    </row>
    <row r="5" spans="1:5" ht="18" customHeight="1" x14ac:dyDescent="0.25">
      <c r="A5" s="34" t="s">
        <v>81</v>
      </c>
      <c r="B5" s="33"/>
      <c r="C5" s="22" t="s">
        <v>80</v>
      </c>
      <c r="D5" s="31">
        <f>[1]A16!$D$8</f>
        <v>73461.089099999997</v>
      </c>
    </row>
    <row r="6" spans="1:5" ht="18" customHeight="1" x14ac:dyDescent="0.25">
      <c r="A6" s="34" t="s">
        <v>79</v>
      </c>
      <c r="B6" s="33"/>
      <c r="C6" s="22" t="s">
        <v>78</v>
      </c>
      <c r="D6" s="31">
        <f>[1]A16!$D$9</f>
        <v>0</v>
      </c>
    </row>
    <row r="7" spans="1:5" ht="18" customHeight="1" x14ac:dyDescent="0.25">
      <c r="A7" s="34" t="s">
        <v>77</v>
      </c>
      <c r="B7" s="33"/>
      <c r="C7" s="22" t="s">
        <v>76</v>
      </c>
      <c r="D7" s="31">
        <f>[1]A16!$D$10</f>
        <v>0</v>
      </c>
    </row>
    <row r="8" spans="1:5" ht="18" customHeight="1" x14ac:dyDescent="0.25">
      <c r="A8" s="34" t="s">
        <v>75</v>
      </c>
      <c r="B8" s="33"/>
      <c r="C8" s="28" t="s">
        <v>74</v>
      </c>
      <c r="D8" s="21">
        <f>[1]A16!$D$11</f>
        <v>-2361.0723999999991</v>
      </c>
    </row>
    <row r="9" spans="1:5" ht="18" customHeight="1" x14ac:dyDescent="0.25">
      <c r="A9" s="40" t="s">
        <v>73</v>
      </c>
      <c r="B9" s="39"/>
      <c r="C9" s="28" t="s">
        <v>72</v>
      </c>
      <c r="D9" s="21">
        <f>[1]A16!$D$12</f>
        <v>-2361.0723999999991</v>
      </c>
    </row>
    <row r="10" spans="1:5" ht="18" customHeight="1" x14ac:dyDescent="0.25">
      <c r="A10" s="40" t="s">
        <v>71</v>
      </c>
      <c r="B10" s="39"/>
      <c r="C10" s="28" t="s">
        <v>70</v>
      </c>
      <c r="D10" s="21">
        <f>[1]A16!$D$13</f>
        <v>0</v>
      </c>
    </row>
    <row r="11" spans="1:5" ht="18" customHeight="1" x14ac:dyDescent="0.25">
      <c r="A11" s="40" t="s">
        <v>69</v>
      </c>
      <c r="B11" s="39"/>
      <c r="C11" s="28" t="s">
        <v>68</v>
      </c>
      <c r="D11" s="21">
        <f>[1]A16!$D$14</f>
        <v>0</v>
      </c>
    </row>
    <row r="12" spans="1:5" ht="18" customHeight="1" x14ac:dyDescent="0.25">
      <c r="A12" s="38" t="s">
        <v>67</v>
      </c>
      <c r="B12" s="37"/>
      <c r="C12" s="24" t="s">
        <v>66</v>
      </c>
      <c r="D12" s="31">
        <f>[1]A16!$D$15</f>
        <v>0</v>
      </c>
    </row>
    <row r="13" spans="1:5" ht="18" customHeight="1" x14ac:dyDescent="0.25">
      <c r="A13" s="36" t="s">
        <v>65</v>
      </c>
      <c r="B13" s="35"/>
      <c r="C13" s="28" t="s">
        <v>64</v>
      </c>
      <c r="D13" s="21">
        <f>[1]A16!$D$16</f>
        <v>1523.6869999999999</v>
      </c>
    </row>
    <row r="14" spans="1:5" ht="18" customHeight="1" x14ac:dyDescent="0.25">
      <c r="A14" s="34" t="s">
        <v>63</v>
      </c>
      <c r="B14" s="33"/>
      <c r="C14" s="28" t="s">
        <v>62</v>
      </c>
      <c r="D14" s="21">
        <f>[1]A16!$D$17</f>
        <v>1523.6869999999999</v>
      </c>
    </row>
    <row r="15" spans="1:5" ht="18" customHeight="1" x14ac:dyDescent="0.25">
      <c r="A15" s="34" t="s">
        <v>61</v>
      </c>
      <c r="B15" s="33"/>
      <c r="C15" s="24" t="s">
        <v>60</v>
      </c>
      <c r="D15" s="31">
        <f>[1]A16!$D$18</f>
        <v>0</v>
      </c>
    </row>
    <row r="16" spans="1:5" ht="18" customHeight="1" x14ac:dyDescent="0.25">
      <c r="A16" s="36" t="s">
        <v>59</v>
      </c>
      <c r="B16" s="35"/>
      <c r="C16" s="22" t="s">
        <v>58</v>
      </c>
      <c r="D16" s="21">
        <f>[1]A16!$D$19</f>
        <v>69576.329699999987</v>
      </c>
    </row>
    <row r="17" spans="1:9" ht="18" customHeight="1" x14ac:dyDescent="0.25">
      <c r="A17" s="29" t="s">
        <v>57</v>
      </c>
      <c r="B17" s="29"/>
      <c r="C17" s="28" t="s">
        <v>56</v>
      </c>
      <c r="D17" s="21">
        <f>[1]A16!$D$20</f>
        <v>43111.351040580004</v>
      </c>
    </row>
    <row r="18" spans="1:9" ht="18" customHeight="1" x14ac:dyDescent="0.25">
      <c r="A18" s="30" t="s">
        <v>55</v>
      </c>
      <c r="B18" s="30"/>
      <c r="C18" s="28" t="s">
        <v>54</v>
      </c>
      <c r="D18" s="21">
        <f>[1]A16!$D$21</f>
        <v>12510.92945</v>
      </c>
    </row>
    <row r="19" spans="1:9" ht="28.5" customHeight="1" x14ac:dyDescent="0.25">
      <c r="A19" s="30" t="s">
        <v>53</v>
      </c>
      <c r="B19" s="30"/>
      <c r="C19" s="28" t="s">
        <v>52</v>
      </c>
      <c r="D19" s="21">
        <f>[1]A16!$D$22</f>
        <v>10200.421590580005</v>
      </c>
    </row>
    <row r="20" spans="1:9" ht="18" customHeight="1" x14ac:dyDescent="0.25">
      <c r="A20" s="34" t="s">
        <v>51</v>
      </c>
      <c r="B20" s="33"/>
      <c r="C20" s="28" t="s">
        <v>50</v>
      </c>
      <c r="D20" s="21">
        <f>[1]A16!$D$23</f>
        <v>20400</v>
      </c>
    </row>
    <row r="21" spans="1:9" ht="18" customHeight="1" x14ac:dyDescent="0.25">
      <c r="A21" s="32" t="s">
        <v>49</v>
      </c>
      <c r="B21" s="32"/>
      <c r="C21" s="22" t="s">
        <v>48</v>
      </c>
      <c r="D21" s="31">
        <f>[1]A16!$D$24</f>
        <v>0</v>
      </c>
    </row>
    <row r="22" spans="1:9" ht="18" customHeight="1" x14ac:dyDescent="0.25">
      <c r="A22" s="32" t="s">
        <v>47</v>
      </c>
      <c r="B22" s="32"/>
      <c r="C22" s="22" t="s">
        <v>46</v>
      </c>
      <c r="D22" s="31">
        <f>[1]A16!$D$25</f>
        <v>20400</v>
      </c>
    </row>
    <row r="23" spans="1:9" ht="18" customHeight="1" x14ac:dyDescent="0.25">
      <c r="A23" s="26" t="s">
        <v>45</v>
      </c>
      <c r="B23" s="25"/>
      <c r="C23" s="24" t="s">
        <v>44</v>
      </c>
      <c r="D23" s="31">
        <f>[1]A16!$D$26</f>
        <v>0</v>
      </c>
    </row>
    <row r="24" spans="1:9" ht="18" customHeight="1" x14ac:dyDescent="0.25">
      <c r="A24" s="29" t="s">
        <v>43</v>
      </c>
      <c r="B24" s="29"/>
      <c r="C24" s="28" t="s">
        <v>42</v>
      </c>
      <c r="D24" s="21">
        <f>[1]A16!$D$27</f>
        <v>112687.68074057999</v>
      </c>
    </row>
    <row r="25" spans="1:9" ht="18" customHeight="1" x14ac:dyDescent="0.25">
      <c r="A25" s="29" t="s">
        <v>41</v>
      </c>
      <c r="B25" s="29"/>
      <c r="C25" s="28" t="s">
        <v>40</v>
      </c>
      <c r="D25" s="21">
        <f>[1]A16!$D$28</f>
        <v>5938.6001700000006</v>
      </c>
    </row>
    <row r="26" spans="1:9" ht="40.5" customHeight="1" x14ac:dyDescent="0.25">
      <c r="A26" s="30" t="s">
        <v>39</v>
      </c>
      <c r="B26" s="30"/>
      <c r="C26" s="28" t="s">
        <v>38</v>
      </c>
      <c r="D26" s="21">
        <f>[1]A16!$D$29</f>
        <v>5164.7870300000004</v>
      </c>
    </row>
    <row r="27" spans="1:9" ht="18" customHeight="1" x14ac:dyDescent="0.25">
      <c r="A27" s="30" t="s">
        <v>37</v>
      </c>
      <c r="B27" s="30"/>
      <c r="C27" s="28" t="s">
        <v>36</v>
      </c>
      <c r="D27" s="21">
        <f>[1]A16!$D$30</f>
        <v>773.81313999999998</v>
      </c>
    </row>
    <row r="28" spans="1:9" ht="18" customHeight="1" x14ac:dyDescent="0.25">
      <c r="A28" s="29" t="s">
        <v>35</v>
      </c>
      <c r="B28" s="29"/>
      <c r="C28" s="28" t="s">
        <v>34</v>
      </c>
      <c r="D28" s="21">
        <f>[1]A16!$D$31</f>
        <v>106749.08057057999</v>
      </c>
    </row>
    <row r="29" spans="1:9" ht="18" customHeight="1" x14ac:dyDescent="0.25">
      <c r="A29" s="29" t="s">
        <v>33</v>
      </c>
      <c r="B29" s="29"/>
      <c r="C29" s="28" t="s">
        <v>32</v>
      </c>
      <c r="D29" s="21">
        <f>[1]A16!$D$32</f>
        <v>925659.39249710075</v>
      </c>
    </row>
    <row r="30" spans="1:9" ht="28.5" customHeight="1" x14ac:dyDescent="0.25">
      <c r="A30" s="23" t="s">
        <v>31</v>
      </c>
      <c r="B30" s="23"/>
      <c r="C30" s="28" t="s">
        <v>30</v>
      </c>
      <c r="D30" s="21"/>
      <c r="E30" s="27"/>
    </row>
    <row r="31" spans="1:9" ht="28.5" customHeight="1" x14ac:dyDescent="0.25">
      <c r="A31" s="26" t="s">
        <v>29</v>
      </c>
      <c r="B31" s="25"/>
      <c r="C31" s="24" t="s">
        <v>28</v>
      </c>
      <c r="D31" s="21">
        <f>SUM([1]A15!$F$18,[1]A15!$F$24,[1]A15!$F$25,[1]A15!$F$26,[1]A15!$F$27,[1]A15!$F$39,[1]A15!$F$44,[1]A15!$F$50,[1]A15!$F$51,[1]A15!$F$64,[1]A15!$F$65,[1]A15!$F$66,[1]A15!$F$80,[1]A15!$F$81,[1]A15!$F$94,[1]A15!$F$95,[1]A15!$F$108,[1]A15!$F$109,[1]A15!$F$122,[1]A15!$F$133,[1]A15!$F$142,[1]A15!$F$146,[1]A15!$F$147,[1]A15!$G$175)</f>
        <v>25781.244648399905</v>
      </c>
      <c r="G31" s="20"/>
      <c r="I31" s="19"/>
    </row>
    <row r="32" spans="1:9" ht="28.5" customHeight="1" x14ac:dyDescent="0.25">
      <c r="A32" s="26" t="s">
        <v>27</v>
      </c>
      <c r="B32" s="25"/>
      <c r="C32" s="24" t="s">
        <v>26</v>
      </c>
      <c r="D32" s="21">
        <f>[1]A15!$F$123+[1]A15!$F$143+[1]A15!$F$134</f>
        <v>23142.333176300002</v>
      </c>
      <c r="G32" s="20"/>
      <c r="I32" s="19"/>
    </row>
    <row r="33" spans="1:9" ht="28.5" customHeight="1" x14ac:dyDescent="0.25">
      <c r="A33" s="26" t="s">
        <v>25</v>
      </c>
      <c r="B33" s="25"/>
      <c r="C33" s="24" t="s">
        <v>24</v>
      </c>
      <c r="D33" s="21">
        <f>SUM([1]A15!$F$19,[1]A15!$F$28,[1]A15!$F$29,[1]A15!$F$30,[1]A15!$F$31,[1]A15!$F$40,[1]A15!$F$45,[1]A15!$F$52,[1]A15!$F$53,[1]A15!$F$54,[1]A15!$F$67,[1]A15!$F$68,[1]A15!$F$69,[1]A15!$F$82,[1]A15!$F$83,[1]A15!$F$84,[1]A15!$F$96,[1]A15!$F$97,[1]A15!$F$98,[1]A15!$F$110,[1]A15!$F$111,[1]A15!$F$112,[1]A15!$F$124,[1]A15!$F$148,[1]A15!$F$149,[1]A15!$F$150,[1]A15!$F$163,[1]A15!$G$176)</f>
        <v>65740.04872565002</v>
      </c>
      <c r="G33" s="20"/>
      <c r="I33" s="19"/>
    </row>
    <row r="34" spans="1:9" ht="28.5" customHeight="1" x14ac:dyDescent="0.25">
      <c r="A34" s="26" t="s">
        <v>23</v>
      </c>
      <c r="B34" s="25"/>
      <c r="C34" s="24" t="s">
        <v>22</v>
      </c>
      <c r="D34" s="21"/>
      <c r="G34" s="20"/>
      <c r="I34" s="19"/>
    </row>
    <row r="35" spans="1:9" ht="28.5" customHeight="1" x14ac:dyDescent="0.25">
      <c r="A35" s="26" t="s">
        <v>21</v>
      </c>
      <c r="B35" s="25"/>
      <c r="C35" s="24" t="s">
        <v>20</v>
      </c>
      <c r="D35" s="21">
        <f>SUM([1]A15!$F$13,[1]A15!$F$20,[1]A15!$F$32,[1]A15!$F$33,[1]A15!$F$34,[1]A15!$F$41,[1]A15!$F$46,[1]A15!$F$56,[1]A15!$F$58,[1]A15!$F$59,[1]A15!$F$60,[1]A15!$F$71,[1]A15!$F$73,[1]A15!$F$74,[1]A15!$F$75,[1]A15!$F$76,[1]A15!$F$86,[1]A15!$F$88,[1]A15!$F$89,[1]A15!$F$90,[1]A15!$F$100,[1]A15!$F$102,[1]A15!$F$103,[1]A15!$F$104,[1]A15!$F$114,[1]A15!$F$116,[1]A15!$F$117,[1]A15!$F$118,[1]A15!$F$132,[1]A15!$F$152,[1]A15!$F$154,[1]A15!$F$155,[1]A15!$F$156,[1]A15!$F$158,[1]A15!$F$164)+[1]A15!$G$205+[1]A15!$G$208</f>
        <v>707080.41193338262</v>
      </c>
      <c r="G35" s="20"/>
      <c r="I35" s="19"/>
    </row>
    <row r="36" spans="1:9" ht="28.5" customHeight="1" x14ac:dyDescent="0.25">
      <c r="A36" s="23" t="s">
        <v>19</v>
      </c>
      <c r="B36" s="23"/>
      <c r="C36" s="22" t="s">
        <v>18</v>
      </c>
      <c r="D36" s="21">
        <f>SUM([1]A15!$F$35,[1]A15!$F$61,[1]A15!$F$77,[1]A15!$F$91,[1]A15!$F$105,[1]A15!$F$119,[1]A15!$F$127,[1]A15!$F$128,[1]A15!$F$129,[1]A15!$F$130,[1]A15!$F$131,[1]A15!$F$136,[1]A15!$F$137,[1]A15!$F$141,[1]A15!$F$157)</f>
        <v>103915.3540133683</v>
      </c>
      <c r="E36" s="19">
        <f>SUM(D30:D36)-D29</f>
        <v>0</v>
      </c>
      <c r="G36" s="20"/>
      <c r="I36" s="19"/>
    </row>
    <row r="37" spans="1:9" ht="28.5" customHeight="1" x14ac:dyDescent="0.25">
      <c r="A37" s="18" t="s">
        <v>17</v>
      </c>
      <c r="B37" s="18"/>
      <c r="C37" s="18"/>
      <c r="D37" s="18"/>
    </row>
    <row r="38" spans="1:9" ht="18" customHeight="1" x14ac:dyDescent="0.25">
      <c r="A38" s="17" t="s">
        <v>16</v>
      </c>
      <c r="B38" s="17"/>
      <c r="C38" s="17"/>
      <c r="D38" s="17"/>
      <c r="E38" s="17"/>
    </row>
    <row r="39" spans="1:9" ht="60" x14ac:dyDescent="0.25">
      <c r="A39" s="16" t="s">
        <v>15</v>
      </c>
      <c r="B39" s="15" t="s">
        <v>14</v>
      </c>
      <c r="C39" s="14" t="s">
        <v>13</v>
      </c>
      <c r="D39" s="13" t="s">
        <v>12</v>
      </c>
      <c r="E39" s="13" t="s">
        <v>11</v>
      </c>
    </row>
    <row r="40" spans="1:9" ht="63.75" customHeight="1" x14ac:dyDescent="0.25">
      <c r="A40" s="12" t="s">
        <v>10</v>
      </c>
      <c r="B40" s="11" t="s">
        <v>9</v>
      </c>
      <c r="C40" s="10" t="s">
        <v>8</v>
      </c>
      <c r="D40" s="5" t="s">
        <v>2</v>
      </c>
      <c r="E40" s="4">
        <f>[1]A16!$E$36</f>
        <v>7.5164072513009046</v>
      </c>
    </row>
    <row r="41" spans="1:9" ht="63" customHeight="1" x14ac:dyDescent="0.25">
      <c r="A41" s="8" t="s">
        <v>7</v>
      </c>
      <c r="B41" s="11" t="s">
        <v>6</v>
      </c>
      <c r="C41" s="10" t="s">
        <v>5</v>
      </c>
      <c r="D41" s="9" t="s">
        <v>4</v>
      </c>
      <c r="E41" s="4">
        <f>[1]A16!$E$37</f>
        <v>11.532220321624871</v>
      </c>
    </row>
    <row r="42" spans="1:9" x14ac:dyDescent="0.25">
      <c r="A42" s="8" t="s">
        <v>3</v>
      </c>
      <c r="B42" s="7" t="s">
        <v>2</v>
      </c>
      <c r="C42" s="6" t="s">
        <v>1</v>
      </c>
      <c r="D42" s="5" t="s">
        <v>0</v>
      </c>
      <c r="E42" s="4">
        <f>[1]A17!$D$28</f>
        <v>5.4019872945430336</v>
      </c>
    </row>
    <row r="43" spans="1:9" x14ac:dyDescent="0.25">
      <c r="D43" s="3"/>
    </row>
  </sheetData>
  <sheetProtection formatColumns="0" formatRows="0"/>
  <mergeCells count="35">
    <mergeCell ref="A30:B30"/>
    <mergeCell ref="A37:D37"/>
    <mergeCell ref="A31:B31"/>
    <mergeCell ref="A32:B32"/>
    <mergeCell ref="A38:E38"/>
    <mergeCell ref="A29:B29"/>
    <mergeCell ref="A33:B33"/>
    <mergeCell ref="A34:B34"/>
    <mergeCell ref="A35:B35"/>
    <mergeCell ref="A36:B36"/>
    <mergeCell ref="A22:B22"/>
    <mergeCell ref="A23:B23"/>
    <mergeCell ref="A25:B25"/>
    <mergeCell ref="A26:B26"/>
    <mergeCell ref="A27:B27"/>
    <mergeCell ref="A28:B28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1:D1"/>
    <mergeCell ref="A11:B11"/>
    <mergeCell ref="A4:B4"/>
    <mergeCell ref="A5:B5"/>
    <mergeCell ref="A6:B6"/>
    <mergeCell ref="A7:B7"/>
    <mergeCell ref="A8:B8"/>
    <mergeCell ref="A9:B9"/>
    <mergeCell ref="A10:B10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B6D6375-E4CA-4E83-B4A0-04F1526746A3}">
            <xm:f>IF(ROUND(D5,5)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2" id="{3F25223C-7832-42D4-B021-F73515B9FB8F}">
            <xm:f>IF(ROUND(D6,5)=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1" id="{92F0E264-5125-44C8-935D-CD1030D1B13B}">
            <xm:f>IF(ROUND('\Users\zaur.hajili\Documents\Disclosure-IT-TexnikiShertler\[PRD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2022-07-22T06:21:17Z</dcterms:created>
  <dcterms:modified xsi:type="dcterms:W3CDTF">2022-07-22T06:23:02Z</dcterms:modified>
</cp:coreProperties>
</file>