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haringstat\ss$\for Website\Q2-20\"/>
    </mc:Choice>
  </mc:AlternateContent>
  <bookViews>
    <workbookView xWindow="0" yWindow="0" windowWidth="19200" windowHeight="10395" tabRatio="792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0" l="1"/>
  <c r="D22" i="10"/>
  <c r="D32" i="10"/>
  <c r="D47" i="10" l="1"/>
  <c r="E38" i="10"/>
  <c r="D38" i="10"/>
  <c r="E18" i="10"/>
  <c r="D18" i="10"/>
  <c r="E17" i="10"/>
  <c r="D17" i="10"/>
  <c r="D27" i="10" l="1"/>
  <c r="D29" i="10" s="1"/>
  <c r="D49" i="10" s="1"/>
  <c r="E27" i="10"/>
  <c r="E29" i="10" s="1"/>
  <c r="E49" i="10" s="1"/>
  <c r="C24" i="5"/>
  <c r="C23" i="5"/>
  <c r="C22" i="5"/>
  <c r="C21" i="5"/>
  <c r="C20" i="5"/>
  <c r="C14" i="5"/>
  <c r="C13" i="5"/>
  <c r="C12" i="5"/>
  <c r="C11" i="5"/>
  <c r="C10" i="5"/>
  <c r="D23" i="4" l="1"/>
  <c r="D22" i="4"/>
  <c r="D21" i="4"/>
  <c r="D20" i="4"/>
  <c r="D19" i="4"/>
  <c r="D18" i="4"/>
  <c r="D10" i="4"/>
  <c r="D3" i="4"/>
  <c r="D17" i="4" l="1"/>
</calcChain>
</file>

<file path=xl/sharedStrings.xml><?xml version="1.0" encoding="utf-8"?>
<sst xmlns="http://schemas.openxmlformats.org/spreadsheetml/2006/main" count="617" uniqueCount="524">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</sst>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0.0%"/>
    <numFmt numFmtId="166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3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 indent="1"/>
    </xf>
    <xf numFmtId="43" fontId="4" fillId="0" borderId="1" xfId="1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 indent="1"/>
    </xf>
    <xf numFmtId="43" fontId="3" fillId="0" borderId="1" xfId="1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 wrapText="1"/>
    </xf>
    <xf numFmtId="49" fontId="6" fillId="0" borderId="0" xfId="0" applyNumberFormat="1" applyFont="1"/>
    <xf numFmtId="49" fontId="4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wrapText="1"/>
    </xf>
    <xf numFmtId="0" fontId="7" fillId="0" borderId="1" xfId="0" applyFont="1" applyBorder="1" applyAlignment="1">
      <alignment horizontal="left" vertical="center" wrapText="1" indent="1"/>
    </xf>
    <xf numFmtId="43" fontId="8" fillId="0" borderId="1" xfId="1" applyFont="1" applyFill="1" applyBorder="1" applyAlignment="1">
      <alignment vertical="center"/>
    </xf>
    <xf numFmtId="0" fontId="6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0" xfId="0" applyFont="1" applyBorder="1"/>
    <xf numFmtId="43" fontId="4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164" fontId="5" fillId="0" borderId="1" xfId="1" applyNumberFormat="1" applyFont="1" applyBorder="1" applyAlignment="1">
      <alignment vertical="center" wrapText="1"/>
    </xf>
    <xf numFmtId="164" fontId="4" fillId="0" borderId="1" xfId="1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3" fontId="6" fillId="0" borderId="0" xfId="0" applyNumberFormat="1" applyFont="1"/>
    <xf numFmtId="49" fontId="3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3" fontId="3" fillId="0" borderId="1" xfId="1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indent="1"/>
    </xf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4" fillId="0" borderId="1" xfId="1" applyNumberFormat="1" applyFont="1" applyFill="1" applyBorder="1" applyAlignment="1">
      <alignment vertical="center" wrapText="1"/>
    </xf>
    <xf numFmtId="164" fontId="3" fillId="0" borderId="1" xfId="1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5" fontId="3" fillId="0" borderId="1" xfId="2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2" borderId="1" xfId="4" applyFont="1" applyFill="1" applyBorder="1" applyAlignment="1" applyProtection="1">
      <alignment horizontal="center" vertical="center" wrapText="1"/>
    </xf>
    <xf numFmtId="166" fontId="5" fillId="4" borderId="1" xfId="5" applyFont="1" applyFill="1" applyBorder="1" applyAlignment="1" applyProtection="1">
      <alignment horizontal="right" vertical="center" wrapText="1"/>
    </xf>
    <xf numFmtId="166" fontId="6" fillId="4" borderId="1" xfId="5" applyFont="1" applyFill="1" applyBorder="1" applyAlignment="1" applyProtection="1">
      <alignment horizontal="right" vertical="center" wrapText="1"/>
      <protection locked="0"/>
    </xf>
    <xf numFmtId="0" fontId="12" fillId="2" borderId="9" xfId="4" applyFont="1" applyFill="1" applyBorder="1" applyAlignment="1" applyProtection="1">
      <alignment horizontal="center" vertical="center" wrapText="1"/>
    </xf>
    <xf numFmtId="166" fontId="6" fillId="4" borderId="9" xfId="5" applyFont="1" applyFill="1" applyBorder="1" applyAlignment="1" applyProtection="1">
      <alignment horizontal="right" vertical="center" wrapText="1"/>
    </xf>
    <xf numFmtId="0" fontId="12" fillId="2" borderId="4" xfId="4" applyFont="1" applyFill="1" applyBorder="1" applyAlignment="1" applyProtection="1">
      <alignment horizontal="center" vertical="center" wrapText="1"/>
    </xf>
    <xf numFmtId="0" fontId="12" fillId="0" borderId="2" xfId="4" applyFont="1" applyFill="1" applyBorder="1" applyAlignment="1" applyProtection="1">
      <alignment horizontal="left" vertical="center" wrapText="1" indent="1"/>
    </xf>
    <xf numFmtId="0" fontId="12" fillId="0" borderId="4" xfId="4" applyFont="1" applyFill="1" applyBorder="1" applyAlignment="1" applyProtection="1">
      <alignment horizontal="left" vertical="center" wrapText="1" indent="2"/>
    </xf>
    <xf numFmtId="166" fontId="5" fillId="4" borderId="9" xfId="5" applyFont="1" applyFill="1" applyBorder="1" applyAlignment="1" applyProtection="1">
      <alignment horizontal="right" vertical="center" wrapText="1"/>
    </xf>
    <xf numFmtId="166" fontId="6" fillId="4" borderId="1" xfId="5" applyFont="1" applyFill="1" applyBorder="1" applyAlignment="1" applyProtection="1">
      <alignment horizontal="right" vertical="center" wrapText="1"/>
    </xf>
    <xf numFmtId="0" fontId="11" fillId="2" borderId="4" xfId="4" applyFont="1" applyFill="1" applyBorder="1" applyAlignment="1" applyProtection="1">
      <alignment horizontal="center" vertical="center" wrapText="1"/>
    </xf>
    <xf numFmtId="0" fontId="11" fillId="0" borderId="2" xfId="4" applyFont="1" applyFill="1" applyBorder="1" applyAlignment="1" applyProtection="1">
      <alignment horizontal="center" vertical="center" wrapText="1"/>
    </xf>
    <xf numFmtId="0" fontId="11" fillId="0" borderId="1" xfId="4" applyFont="1" applyFill="1" applyBorder="1" applyAlignment="1" applyProtection="1">
      <alignment horizontal="center" vertical="center" wrapText="1"/>
    </xf>
    <xf numFmtId="0" fontId="11" fillId="0" borderId="4" xfId="4" applyFont="1" applyFill="1" applyBorder="1" applyAlignment="1" applyProtection="1">
      <alignment horizontal="center" vertical="center" wrapText="1"/>
    </xf>
    <xf numFmtId="0" fontId="11" fillId="2" borderId="9" xfId="4" applyFont="1" applyFill="1" applyBorder="1" applyAlignment="1" applyProtection="1">
      <alignment horizontal="center" vertical="center"/>
    </xf>
    <xf numFmtId="0" fontId="11" fillId="0" borderId="10" xfId="4" applyFont="1" applyFill="1" applyBorder="1" applyAlignment="1" applyProtection="1">
      <alignment horizontal="left" vertical="center"/>
    </xf>
    <xf numFmtId="0" fontId="11" fillId="0" borderId="9" xfId="4" applyFont="1" applyFill="1" applyBorder="1" applyAlignment="1" applyProtection="1">
      <alignment horizontal="center" vertical="center" wrapText="1"/>
    </xf>
    <xf numFmtId="10" fontId="11" fillId="0" borderId="1" xfId="4" applyNumberFormat="1" applyFont="1" applyFill="1" applyBorder="1" applyAlignment="1" applyProtection="1">
      <alignment horizontal="center" vertical="center"/>
    </xf>
    <xf numFmtId="165" fontId="11" fillId="4" borderId="9" xfId="2" applyNumberFormat="1" applyFont="1" applyFill="1" applyBorder="1" applyAlignment="1" applyProtection="1">
      <alignment horizontal="center" vertical="center"/>
    </xf>
    <xf numFmtId="0" fontId="12" fillId="0" borderId="0" xfId="4" applyFont="1" applyFill="1" applyAlignment="1" applyProtection="1"/>
    <xf numFmtId="0" fontId="11" fillId="0" borderId="1" xfId="4" applyFont="1" applyFill="1" applyBorder="1" applyAlignment="1" applyProtection="1">
      <alignment horizontal="left" vertical="center"/>
    </xf>
    <xf numFmtId="9" fontId="11" fillId="2" borderId="9" xfId="4" applyNumberFormat="1" applyFont="1" applyFill="1" applyBorder="1" applyAlignment="1" applyProtection="1">
      <alignment horizontal="center" vertical="center"/>
    </xf>
    <xf numFmtId="9" fontId="11" fillId="0" borderId="9" xfId="4" applyNumberFormat="1" applyFont="1" applyFill="1" applyBorder="1" applyAlignment="1" applyProtection="1">
      <alignment horizontal="center" vertical="center" wrapText="1"/>
    </xf>
    <xf numFmtId="0" fontId="12" fillId="0" borderId="0" xfId="4" applyFont="1" applyFill="1" applyBorder="1" applyProtection="1"/>
    <xf numFmtId="0" fontId="4" fillId="0" borderId="1" xfId="0" applyFont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center" vertical="center"/>
    </xf>
    <xf numFmtId="164" fontId="3" fillId="0" borderId="0" xfId="6" applyNumberFormat="1" applyFont="1" applyFill="1" applyBorder="1" applyAlignment="1">
      <alignment vertical="center"/>
    </xf>
    <xf numFmtId="164" fontId="4" fillId="0" borderId="0" xfId="6" applyNumberFormat="1" applyFont="1" applyFill="1" applyBorder="1" applyAlignment="1">
      <alignment horizontal="right" vertical="center"/>
    </xf>
    <xf numFmtId="164" fontId="4" fillId="0" borderId="1" xfId="6" applyNumberFormat="1" applyFont="1" applyFill="1" applyBorder="1" applyAlignment="1">
      <alignment horizontal="center" vertical="center" wrapText="1"/>
    </xf>
    <xf numFmtId="164" fontId="3" fillId="0" borderId="1" xfId="6" applyNumberFormat="1" applyFont="1" applyFill="1" applyBorder="1" applyAlignment="1">
      <alignment horizontal="left" vertical="center" indent="1"/>
    </xf>
    <xf numFmtId="164" fontId="4" fillId="0" borderId="1" xfId="6" applyNumberFormat="1" applyFont="1" applyFill="1" applyBorder="1" applyAlignment="1">
      <alignment horizontal="left" vertical="center" wrapText="1" indent="1"/>
    </xf>
    <xf numFmtId="164" fontId="4" fillId="0" borderId="1" xfId="6" applyNumberFormat="1" applyFont="1" applyFill="1" applyBorder="1" applyAlignment="1">
      <alignment horizontal="left" vertical="center" indent="1"/>
    </xf>
    <xf numFmtId="164" fontId="6" fillId="0" borderId="0" xfId="6" applyNumberFormat="1" applyFont="1" applyFill="1"/>
    <xf numFmtId="2" fontId="6" fillId="0" borderId="0" xfId="0" applyNumberFormat="1" applyFont="1"/>
    <xf numFmtId="164" fontId="6" fillId="0" borderId="0" xfId="1" applyNumberFormat="1" applyFont="1"/>
    <xf numFmtId="43" fontId="12" fillId="0" borderId="0" xfId="4" applyNumberFormat="1" applyFont="1" applyFill="1" applyProtection="1"/>
    <xf numFmtId="165" fontId="6" fillId="0" borderId="0" xfId="0" applyNumberFormat="1" applyFont="1"/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4" fillId="0" borderId="1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11" fillId="0" borderId="2" xfId="4" applyFont="1" applyFill="1" applyBorder="1" applyAlignment="1" applyProtection="1">
      <alignment horizontal="left" vertical="center" wrapText="1"/>
    </xf>
    <xf numFmtId="0" fontId="11" fillId="0" borderId="4" xfId="4" applyFont="1" applyFill="1" applyBorder="1" applyAlignment="1" applyProtection="1">
      <alignment horizontal="left" vertical="center" wrapText="1"/>
    </xf>
    <xf numFmtId="0" fontId="12" fillId="0" borderId="2" xfId="4" applyFont="1" applyFill="1" applyBorder="1" applyAlignment="1" applyProtection="1">
      <alignment horizontal="left" vertical="center" wrapText="1" indent="1"/>
    </xf>
    <xf numFmtId="0" fontId="12" fillId="0" borderId="4" xfId="4" applyFont="1" applyFill="1" applyBorder="1" applyAlignment="1" applyProtection="1">
      <alignment horizontal="left" vertical="center" wrapText="1" indent="1"/>
    </xf>
    <xf numFmtId="0" fontId="12" fillId="0" borderId="2" xfId="4" applyFont="1" applyFill="1" applyBorder="1" applyAlignment="1" applyProtection="1">
      <alignment horizontal="left" vertical="center" wrapText="1" indent="2"/>
    </xf>
    <xf numFmtId="0" fontId="12" fillId="0" borderId="4" xfId="4" applyFont="1" applyFill="1" applyBorder="1" applyAlignment="1" applyProtection="1">
      <alignment horizontal="left" vertical="center" wrapText="1" indent="2"/>
    </xf>
    <xf numFmtId="0" fontId="11" fillId="0" borderId="1" xfId="4" applyFont="1" applyFill="1" applyBorder="1" applyAlignment="1" applyProtection="1">
      <alignment horizontal="left" vertical="center" wrapText="1"/>
    </xf>
    <xf numFmtId="0" fontId="12" fillId="0" borderId="1" xfId="4" applyFont="1" applyFill="1" applyBorder="1" applyAlignment="1" applyProtection="1">
      <alignment horizontal="left" vertical="center" wrapText="1" indent="1"/>
    </xf>
    <xf numFmtId="0" fontId="12" fillId="0" borderId="1" xfId="4" applyFont="1" applyFill="1" applyBorder="1" applyAlignment="1" applyProtection="1">
      <alignment horizontal="left" vertical="center" wrapText="1" indent="2"/>
    </xf>
    <xf numFmtId="0" fontId="12" fillId="0" borderId="2" xfId="4" applyFont="1" applyFill="1" applyBorder="1" applyAlignment="1" applyProtection="1">
      <alignment horizontal="left" vertical="center" wrapText="1"/>
    </xf>
    <xf numFmtId="0" fontId="12" fillId="0" borderId="4" xfId="4" applyFont="1" applyFill="1" applyBorder="1" applyAlignment="1" applyProtection="1">
      <alignment horizontal="left" vertical="center" wrapText="1"/>
    </xf>
    <xf numFmtId="0" fontId="12" fillId="0" borderId="1" xfId="4" applyFont="1" applyFill="1" applyBorder="1" applyAlignment="1" applyProtection="1">
      <alignment horizontal="left" vertical="center" wrapText="1"/>
    </xf>
    <xf numFmtId="0" fontId="11" fillId="0" borderId="7" xfId="4" applyFont="1" applyFill="1" applyBorder="1" applyAlignment="1" applyProtection="1">
      <alignment horizontal="center" vertical="center" wrapText="1"/>
    </xf>
    <xf numFmtId="0" fontId="13" fillId="0" borderId="5" xfId="4" applyFont="1" applyFill="1" applyBorder="1" applyAlignment="1" applyProtection="1">
      <alignment horizontal="right"/>
    </xf>
  </cellXfs>
  <cellStyles count="7">
    <cellStyle name="Comma" xfId="1" builtinId="3"/>
    <cellStyle name="Comma 2" xfId="3"/>
    <cellStyle name="Comma 3" xfId="5"/>
    <cellStyle name="Comma 4" xfId="6"/>
    <cellStyle name="Normal" xfId="0" builtinId="0"/>
    <cellStyle name="Normal_PRUDENSIAL_1NNN_MMYY1-YENI-unprotected 2" xfId="4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tabSelected="1" topLeftCell="A14" zoomScaleNormal="100" workbookViewId="0">
      <selection activeCell="D29" sqref="D29"/>
    </sheetView>
  </sheetViews>
  <sheetFormatPr defaultRowHeight="12.75" x14ac:dyDescent="0.2"/>
  <cols>
    <col min="1" max="1" width="6.42578125" style="26" customWidth="1"/>
    <col min="2" max="2" width="19.5703125" style="26" hidden="1" customWidth="1"/>
    <col min="3" max="3" width="72.42578125" style="26" customWidth="1"/>
    <col min="4" max="4" width="13.42578125" style="26" customWidth="1"/>
    <col min="5" max="5" width="15.85546875" style="26" customWidth="1"/>
    <col min="6" max="6" width="12.42578125" style="26" customWidth="1"/>
    <col min="7" max="7" width="11.42578125" style="26" customWidth="1"/>
    <col min="8" max="8" width="13" style="26" customWidth="1"/>
    <col min="9" max="9" width="12.140625" style="26" customWidth="1"/>
    <col min="10" max="16384" width="9.140625" style="26"/>
  </cols>
  <sheetData>
    <row r="1" spans="1:9" x14ac:dyDescent="0.2">
      <c r="A1" s="132" t="s">
        <v>94</v>
      </c>
      <c r="B1" s="132"/>
      <c r="C1" s="132"/>
      <c r="D1" s="132"/>
      <c r="E1" s="132"/>
    </row>
    <row r="2" spans="1:9" x14ac:dyDescent="0.2">
      <c r="A2" s="3"/>
      <c r="B2" s="3"/>
      <c r="C2" s="3"/>
      <c r="D2" s="133" t="s">
        <v>1</v>
      </c>
      <c r="E2" s="133"/>
    </row>
    <row r="3" spans="1:9" ht="25.5" x14ac:dyDescent="0.2">
      <c r="A3" s="27"/>
      <c r="B3" s="28" t="s">
        <v>2</v>
      </c>
      <c r="C3" s="22" t="s">
        <v>95</v>
      </c>
      <c r="D3" s="6" t="s">
        <v>96</v>
      </c>
      <c r="E3" s="6" t="s">
        <v>97</v>
      </c>
    </row>
    <row r="4" spans="1:9" hidden="1" x14ac:dyDescent="0.2">
      <c r="A4" s="27"/>
      <c r="B4" s="27"/>
      <c r="C4" s="27"/>
      <c r="D4" s="8" t="s">
        <v>98</v>
      </c>
      <c r="E4" s="8" t="s">
        <v>99</v>
      </c>
    </row>
    <row r="5" spans="1:9" x14ac:dyDescent="0.2">
      <c r="A5" s="29">
        <v>1</v>
      </c>
      <c r="B5" s="30" t="s">
        <v>100</v>
      </c>
      <c r="C5" s="31" t="s">
        <v>101</v>
      </c>
      <c r="D5" s="12">
        <v>42415.803010000011</v>
      </c>
      <c r="E5" s="12">
        <v>40151.554369999983</v>
      </c>
      <c r="F5" s="74"/>
      <c r="G5" s="74"/>
      <c r="H5" s="74"/>
      <c r="I5" s="74"/>
    </row>
    <row r="6" spans="1:9" x14ac:dyDescent="0.2">
      <c r="A6" s="28">
        <v>1.1000000000000001</v>
      </c>
      <c r="B6" s="14" t="s">
        <v>18</v>
      </c>
      <c r="C6" s="32" t="s">
        <v>19</v>
      </c>
      <c r="D6" s="16">
        <v>39589.993670000011</v>
      </c>
      <c r="E6" s="16">
        <v>36984.189050000052</v>
      </c>
      <c r="G6" s="74"/>
      <c r="H6" s="74"/>
      <c r="I6" s="74"/>
    </row>
    <row r="7" spans="1:9" x14ac:dyDescent="0.2">
      <c r="A7" s="28">
        <v>1.2</v>
      </c>
      <c r="B7" s="33" t="s">
        <v>102</v>
      </c>
      <c r="C7" s="34" t="s">
        <v>103</v>
      </c>
      <c r="D7" s="16">
        <v>145.07791</v>
      </c>
      <c r="E7" s="16">
        <v>145.07012999993435</v>
      </c>
      <c r="G7" s="74"/>
      <c r="H7" s="74"/>
      <c r="I7" s="74"/>
    </row>
    <row r="8" spans="1:9" x14ac:dyDescent="0.2">
      <c r="A8" s="28">
        <v>1.3</v>
      </c>
      <c r="B8" s="33" t="s">
        <v>104</v>
      </c>
      <c r="C8" s="34" t="s">
        <v>105</v>
      </c>
      <c r="D8" s="16">
        <v>1000.5125899999998</v>
      </c>
      <c r="E8" s="16">
        <v>1038.2687799999999</v>
      </c>
      <c r="G8" s="74"/>
      <c r="H8" s="74"/>
      <c r="I8" s="74"/>
    </row>
    <row r="9" spans="1:9" x14ac:dyDescent="0.2">
      <c r="A9" s="28">
        <v>1.4</v>
      </c>
      <c r="B9" s="33" t="s">
        <v>106</v>
      </c>
      <c r="C9" s="32" t="s">
        <v>107</v>
      </c>
      <c r="D9" s="16">
        <v>1531.7334299999998</v>
      </c>
      <c r="E9" s="16">
        <v>1694.8476000000001</v>
      </c>
      <c r="G9" s="74"/>
      <c r="H9" s="74"/>
      <c r="I9" s="74"/>
    </row>
    <row r="10" spans="1:9" x14ac:dyDescent="0.2">
      <c r="A10" s="28">
        <v>1.5</v>
      </c>
      <c r="B10" s="33" t="s">
        <v>108</v>
      </c>
      <c r="C10" s="32" t="s">
        <v>109</v>
      </c>
      <c r="D10" s="16">
        <v>148.48540999999997</v>
      </c>
      <c r="E10" s="16">
        <v>289.17881000000006</v>
      </c>
      <c r="G10" s="74"/>
      <c r="H10" s="74"/>
      <c r="I10" s="74"/>
    </row>
    <row r="11" spans="1:9" x14ac:dyDescent="0.2">
      <c r="A11" s="35">
        <v>2</v>
      </c>
      <c r="B11" s="36" t="s">
        <v>110</v>
      </c>
      <c r="C11" s="37" t="s">
        <v>111</v>
      </c>
      <c r="D11" s="12">
        <v>-13669.466239999994</v>
      </c>
      <c r="E11" s="12">
        <v>-16937.433730000001</v>
      </c>
      <c r="G11" s="74"/>
      <c r="H11" s="74"/>
      <c r="I11" s="74"/>
    </row>
    <row r="12" spans="1:9" x14ac:dyDescent="0.2">
      <c r="A12" s="38">
        <v>2.1</v>
      </c>
      <c r="B12" s="22" t="s">
        <v>112</v>
      </c>
      <c r="C12" s="39" t="s">
        <v>113</v>
      </c>
      <c r="D12" s="16">
        <v>-10284.324069999995</v>
      </c>
      <c r="E12" s="16">
        <v>-12033.324349999999</v>
      </c>
      <c r="G12" s="74"/>
      <c r="H12" s="74"/>
      <c r="I12" s="74"/>
    </row>
    <row r="13" spans="1:9" x14ac:dyDescent="0.2">
      <c r="A13" s="38">
        <v>2.2000000000000002</v>
      </c>
      <c r="B13" s="22" t="s">
        <v>114</v>
      </c>
      <c r="C13" s="15" t="s">
        <v>115</v>
      </c>
      <c r="D13" s="16">
        <v>-16.46772</v>
      </c>
      <c r="E13" s="16">
        <v>-1730.35106</v>
      </c>
      <c r="G13" s="74"/>
      <c r="H13" s="74"/>
      <c r="I13" s="74"/>
    </row>
    <row r="14" spans="1:9" x14ac:dyDescent="0.2">
      <c r="A14" s="38">
        <v>2.2999999999999998</v>
      </c>
      <c r="B14" s="22" t="s">
        <v>116</v>
      </c>
      <c r="C14" s="39" t="s">
        <v>117</v>
      </c>
      <c r="D14" s="16">
        <v>-2850.2310099999995</v>
      </c>
      <c r="E14" s="16">
        <v>-2652.3686900000002</v>
      </c>
      <c r="G14" s="74"/>
      <c r="H14" s="74"/>
      <c r="I14" s="74"/>
    </row>
    <row r="15" spans="1:9" x14ac:dyDescent="0.2">
      <c r="A15" s="38">
        <v>2.4</v>
      </c>
      <c r="B15" s="22" t="s">
        <v>118</v>
      </c>
      <c r="C15" s="39" t="s">
        <v>119</v>
      </c>
      <c r="D15" s="16">
        <v>0</v>
      </c>
      <c r="E15" s="16">
        <v>0</v>
      </c>
      <c r="G15" s="74"/>
      <c r="H15" s="74"/>
      <c r="I15" s="74"/>
    </row>
    <row r="16" spans="1:9" x14ac:dyDescent="0.2">
      <c r="A16" s="38">
        <v>2.5</v>
      </c>
      <c r="B16" s="22" t="s">
        <v>120</v>
      </c>
      <c r="C16" s="15" t="s">
        <v>121</v>
      </c>
      <c r="D16" s="16">
        <v>0</v>
      </c>
      <c r="E16" s="16">
        <v>0</v>
      </c>
      <c r="G16" s="74"/>
      <c r="H16" s="74"/>
      <c r="I16" s="74"/>
    </row>
    <row r="17" spans="1:9" x14ac:dyDescent="0.2">
      <c r="A17" s="38">
        <v>2.6</v>
      </c>
      <c r="B17" s="22"/>
      <c r="C17" s="39" t="s">
        <v>122</v>
      </c>
      <c r="D17" s="16">
        <v>-518.4434399999999</v>
      </c>
      <c r="E17" s="16">
        <v>-521.3896299999999</v>
      </c>
      <c r="G17" s="74"/>
      <c r="H17" s="74"/>
      <c r="I17" s="74"/>
    </row>
    <row r="18" spans="1:9" x14ac:dyDescent="0.2">
      <c r="A18" s="38">
        <v>2.7</v>
      </c>
      <c r="B18" s="22" t="s">
        <v>123</v>
      </c>
      <c r="C18" s="39" t="s">
        <v>124</v>
      </c>
      <c r="D18" s="16">
        <v>0</v>
      </c>
      <c r="E18" s="16">
        <v>0</v>
      </c>
      <c r="G18" s="74"/>
      <c r="H18" s="74"/>
      <c r="I18" s="74"/>
    </row>
    <row r="19" spans="1:9" x14ac:dyDescent="0.2">
      <c r="A19" s="29">
        <v>3</v>
      </c>
      <c r="B19" s="30" t="s">
        <v>125</v>
      </c>
      <c r="C19" s="31" t="s">
        <v>126</v>
      </c>
      <c r="D19" s="12">
        <v>28746.336770000016</v>
      </c>
      <c r="E19" s="12">
        <v>23214.120639999983</v>
      </c>
      <c r="G19" s="74"/>
      <c r="H19" s="74"/>
      <c r="I19" s="74"/>
    </row>
    <row r="20" spans="1:9" x14ac:dyDescent="0.2">
      <c r="A20" s="29">
        <v>4</v>
      </c>
      <c r="B20" s="30" t="s">
        <v>127</v>
      </c>
      <c r="C20" s="31" t="s">
        <v>128</v>
      </c>
      <c r="D20" s="12">
        <v>12160.66011999995</v>
      </c>
      <c r="E20" s="12">
        <v>53166.867060000019</v>
      </c>
      <c r="G20" s="74"/>
      <c r="H20" s="74"/>
      <c r="I20" s="74"/>
    </row>
    <row r="21" spans="1:9" x14ac:dyDescent="0.2">
      <c r="A21" s="28">
        <v>4.0999999999999996</v>
      </c>
      <c r="B21" s="33" t="s">
        <v>129</v>
      </c>
      <c r="C21" s="32" t="s">
        <v>130</v>
      </c>
      <c r="D21" s="16">
        <v>8593.5347800000109</v>
      </c>
      <c r="E21" s="16">
        <v>7508.4542200000369</v>
      </c>
      <c r="G21" s="74"/>
      <c r="H21" s="74"/>
      <c r="I21" s="74"/>
    </row>
    <row r="22" spans="1:9" x14ac:dyDescent="0.2">
      <c r="A22" s="28">
        <v>4.2</v>
      </c>
      <c r="B22" s="33" t="s">
        <v>131</v>
      </c>
      <c r="C22" s="34" t="s">
        <v>132</v>
      </c>
      <c r="D22" s="16">
        <v>1950.3372699999388</v>
      </c>
      <c r="E22" s="16">
        <v>2043.4887500000004</v>
      </c>
      <c r="G22" s="74"/>
      <c r="H22" s="74"/>
      <c r="I22" s="74"/>
    </row>
    <row r="23" spans="1:9" x14ac:dyDescent="0.2">
      <c r="A23" s="28">
        <v>4.3</v>
      </c>
      <c r="B23" s="33" t="s">
        <v>133</v>
      </c>
      <c r="C23" s="34" t="s">
        <v>134</v>
      </c>
      <c r="D23" s="16">
        <v>-340.4663000000001</v>
      </c>
      <c r="E23" s="16">
        <v>0</v>
      </c>
      <c r="G23" s="74"/>
      <c r="H23" s="74"/>
      <c r="I23" s="74"/>
    </row>
    <row r="24" spans="1:9" x14ac:dyDescent="0.2">
      <c r="A24" s="28">
        <v>4.4000000000000004</v>
      </c>
      <c r="B24" s="33" t="s">
        <v>135</v>
      </c>
      <c r="C24" s="32" t="s">
        <v>136</v>
      </c>
      <c r="D24" s="16">
        <v>1957.2543699999997</v>
      </c>
      <c r="E24" s="16">
        <v>43614.924089999979</v>
      </c>
      <c r="G24" s="74"/>
      <c r="H24" s="74"/>
      <c r="I24" s="74"/>
    </row>
    <row r="25" spans="1:9" x14ac:dyDescent="0.2">
      <c r="A25" s="29">
        <v>5</v>
      </c>
      <c r="B25" s="30" t="s">
        <v>137</v>
      </c>
      <c r="C25" s="31" t="s">
        <v>138</v>
      </c>
      <c r="D25" s="12">
        <v>-33440.759609999994</v>
      </c>
      <c r="E25" s="12">
        <v>-29601.762700000007</v>
      </c>
      <c r="G25" s="74"/>
      <c r="H25" s="74"/>
      <c r="I25" s="74"/>
    </row>
    <row r="26" spans="1:9" x14ac:dyDescent="0.2">
      <c r="A26" s="28">
        <v>5.0999999999999996</v>
      </c>
      <c r="B26" s="33" t="s">
        <v>139</v>
      </c>
      <c r="C26" s="32" t="s">
        <v>140</v>
      </c>
      <c r="D26" s="16">
        <v>-15388.357039999999</v>
      </c>
      <c r="E26" s="16">
        <v>-13153.676090000006</v>
      </c>
      <c r="G26" s="74"/>
      <c r="H26" s="74"/>
      <c r="I26" s="74"/>
    </row>
    <row r="27" spans="1:9" x14ac:dyDescent="0.2">
      <c r="A27" s="28">
        <v>5.2</v>
      </c>
      <c r="B27" s="33" t="s">
        <v>141</v>
      </c>
      <c r="C27" s="32" t="s">
        <v>142</v>
      </c>
      <c r="D27" s="16">
        <v>-8928.0843999999943</v>
      </c>
      <c r="E27" s="16">
        <v>-9599.452629999998</v>
      </c>
      <c r="G27" s="74"/>
      <c r="H27" s="74"/>
      <c r="I27" s="74"/>
    </row>
    <row r="28" spans="1:9" x14ac:dyDescent="0.2">
      <c r="A28" s="28">
        <v>5.3</v>
      </c>
      <c r="B28" s="33" t="s">
        <v>143</v>
      </c>
      <c r="C28" s="32" t="s">
        <v>144</v>
      </c>
      <c r="D28" s="16">
        <v>-2655.4710399999994</v>
      </c>
      <c r="E28" s="16">
        <v>-2029.9168000000006</v>
      </c>
      <c r="G28" s="74"/>
      <c r="H28" s="74"/>
      <c r="I28" s="74"/>
    </row>
    <row r="29" spans="1:9" x14ac:dyDescent="0.2">
      <c r="A29" s="28">
        <v>5.4</v>
      </c>
      <c r="B29" s="33" t="s">
        <v>145</v>
      </c>
      <c r="C29" s="32" t="s">
        <v>146</v>
      </c>
      <c r="D29" s="16">
        <v>-6468.847130000001</v>
      </c>
      <c r="E29" s="16">
        <v>-4818.7171800000042</v>
      </c>
      <c r="G29" s="74"/>
      <c r="H29" s="74"/>
      <c r="I29" s="74"/>
    </row>
    <row r="30" spans="1:9" x14ac:dyDescent="0.2">
      <c r="A30" s="29">
        <v>6</v>
      </c>
      <c r="B30" s="14" t="s">
        <v>33</v>
      </c>
      <c r="C30" s="31" t="s">
        <v>147</v>
      </c>
      <c r="D30" s="12">
        <v>1628.6030799999969</v>
      </c>
      <c r="E30" s="12">
        <v>-22769.570849999989</v>
      </c>
      <c r="G30" s="74"/>
      <c r="H30" s="74"/>
      <c r="I30" s="74"/>
    </row>
    <row r="31" spans="1:9" x14ac:dyDescent="0.2">
      <c r="A31" s="29">
        <v>7</v>
      </c>
      <c r="B31" s="30" t="s">
        <v>148</v>
      </c>
      <c r="C31" s="31" t="s">
        <v>149</v>
      </c>
      <c r="D31" s="12">
        <v>9094.8403599999692</v>
      </c>
      <c r="E31" s="12">
        <v>24009.654150000002</v>
      </c>
      <c r="G31" s="74"/>
      <c r="H31" s="74"/>
      <c r="I31" s="74"/>
    </row>
    <row r="32" spans="1:9" x14ac:dyDescent="0.2">
      <c r="A32" s="29">
        <v>8</v>
      </c>
      <c r="B32" s="33" t="s">
        <v>150</v>
      </c>
      <c r="C32" s="32" t="s">
        <v>151</v>
      </c>
      <c r="D32" s="16">
        <v>0</v>
      </c>
      <c r="E32" s="16">
        <v>0</v>
      </c>
      <c r="G32" s="74"/>
      <c r="H32" s="74"/>
      <c r="I32" s="74"/>
    </row>
    <row r="33" spans="1:9" x14ac:dyDescent="0.2">
      <c r="A33" s="29">
        <v>9</v>
      </c>
      <c r="B33" s="30" t="s">
        <v>152</v>
      </c>
      <c r="C33" s="31" t="s">
        <v>153</v>
      </c>
      <c r="D33" s="12">
        <v>9094.8403599999692</v>
      </c>
      <c r="E33" s="12">
        <v>24009.654150000002</v>
      </c>
      <c r="G33" s="74"/>
      <c r="H33" s="74"/>
      <c r="I33" s="74"/>
    </row>
  </sheetData>
  <mergeCells count="2">
    <mergeCell ref="A1:E1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topLeftCell="A17" zoomScaleNormal="100" workbookViewId="0">
      <selection activeCell="E44" sqref="E44:E47"/>
    </sheetView>
  </sheetViews>
  <sheetFormatPr defaultRowHeight="12.75" x14ac:dyDescent="0.2"/>
  <cols>
    <col min="1" max="1" width="4.85546875" style="20" bestFit="1" customWidth="1"/>
    <col min="2" max="2" width="15.28515625" style="20" hidden="1" customWidth="1"/>
    <col min="3" max="3" width="83" style="23" customWidth="1"/>
    <col min="4" max="4" width="15.42578125" style="20" customWidth="1"/>
    <col min="5" max="5" width="14.140625" style="20" customWidth="1"/>
    <col min="6" max="6" width="11.85546875" style="128" bestFit="1" customWidth="1"/>
    <col min="7" max="7" width="9.140625" style="20"/>
    <col min="8" max="8" width="15" style="128" customWidth="1"/>
    <col min="9" max="9" width="9.140625" style="128"/>
    <col min="10" max="16384" width="9.140625" style="20"/>
  </cols>
  <sheetData>
    <row r="1" spans="1:6" x14ac:dyDescent="0.2">
      <c r="A1" s="134" t="s">
        <v>0</v>
      </c>
      <c r="B1" s="134"/>
      <c r="C1" s="134"/>
      <c r="D1" s="134"/>
      <c r="E1" s="134"/>
    </row>
    <row r="2" spans="1:6" x14ac:dyDescent="0.2">
      <c r="A2" s="1"/>
      <c r="B2" s="1"/>
      <c r="C2" s="2"/>
      <c r="D2" s="3"/>
      <c r="E2" s="4" t="s">
        <v>1</v>
      </c>
    </row>
    <row r="3" spans="1:6" x14ac:dyDescent="0.2">
      <c r="A3" s="5"/>
      <c r="B3" s="21" t="s">
        <v>2</v>
      </c>
      <c r="C3" s="22" t="s">
        <v>3</v>
      </c>
      <c r="D3" s="6" t="s">
        <v>4</v>
      </c>
      <c r="E3" s="6" t="s">
        <v>5</v>
      </c>
    </row>
    <row r="4" spans="1:6" hidden="1" x14ac:dyDescent="0.2">
      <c r="A4" s="5"/>
      <c r="B4" s="21"/>
      <c r="C4" s="7"/>
      <c r="D4" s="8" t="s">
        <v>6</v>
      </c>
      <c r="E4" s="8" t="s">
        <v>7</v>
      </c>
    </row>
    <row r="5" spans="1:6" x14ac:dyDescent="0.2">
      <c r="A5" s="9">
        <v>1</v>
      </c>
      <c r="B5" s="10" t="s">
        <v>8</v>
      </c>
      <c r="C5" s="11" t="s">
        <v>9</v>
      </c>
      <c r="D5" s="12">
        <v>714713.76406720805</v>
      </c>
      <c r="E5" s="12">
        <v>787198.74003069929</v>
      </c>
      <c r="F5" s="129"/>
    </row>
    <row r="6" spans="1:6" x14ac:dyDescent="0.2">
      <c r="A6" s="13">
        <v>1.1000000000000001</v>
      </c>
      <c r="B6" s="14" t="s">
        <v>10</v>
      </c>
      <c r="C6" s="15" t="s">
        <v>11</v>
      </c>
      <c r="D6" s="16">
        <v>88228.46229000001</v>
      </c>
      <c r="E6" s="16">
        <v>142948.50251999998</v>
      </c>
      <c r="F6" s="129"/>
    </row>
    <row r="7" spans="1:6" x14ac:dyDescent="0.2">
      <c r="A7" s="13">
        <v>1.2</v>
      </c>
      <c r="B7" s="14" t="s">
        <v>12</v>
      </c>
      <c r="C7" s="15" t="s">
        <v>13</v>
      </c>
      <c r="D7" s="16">
        <v>44437.291622000004</v>
      </c>
      <c r="E7" s="16">
        <v>88906.788969999994</v>
      </c>
      <c r="F7" s="129"/>
    </row>
    <row r="8" spans="1:6" x14ac:dyDescent="0.2">
      <c r="A8" s="13">
        <v>1.3</v>
      </c>
      <c r="B8" s="14" t="s">
        <v>14</v>
      </c>
      <c r="C8" s="15" t="s">
        <v>15</v>
      </c>
      <c r="D8" s="16">
        <v>30384.201549999998</v>
      </c>
      <c r="E8" s="16">
        <v>29518.204439999998</v>
      </c>
      <c r="F8" s="129"/>
    </row>
    <row r="9" spans="1:6" x14ac:dyDescent="0.2">
      <c r="A9" s="13">
        <v>1.4</v>
      </c>
      <c r="B9" s="14" t="s">
        <v>16</v>
      </c>
      <c r="C9" s="15" t="s">
        <v>17</v>
      </c>
      <c r="D9" s="16">
        <v>7253.7410542500002</v>
      </c>
      <c r="E9" s="16">
        <v>7253.7410542500002</v>
      </c>
      <c r="F9" s="129"/>
    </row>
    <row r="10" spans="1:6" x14ac:dyDescent="0.2">
      <c r="A10" s="13">
        <v>1.5</v>
      </c>
      <c r="B10" s="14" t="s">
        <v>18</v>
      </c>
      <c r="C10" s="15" t="s">
        <v>19</v>
      </c>
      <c r="D10" s="16">
        <v>522887.78252999973</v>
      </c>
      <c r="E10" s="16">
        <v>507469.69974000152</v>
      </c>
      <c r="F10" s="129"/>
    </row>
    <row r="11" spans="1:6" x14ac:dyDescent="0.2">
      <c r="A11" s="13" t="s">
        <v>20</v>
      </c>
      <c r="B11" s="14" t="s">
        <v>21</v>
      </c>
      <c r="C11" s="24" t="s">
        <v>22</v>
      </c>
      <c r="D11" s="25">
        <v>270907.64934196521</v>
      </c>
      <c r="E11" s="25">
        <v>290371.64357679</v>
      </c>
      <c r="F11" s="129"/>
    </row>
    <row r="12" spans="1:6" x14ac:dyDescent="0.2">
      <c r="A12" s="13" t="s">
        <v>23</v>
      </c>
      <c r="B12" s="14" t="s">
        <v>24</v>
      </c>
      <c r="C12" s="24" t="s">
        <v>25</v>
      </c>
      <c r="D12" s="25">
        <v>190834.15075603494</v>
      </c>
      <c r="E12" s="25">
        <v>169152.39655721001</v>
      </c>
      <c r="F12" s="129"/>
    </row>
    <row r="13" spans="1:6" x14ac:dyDescent="0.2">
      <c r="A13" s="13" t="s">
        <v>26</v>
      </c>
      <c r="B13" s="14" t="s">
        <v>27</v>
      </c>
      <c r="C13" s="24" t="s">
        <v>28</v>
      </c>
      <c r="D13" s="25">
        <v>61145.982431999953</v>
      </c>
      <c r="E13" s="25">
        <v>47945.659606000037</v>
      </c>
      <c r="F13" s="129"/>
    </row>
    <row r="14" spans="1:6" x14ac:dyDescent="0.2">
      <c r="A14" s="13" t="s">
        <v>29</v>
      </c>
      <c r="B14" s="14" t="s">
        <v>30</v>
      </c>
      <c r="C14" s="24" t="s">
        <v>31</v>
      </c>
      <c r="D14" s="25">
        <v>0</v>
      </c>
      <c r="E14" s="25">
        <v>0</v>
      </c>
      <c r="F14" s="129"/>
    </row>
    <row r="15" spans="1:6" x14ac:dyDescent="0.2">
      <c r="A15" s="13" t="s">
        <v>32</v>
      </c>
      <c r="B15" s="14" t="s">
        <v>33</v>
      </c>
      <c r="C15" s="15" t="s">
        <v>34</v>
      </c>
      <c r="D15" s="16">
        <v>104667.94887823975</v>
      </c>
      <c r="E15" s="16">
        <v>110541.2240754239</v>
      </c>
      <c r="F15" s="129"/>
    </row>
    <row r="16" spans="1:6" x14ac:dyDescent="0.2">
      <c r="A16" s="13" t="s">
        <v>35</v>
      </c>
      <c r="B16" s="14" t="s">
        <v>36</v>
      </c>
      <c r="C16" s="15" t="s">
        <v>37</v>
      </c>
      <c r="D16" s="16">
        <v>418219.83365176001</v>
      </c>
      <c r="E16" s="16">
        <v>396928.47566457762</v>
      </c>
      <c r="F16" s="129"/>
    </row>
    <row r="17" spans="1:6" x14ac:dyDescent="0.2">
      <c r="A17" s="13">
        <v>1.6</v>
      </c>
      <c r="B17" s="14" t="s">
        <v>38</v>
      </c>
      <c r="C17" s="15" t="s">
        <v>39</v>
      </c>
      <c r="D17" s="16">
        <v>67234.541589999993</v>
      </c>
      <c r="E17" s="16">
        <v>61391.078629999989</v>
      </c>
      <c r="F17" s="129"/>
    </row>
    <row r="18" spans="1:6" x14ac:dyDescent="0.2">
      <c r="A18" s="13">
        <v>1.7</v>
      </c>
      <c r="B18" s="14" t="s">
        <v>40</v>
      </c>
      <c r="C18" s="15" t="s">
        <v>41</v>
      </c>
      <c r="D18" s="16">
        <v>14361.450476500435</v>
      </c>
      <c r="E18" s="16">
        <v>14518.313748498516</v>
      </c>
      <c r="F18" s="129"/>
    </row>
    <row r="19" spans="1:6" x14ac:dyDescent="0.2">
      <c r="A19" s="13">
        <v>1.8</v>
      </c>
      <c r="B19" s="14" t="s">
        <v>42</v>
      </c>
      <c r="C19" s="15" t="s">
        <v>43</v>
      </c>
      <c r="D19" s="16">
        <v>4702.8905100000002</v>
      </c>
      <c r="E19" s="16">
        <v>4702.8905100000002</v>
      </c>
      <c r="F19" s="129"/>
    </row>
    <row r="20" spans="1:6" x14ac:dyDescent="0.2">
      <c r="A20" s="13">
        <v>1.9</v>
      </c>
      <c r="B20" s="14" t="s">
        <v>44</v>
      </c>
      <c r="C20" s="15" t="s">
        <v>45</v>
      </c>
      <c r="D20" s="16">
        <v>0</v>
      </c>
      <c r="E20" s="16">
        <v>0</v>
      </c>
      <c r="F20" s="129"/>
    </row>
    <row r="21" spans="1:6" x14ac:dyDescent="0.2">
      <c r="A21" s="13" t="s">
        <v>46</v>
      </c>
      <c r="B21" s="14" t="s">
        <v>47</v>
      </c>
      <c r="C21" s="15" t="s">
        <v>48</v>
      </c>
      <c r="D21" s="16">
        <v>39891.351322697512</v>
      </c>
      <c r="E21" s="16">
        <v>41030.744493373109</v>
      </c>
      <c r="F21" s="129"/>
    </row>
    <row r="22" spans="1:6" x14ac:dyDescent="0.2">
      <c r="A22" s="9">
        <v>2</v>
      </c>
      <c r="B22" s="10" t="s">
        <v>49</v>
      </c>
      <c r="C22" s="11" t="s">
        <v>50</v>
      </c>
      <c r="D22" s="12">
        <v>620992.81599999999</v>
      </c>
      <c r="E22" s="12">
        <v>696986.12285999989</v>
      </c>
      <c r="F22" s="129"/>
    </row>
    <row r="23" spans="1:6" x14ac:dyDescent="0.2">
      <c r="A23" s="13">
        <v>2.1</v>
      </c>
      <c r="B23" s="14" t="s">
        <v>51</v>
      </c>
      <c r="C23" s="15" t="s">
        <v>52</v>
      </c>
      <c r="D23" s="16">
        <v>439779.21168999991</v>
      </c>
      <c r="E23" s="16">
        <v>530731.72748999996</v>
      </c>
      <c r="F23" s="129"/>
    </row>
    <row r="24" spans="1:6" x14ac:dyDescent="0.2">
      <c r="A24" s="13" t="s">
        <v>53</v>
      </c>
      <c r="B24" s="14" t="s">
        <v>54</v>
      </c>
      <c r="C24" s="24" t="s">
        <v>55</v>
      </c>
      <c r="D24" s="25">
        <v>355057.22333999991</v>
      </c>
      <c r="E24" s="25">
        <v>417171.81121999992</v>
      </c>
      <c r="F24" s="129"/>
    </row>
    <row r="25" spans="1:6" x14ac:dyDescent="0.2">
      <c r="A25" s="13" t="s">
        <v>56</v>
      </c>
      <c r="B25" s="14" t="s">
        <v>57</v>
      </c>
      <c r="C25" s="24" t="s">
        <v>58</v>
      </c>
      <c r="D25" s="25">
        <v>84721.98835</v>
      </c>
      <c r="E25" s="25">
        <v>113559.91627000002</v>
      </c>
      <c r="F25" s="129"/>
    </row>
    <row r="26" spans="1:6" x14ac:dyDescent="0.2">
      <c r="A26" s="13">
        <v>2.2000000000000002</v>
      </c>
      <c r="B26" s="14" t="s">
        <v>59</v>
      </c>
      <c r="C26" s="15" t="s">
        <v>60</v>
      </c>
      <c r="D26" s="16">
        <v>34725.471960000003</v>
      </c>
      <c r="E26" s="16">
        <v>28011.524990000002</v>
      </c>
      <c r="F26" s="129"/>
    </row>
    <row r="27" spans="1:6" x14ac:dyDescent="0.2">
      <c r="A27" s="13">
        <v>2.2999999999999998</v>
      </c>
      <c r="B27" s="14" t="s">
        <v>61</v>
      </c>
      <c r="C27" s="15" t="s">
        <v>62</v>
      </c>
      <c r="D27" s="16">
        <v>116368.16174000001</v>
      </c>
      <c r="E27" s="16">
        <v>101606.49774999998</v>
      </c>
      <c r="F27" s="129"/>
    </row>
    <row r="28" spans="1:6" x14ac:dyDescent="0.2">
      <c r="A28" s="13">
        <v>2.4</v>
      </c>
      <c r="B28" s="14" t="s">
        <v>63</v>
      </c>
      <c r="C28" s="15" t="s">
        <v>64</v>
      </c>
      <c r="D28" s="16">
        <v>0</v>
      </c>
      <c r="E28" s="16">
        <v>0</v>
      </c>
      <c r="F28" s="129"/>
    </row>
    <row r="29" spans="1:6" x14ac:dyDescent="0.2">
      <c r="A29" s="13">
        <v>2.5</v>
      </c>
      <c r="B29" s="14" t="s">
        <v>65</v>
      </c>
      <c r="C29" s="15" t="s">
        <v>66</v>
      </c>
      <c r="D29" s="16">
        <v>0</v>
      </c>
      <c r="E29" s="16">
        <v>0</v>
      </c>
      <c r="F29" s="129"/>
    </row>
    <row r="30" spans="1:6" x14ac:dyDescent="0.2">
      <c r="A30" s="13">
        <v>2.6</v>
      </c>
      <c r="B30" s="14" t="s">
        <v>67</v>
      </c>
      <c r="C30" s="15" t="s">
        <v>68</v>
      </c>
      <c r="D30" s="16">
        <v>0</v>
      </c>
      <c r="E30" s="16">
        <v>0</v>
      </c>
      <c r="F30" s="129"/>
    </row>
    <row r="31" spans="1:6" x14ac:dyDescent="0.2">
      <c r="A31" s="13">
        <v>2.7</v>
      </c>
      <c r="B31" s="14" t="s">
        <v>69</v>
      </c>
      <c r="C31" s="15" t="s">
        <v>70</v>
      </c>
      <c r="D31" s="16">
        <v>17000</v>
      </c>
      <c r="E31" s="16">
        <v>17000</v>
      </c>
      <c r="F31" s="129"/>
    </row>
    <row r="32" spans="1:6" x14ac:dyDescent="0.2">
      <c r="A32" s="13">
        <v>2.8</v>
      </c>
      <c r="B32" s="14" t="s">
        <v>71</v>
      </c>
      <c r="C32" s="15" t="s">
        <v>72</v>
      </c>
      <c r="D32" s="16">
        <v>13119.970610000033</v>
      </c>
      <c r="E32" s="16">
        <v>19636.372630000027</v>
      </c>
      <c r="F32" s="129"/>
    </row>
    <row r="33" spans="1:6" x14ac:dyDescent="0.2">
      <c r="A33" s="9">
        <v>3</v>
      </c>
      <c r="B33" s="10" t="s">
        <v>73</v>
      </c>
      <c r="C33" s="11" t="s">
        <v>74</v>
      </c>
      <c r="D33" s="12">
        <v>93720.948067207675</v>
      </c>
      <c r="E33" s="12">
        <v>90212.617170699203</v>
      </c>
      <c r="F33" s="129"/>
    </row>
    <row r="34" spans="1:6" x14ac:dyDescent="0.2">
      <c r="A34" s="13">
        <v>3.1</v>
      </c>
      <c r="B34" s="14" t="s">
        <v>75</v>
      </c>
      <c r="C34" s="15" t="s">
        <v>76</v>
      </c>
      <c r="D34" s="16">
        <v>125686.35567999998</v>
      </c>
      <c r="E34" s="16">
        <v>125686.35567999998</v>
      </c>
      <c r="F34" s="129"/>
    </row>
    <row r="35" spans="1:6" x14ac:dyDescent="0.2">
      <c r="A35" s="13">
        <v>3.2</v>
      </c>
      <c r="B35" s="14" t="s">
        <v>77</v>
      </c>
      <c r="C35" s="15" t="s">
        <v>78</v>
      </c>
      <c r="D35" s="16">
        <v>483.77004999999997</v>
      </c>
      <c r="E35" s="16">
        <v>483.77004999999997</v>
      </c>
      <c r="F35" s="129"/>
    </row>
    <row r="36" spans="1:6" x14ac:dyDescent="0.2">
      <c r="A36" s="13">
        <v>3.3</v>
      </c>
      <c r="B36" s="14" t="s">
        <v>79</v>
      </c>
      <c r="C36" s="15" t="s">
        <v>80</v>
      </c>
      <c r="D36" s="16">
        <v>-38184.502500000082</v>
      </c>
      <c r="E36" s="16">
        <v>-40925.712750000035</v>
      </c>
      <c r="F36" s="129"/>
    </row>
    <row r="37" spans="1:6" x14ac:dyDescent="0.2">
      <c r="A37" s="13">
        <v>3.4</v>
      </c>
      <c r="B37" s="14" t="s">
        <v>81</v>
      </c>
      <c r="C37" s="15" t="s">
        <v>82</v>
      </c>
      <c r="D37" s="16">
        <v>5735.3248372077705</v>
      </c>
      <c r="E37" s="16">
        <v>4968.2041906992508</v>
      </c>
      <c r="F37" s="129"/>
    </row>
    <row r="38" spans="1:6" x14ac:dyDescent="0.2">
      <c r="A38" s="13" t="s">
        <v>83</v>
      </c>
      <c r="B38" s="14" t="s">
        <v>84</v>
      </c>
      <c r="C38" s="15" t="s">
        <v>85</v>
      </c>
      <c r="D38" s="16">
        <v>5451.0508148300032</v>
      </c>
      <c r="E38" s="16">
        <v>4700.0873287775958</v>
      </c>
      <c r="F38" s="129"/>
    </row>
    <row r="39" spans="1:6" x14ac:dyDescent="0.2">
      <c r="A39" s="13" t="s">
        <v>86</v>
      </c>
      <c r="B39" s="14" t="s">
        <v>87</v>
      </c>
      <c r="C39" s="15" t="s">
        <v>88</v>
      </c>
      <c r="D39" s="16">
        <v>284.27402237776766</v>
      </c>
      <c r="E39" s="16">
        <v>268.1168619216549</v>
      </c>
      <c r="F39" s="129"/>
    </row>
    <row r="40" spans="1:6" x14ac:dyDescent="0.2">
      <c r="A40" s="13" t="s">
        <v>89</v>
      </c>
      <c r="B40" s="14" t="s">
        <v>90</v>
      </c>
      <c r="C40" s="15" t="s">
        <v>91</v>
      </c>
      <c r="D40" s="16">
        <v>0</v>
      </c>
      <c r="E40" s="16">
        <v>0</v>
      </c>
      <c r="F40" s="129"/>
    </row>
    <row r="41" spans="1:6" x14ac:dyDescent="0.2">
      <c r="A41" s="17">
        <v>4</v>
      </c>
      <c r="B41" s="18" t="s">
        <v>92</v>
      </c>
      <c r="C41" s="11" t="s">
        <v>93</v>
      </c>
      <c r="D41" s="19">
        <v>714713.7640672077</v>
      </c>
      <c r="E41" s="19">
        <v>787198.74003069906</v>
      </c>
      <c r="F41" s="129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opLeftCell="A28" zoomScaleNormal="100" workbookViewId="0">
      <selection activeCell="D48" sqref="D48"/>
    </sheetView>
  </sheetViews>
  <sheetFormatPr defaultRowHeight="12.75" x14ac:dyDescent="0.2"/>
  <cols>
    <col min="1" max="1" width="4.85546875" style="20" bestFit="1" customWidth="1"/>
    <col min="2" max="2" width="18.42578125" style="20" customWidth="1"/>
    <col min="3" max="3" width="83.28515625" style="45" customWidth="1"/>
    <col min="4" max="5" width="13.7109375" style="127" customWidth="1"/>
    <col min="6" max="16384" width="9.140625" style="26"/>
  </cols>
  <sheetData>
    <row r="1" spans="1:5" x14ac:dyDescent="0.2">
      <c r="A1" s="135" t="s">
        <v>154</v>
      </c>
      <c r="B1" s="135"/>
      <c r="C1" s="135"/>
      <c r="D1" s="135"/>
      <c r="E1" s="135"/>
    </row>
    <row r="2" spans="1:5" x14ac:dyDescent="0.2">
      <c r="A2" s="1"/>
      <c r="B2" s="1"/>
      <c r="C2" s="2"/>
      <c r="D2" s="121"/>
      <c r="E2" s="122" t="s">
        <v>1</v>
      </c>
    </row>
    <row r="3" spans="1:5" ht="38.25" x14ac:dyDescent="0.2">
      <c r="A3" s="40"/>
      <c r="B3" s="40" t="s">
        <v>2</v>
      </c>
      <c r="C3" s="120" t="s">
        <v>155</v>
      </c>
      <c r="D3" s="123" t="s">
        <v>156</v>
      </c>
      <c r="E3" s="123" t="s">
        <v>97</v>
      </c>
    </row>
    <row r="4" spans="1:5" x14ac:dyDescent="0.2">
      <c r="A4" s="40"/>
      <c r="B4" s="40"/>
      <c r="C4" s="41"/>
      <c r="D4" s="123" t="s">
        <v>157</v>
      </c>
      <c r="E4" s="123" t="s">
        <v>158</v>
      </c>
    </row>
    <row r="5" spans="1:5" x14ac:dyDescent="0.2">
      <c r="A5" s="21">
        <v>1</v>
      </c>
      <c r="B5" s="42" t="s">
        <v>159</v>
      </c>
      <c r="C5" s="136" t="s">
        <v>160</v>
      </c>
      <c r="D5" s="136"/>
      <c r="E5" s="136"/>
    </row>
    <row r="6" spans="1:5" x14ac:dyDescent="0.2">
      <c r="A6" s="40">
        <v>1.1000000000000001</v>
      </c>
      <c r="B6" s="43" t="s">
        <v>161</v>
      </c>
      <c r="C6" s="34" t="s">
        <v>162</v>
      </c>
      <c r="D6" s="124">
        <v>40277.443229999975</v>
      </c>
      <c r="E6" s="124">
        <v>39212.701019999928</v>
      </c>
    </row>
    <row r="7" spans="1:5" x14ac:dyDescent="0.2">
      <c r="A7" s="40">
        <v>1.2</v>
      </c>
      <c r="B7" s="43" t="s">
        <v>163</v>
      </c>
      <c r="C7" s="34" t="s">
        <v>164</v>
      </c>
      <c r="D7" s="124">
        <v>-14894.530419999997</v>
      </c>
      <c r="E7" s="124">
        <v>-16230.544080000003</v>
      </c>
    </row>
    <row r="8" spans="1:5" x14ac:dyDescent="0.2">
      <c r="A8" s="40">
        <v>1.3</v>
      </c>
      <c r="B8" s="43" t="s">
        <v>165</v>
      </c>
      <c r="C8" s="34" t="s">
        <v>166</v>
      </c>
      <c r="D8" s="124">
        <v>8593.5347799999981</v>
      </c>
      <c r="E8" s="124">
        <v>7508.4542199999996</v>
      </c>
    </row>
    <row r="9" spans="1:5" x14ac:dyDescent="0.2">
      <c r="A9" s="40">
        <v>1.4</v>
      </c>
      <c r="B9" s="43" t="s">
        <v>167</v>
      </c>
      <c r="C9" s="34" t="s">
        <v>168</v>
      </c>
      <c r="D9" s="124">
        <v>-6772.7756899999986</v>
      </c>
      <c r="E9" s="124">
        <v>-5291.0449800000006</v>
      </c>
    </row>
    <row r="10" spans="1:5" x14ac:dyDescent="0.2">
      <c r="A10" s="40">
        <v>1.5</v>
      </c>
      <c r="B10" s="43" t="s">
        <v>169</v>
      </c>
      <c r="C10" s="34" t="s">
        <v>170</v>
      </c>
      <c r="D10" s="124">
        <v>1979.8381299999992</v>
      </c>
      <c r="E10" s="124">
        <v>1807.72984</v>
      </c>
    </row>
    <row r="11" spans="1:5" x14ac:dyDescent="0.2">
      <c r="A11" s="40">
        <v>1.6</v>
      </c>
      <c r="B11" s="43" t="s">
        <v>171</v>
      </c>
      <c r="C11" s="34" t="s">
        <v>172</v>
      </c>
      <c r="D11" s="124">
        <v>0</v>
      </c>
      <c r="E11" s="124">
        <v>142.00899999999999</v>
      </c>
    </row>
    <row r="12" spans="1:5" x14ac:dyDescent="0.2">
      <c r="A12" s="40">
        <v>1.7</v>
      </c>
      <c r="B12" s="43" t="s">
        <v>173</v>
      </c>
      <c r="C12" s="34" t="s">
        <v>174</v>
      </c>
      <c r="D12" s="124">
        <v>-15388.357040000003</v>
      </c>
      <c r="E12" s="124">
        <v>-13153.676090000001</v>
      </c>
    </row>
    <row r="13" spans="1:5" x14ac:dyDescent="0.2">
      <c r="A13" s="40">
        <v>1.8</v>
      </c>
      <c r="B13" s="43" t="s">
        <v>175</v>
      </c>
      <c r="C13" s="34" t="s">
        <v>176</v>
      </c>
      <c r="D13" s="124">
        <v>-3531.5787399999995</v>
      </c>
      <c r="E13" s="124">
        <v>-3842.4179599999998</v>
      </c>
    </row>
    <row r="14" spans="1:5" x14ac:dyDescent="0.2">
      <c r="A14" s="40">
        <v>1.9</v>
      </c>
      <c r="B14" s="43" t="s">
        <v>177</v>
      </c>
      <c r="C14" s="34" t="s">
        <v>178</v>
      </c>
      <c r="D14" s="124">
        <v>1869.4651199999953</v>
      </c>
      <c r="E14" s="124">
        <v>43697.277119999097</v>
      </c>
    </row>
    <row r="15" spans="1:5" x14ac:dyDescent="0.2">
      <c r="A15" s="40">
        <v>1.1000000000000001</v>
      </c>
      <c r="B15" s="43" t="s">
        <v>179</v>
      </c>
      <c r="C15" s="34" t="s">
        <v>180</v>
      </c>
      <c r="D15" s="124">
        <v>-252.67704999999523</v>
      </c>
      <c r="E15" s="124">
        <v>-82.35302999908933</v>
      </c>
    </row>
    <row r="16" spans="1:5" x14ac:dyDescent="0.2">
      <c r="A16" s="40">
        <v>1.1100000000000001</v>
      </c>
      <c r="B16" s="43" t="s">
        <v>181</v>
      </c>
      <c r="C16" s="34" t="s">
        <v>182</v>
      </c>
      <c r="D16" s="124">
        <v>-6198.0762799999993</v>
      </c>
      <c r="E16" s="124">
        <v>-5917.6578099999979</v>
      </c>
    </row>
    <row r="17" spans="1:6" ht="25.5" x14ac:dyDescent="0.2">
      <c r="A17" s="21">
        <v>2</v>
      </c>
      <c r="B17" s="42" t="s">
        <v>183</v>
      </c>
      <c r="C17" s="119" t="s">
        <v>184</v>
      </c>
      <c r="D17" s="125">
        <f>SUM(D6:D16)</f>
        <v>5682.2860399999827</v>
      </c>
      <c r="E17" s="125">
        <f>SUM(E6:E16)</f>
        <v>47850.477249999931</v>
      </c>
    </row>
    <row r="18" spans="1:6" x14ac:dyDescent="0.2">
      <c r="A18" s="40">
        <v>2.1</v>
      </c>
      <c r="B18" s="43" t="s">
        <v>185</v>
      </c>
      <c r="C18" s="119" t="s">
        <v>186</v>
      </c>
      <c r="D18" s="126">
        <f>SUM(D19:D21)</f>
        <v>-15639.878439998265</v>
      </c>
      <c r="E18" s="126">
        <f>SUM(E19:E21)</f>
        <v>1878.6827422542592</v>
      </c>
    </row>
    <row r="19" spans="1:6" x14ac:dyDescent="0.2">
      <c r="A19" s="40" t="s">
        <v>53</v>
      </c>
      <c r="B19" s="43" t="s">
        <v>187</v>
      </c>
      <c r="C19" s="34" t="s">
        <v>188</v>
      </c>
      <c r="D19" s="124">
        <v>-3432.24638</v>
      </c>
      <c r="E19" s="124">
        <v>7549.0066627499946</v>
      </c>
    </row>
    <row r="20" spans="1:6" x14ac:dyDescent="0.2">
      <c r="A20" s="40" t="s">
        <v>56</v>
      </c>
      <c r="B20" s="43" t="s">
        <v>189</v>
      </c>
      <c r="C20" s="34" t="s">
        <v>190</v>
      </c>
      <c r="D20" s="124">
        <v>-16645.288211129984</v>
      </c>
      <c r="E20" s="124">
        <v>-9130.1481444709862</v>
      </c>
    </row>
    <row r="21" spans="1:6" x14ac:dyDescent="0.2">
      <c r="A21" s="40" t="s">
        <v>191</v>
      </c>
      <c r="B21" s="43" t="s">
        <v>192</v>
      </c>
      <c r="C21" s="34" t="s">
        <v>193</v>
      </c>
      <c r="D21" s="124">
        <v>4437.6561511317186</v>
      </c>
      <c r="E21" s="124">
        <v>3459.8242239752508</v>
      </c>
    </row>
    <row r="22" spans="1:6" x14ac:dyDescent="0.2">
      <c r="A22" s="40">
        <v>2.2000000000000002</v>
      </c>
      <c r="B22" s="43" t="s">
        <v>194</v>
      </c>
      <c r="C22" s="119" t="s">
        <v>195</v>
      </c>
      <c r="D22" s="125">
        <f>SUM(D23:D26)</f>
        <v>-73720.450539999962</v>
      </c>
      <c r="E22" s="125">
        <f>SUM(E23:E26)</f>
        <v>42496.531719999686</v>
      </c>
    </row>
    <row r="23" spans="1:6" x14ac:dyDescent="0.2">
      <c r="A23" s="40" t="s">
        <v>196</v>
      </c>
      <c r="B23" s="43" t="s">
        <v>197</v>
      </c>
      <c r="C23" s="34" t="s">
        <v>198</v>
      </c>
      <c r="D23" s="124">
        <v>14761.663990000012</v>
      </c>
      <c r="E23" s="124">
        <v>4525.2480699999833</v>
      </c>
    </row>
    <row r="24" spans="1:6" x14ac:dyDescent="0.2">
      <c r="A24" s="40" t="s">
        <v>199</v>
      </c>
      <c r="B24" s="43" t="s">
        <v>200</v>
      </c>
      <c r="C24" s="34" t="s">
        <v>201</v>
      </c>
      <c r="D24" s="124">
        <v>6713.9469700000009</v>
      </c>
      <c r="E24" s="124">
        <v>-31975.008370000003</v>
      </c>
    </row>
    <row r="25" spans="1:6" x14ac:dyDescent="0.2">
      <c r="A25" s="40" t="s">
        <v>202</v>
      </c>
      <c r="B25" s="43" t="s">
        <v>203</v>
      </c>
      <c r="C25" s="34" t="s">
        <v>204</v>
      </c>
      <c r="D25" s="124">
        <v>-90952.515799999994</v>
      </c>
      <c r="E25" s="124">
        <v>68844.055460000003</v>
      </c>
    </row>
    <row r="26" spans="1:6" x14ac:dyDescent="0.2">
      <c r="A26" s="40" t="s">
        <v>205</v>
      </c>
      <c r="B26" s="43" t="s">
        <v>206</v>
      </c>
      <c r="C26" s="34" t="s">
        <v>207</v>
      </c>
      <c r="D26" s="124">
        <v>-4243.5456999999951</v>
      </c>
      <c r="E26" s="124">
        <v>1102.2365599997077</v>
      </c>
    </row>
    <row r="27" spans="1:6" x14ac:dyDescent="0.2">
      <c r="A27" s="40">
        <v>3</v>
      </c>
      <c r="B27" s="43" t="s">
        <v>208</v>
      </c>
      <c r="C27" s="119" t="s">
        <v>209</v>
      </c>
      <c r="D27" s="126">
        <f>D17+D18+D22</f>
        <v>-83678.042939998239</v>
      </c>
      <c r="E27" s="126">
        <f>E17+E18+E22</f>
        <v>92225.691712253873</v>
      </c>
    </row>
    <row r="28" spans="1:6" x14ac:dyDescent="0.2">
      <c r="A28" s="40">
        <v>3.1</v>
      </c>
      <c r="B28" s="43" t="s">
        <v>210</v>
      </c>
      <c r="C28" s="34" t="s">
        <v>211</v>
      </c>
      <c r="D28" s="124">
        <v>0</v>
      </c>
      <c r="E28" s="124">
        <v>0</v>
      </c>
    </row>
    <row r="29" spans="1:6" x14ac:dyDescent="0.2">
      <c r="A29" s="21">
        <v>4</v>
      </c>
      <c r="B29" s="42" t="s">
        <v>212</v>
      </c>
      <c r="C29" s="119" t="s">
        <v>213</v>
      </c>
      <c r="D29" s="126">
        <f>D27+D28</f>
        <v>-83678.042939998239</v>
      </c>
      <c r="E29" s="126">
        <f>E27+E28</f>
        <v>92225.691712253873</v>
      </c>
    </row>
    <row r="30" spans="1:6" x14ac:dyDescent="0.2">
      <c r="A30" s="21">
        <v>5</v>
      </c>
      <c r="B30" s="44" t="s">
        <v>214</v>
      </c>
      <c r="C30" s="137" t="s">
        <v>215</v>
      </c>
      <c r="D30" s="138"/>
      <c r="E30" s="139"/>
    </row>
    <row r="31" spans="1:6" x14ac:dyDescent="0.2">
      <c r="A31" s="40">
        <v>5.0999999999999996</v>
      </c>
      <c r="B31" s="43" t="s">
        <v>216</v>
      </c>
      <c r="C31" s="34" t="s">
        <v>217</v>
      </c>
      <c r="D31" s="124">
        <v>-7741</v>
      </c>
      <c r="E31" s="124">
        <v>-5729.1526599999916</v>
      </c>
    </row>
    <row r="32" spans="1:6" x14ac:dyDescent="0.2">
      <c r="A32" s="40">
        <v>5.2</v>
      </c>
      <c r="B32" s="43" t="s">
        <v>218</v>
      </c>
      <c r="C32" s="34" t="s">
        <v>219</v>
      </c>
      <c r="D32" s="124">
        <f>75.6888599999913+60</f>
        <v>135.68885999999128</v>
      </c>
      <c r="E32" s="124">
        <v>1521.6446799999944</v>
      </c>
      <c r="F32" s="64"/>
    </row>
    <row r="33" spans="1:5" x14ac:dyDescent="0.2">
      <c r="A33" s="40">
        <v>5.3</v>
      </c>
      <c r="B33" s="43" t="s">
        <v>220</v>
      </c>
      <c r="C33" s="34" t="s">
        <v>221</v>
      </c>
      <c r="D33" s="124">
        <v>-1523</v>
      </c>
      <c r="E33" s="124">
        <v>-2570.0011599999998</v>
      </c>
    </row>
    <row r="34" spans="1:5" x14ac:dyDescent="0.2">
      <c r="A34" s="40">
        <v>5.4</v>
      </c>
      <c r="B34" s="43" t="s">
        <v>222</v>
      </c>
      <c r="C34" s="34" t="s">
        <v>223</v>
      </c>
      <c r="D34" s="124">
        <v>0</v>
      </c>
      <c r="E34" s="124">
        <v>0</v>
      </c>
    </row>
    <row r="35" spans="1:5" x14ac:dyDescent="0.2">
      <c r="A35" s="40">
        <v>5.5</v>
      </c>
      <c r="B35" s="43" t="s">
        <v>224</v>
      </c>
      <c r="C35" s="34" t="s">
        <v>225</v>
      </c>
      <c r="D35" s="124"/>
      <c r="E35" s="124"/>
    </row>
    <row r="36" spans="1:5" x14ac:dyDescent="0.2">
      <c r="A36" s="40">
        <v>5.6</v>
      </c>
      <c r="B36" s="43" t="s">
        <v>226</v>
      </c>
      <c r="C36" s="34" t="s">
        <v>227</v>
      </c>
      <c r="D36" s="124">
        <v>44469.49734799999</v>
      </c>
      <c r="E36" s="124">
        <v>-70795.466220000002</v>
      </c>
    </row>
    <row r="37" spans="1:5" x14ac:dyDescent="0.2">
      <c r="A37" s="40">
        <v>5.7</v>
      </c>
      <c r="B37" s="43" t="s">
        <v>228</v>
      </c>
      <c r="C37" s="34" t="s">
        <v>229</v>
      </c>
      <c r="D37" s="124">
        <v>-0.14405999999996766</v>
      </c>
      <c r="E37" s="124">
        <v>0.30870000000004438</v>
      </c>
    </row>
    <row r="38" spans="1:5" x14ac:dyDescent="0.2">
      <c r="A38" s="21">
        <v>6</v>
      </c>
      <c r="B38" s="42" t="s">
        <v>230</v>
      </c>
      <c r="C38" s="119" t="s">
        <v>231</v>
      </c>
      <c r="D38" s="126">
        <f>SUM(D31:D37)</f>
        <v>35341.042147999986</v>
      </c>
      <c r="E38" s="126">
        <f>SUM(E31:E37)</f>
        <v>-77572.666660000003</v>
      </c>
    </row>
    <row r="39" spans="1:5" x14ac:dyDescent="0.2">
      <c r="A39" s="21">
        <v>7</v>
      </c>
      <c r="B39" s="42" t="s">
        <v>232</v>
      </c>
      <c r="C39" s="136" t="s">
        <v>233</v>
      </c>
      <c r="D39" s="136"/>
      <c r="E39" s="136"/>
    </row>
    <row r="40" spans="1:5" x14ac:dyDescent="0.2">
      <c r="A40" s="40">
        <v>7.1</v>
      </c>
      <c r="B40" s="43" t="s">
        <v>234</v>
      </c>
      <c r="C40" s="34" t="s">
        <v>235</v>
      </c>
      <c r="D40" s="124">
        <v>0</v>
      </c>
      <c r="E40" s="124">
        <v>0</v>
      </c>
    </row>
    <row r="41" spans="1:5" x14ac:dyDescent="0.2">
      <c r="A41" s="40">
        <v>7.2</v>
      </c>
      <c r="B41" s="43" t="s">
        <v>236</v>
      </c>
      <c r="C41" s="34" t="s">
        <v>237</v>
      </c>
      <c r="D41" s="124">
        <v>0</v>
      </c>
      <c r="E41" s="124">
        <v>0</v>
      </c>
    </row>
    <row r="42" spans="1:5" x14ac:dyDescent="0.2">
      <c r="A42" s="40">
        <v>7.3</v>
      </c>
      <c r="B42" s="43" t="s">
        <v>238</v>
      </c>
      <c r="C42" s="34" t="s">
        <v>239</v>
      </c>
      <c r="D42" s="124">
        <v>0</v>
      </c>
      <c r="E42" s="124">
        <v>0</v>
      </c>
    </row>
    <row r="43" spans="1:5" x14ac:dyDescent="0.2">
      <c r="A43" s="40">
        <v>7.4</v>
      </c>
      <c r="B43" s="43" t="s">
        <v>240</v>
      </c>
      <c r="C43" s="34" t="s">
        <v>241</v>
      </c>
      <c r="D43" s="124">
        <v>0</v>
      </c>
      <c r="E43" s="124">
        <v>-1699.5535</v>
      </c>
    </row>
    <row r="44" spans="1:5" x14ac:dyDescent="0.2">
      <c r="A44" s="40">
        <v>7.5</v>
      </c>
      <c r="B44" s="43" t="s">
        <v>242</v>
      </c>
      <c r="C44" s="34" t="s">
        <v>243</v>
      </c>
      <c r="D44" s="124">
        <v>0</v>
      </c>
      <c r="E44" s="124">
        <v>0</v>
      </c>
    </row>
    <row r="45" spans="1:5" x14ac:dyDescent="0.2">
      <c r="A45" s="40"/>
      <c r="B45" s="43"/>
      <c r="C45" s="34" t="s">
        <v>523</v>
      </c>
      <c r="D45" s="124">
        <v>-6353.6301100000001</v>
      </c>
      <c r="E45" s="124"/>
    </row>
    <row r="46" spans="1:5" x14ac:dyDescent="0.2">
      <c r="A46" s="40">
        <v>7.6</v>
      </c>
      <c r="B46" s="43" t="s">
        <v>244</v>
      </c>
      <c r="C46" s="34" t="s">
        <v>245</v>
      </c>
      <c r="D46" s="124">
        <v>0</v>
      </c>
      <c r="E46" s="124">
        <v>0</v>
      </c>
    </row>
    <row r="47" spans="1:5" x14ac:dyDescent="0.2">
      <c r="A47" s="21">
        <v>8</v>
      </c>
      <c r="B47" s="42" t="s">
        <v>246</v>
      </c>
      <c r="C47" s="119" t="s">
        <v>247</v>
      </c>
      <c r="D47" s="126">
        <f>SUM(D40:D46)</f>
        <v>-6353.6301100000001</v>
      </c>
      <c r="E47" s="126">
        <v>-1699.5535</v>
      </c>
    </row>
    <row r="48" spans="1:5" x14ac:dyDescent="0.2">
      <c r="A48" s="21">
        <v>9</v>
      </c>
      <c r="B48" s="42" t="s">
        <v>248</v>
      </c>
      <c r="C48" s="119" t="s">
        <v>249</v>
      </c>
      <c r="D48" s="126">
        <v>142948.50251999998</v>
      </c>
      <c r="E48" s="126">
        <v>158217.93197999999</v>
      </c>
    </row>
    <row r="49" spans="1:5" x14ac:dyDescent="0.2">
      <c r="A49" s="21">
        <v>10</v>
      </c>
      <c r="B49" s="42" t="s">
        <v>250</v>
      </c>
      <c r="C49" s="119" t="s">
        <v>251</v>
      </c>
      <c r="D49" s="126">
        <f>D47+D38+D29</f>
        <v>-54690.630901998251</v>
      </c>
      <c r="E49" s="126">
        <f>E47+E38+E29</f>
        <v>12953.471552253875</v>
      </c>
    </row>
    <row r="50" spans="1:5" x14ac:dyDescent="0.2">
      <c r="A50" s="21">
        <v>11</v>
      </c>
      <c r="B50" s="42" t="s">
        <v>252</v>
      </c>
      <c r="C50" s="119" t="s">
        <v>253</v>
      </c>
      <c r="D50" s="126">
        <v>-29.500860000036031</v>
      </c>
      <c r="E50" s="126">
        <v>93.749910000004519</v>
      </c>
    </row>
    <row r="51" spans="1:5" x14ac:dyDescent="0.2">
      <c r="A51" s="21">
        <v>12</v>
      </c>
      <c r="B51" s="42" t="s">
        <v>254</v>
      </c>
      <c r="C51" s="119" t="s">
        <v>255</v>
      </c>
      <c r="D51" s="126">
        <v>88228.46229000001</v>
      </c>
      <c r="E51" s="126">
        <v>171265.14809999999</v>
      </c>
    </row>
  </sheetData>
  <mergeCells count="4">
    <mergeCell ref="A1:E1"/>
    <mergeCell ref="C5:E5"/>
    <mergeCell ref="C30:E30"/>
    <mergeCell ref="C39:E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zoomScale="130" zoomScaleNormal="130" workbookViewId="0">
      <selection activeCell="D19" sqref="D19"/>
    </sheetView>
  </sheetViews>
  <sheetFormatPr defaultRowHeight="12.75" x14ac:dyDescent="0.2"/>
  <cols>
    <col min="1" max="1" width="5.85546875" style="26" customWidth="1"/>
    <col min="2" max="2" width="17.140625" style="26" hidden="1" customWidth="1"/>
    <col min="3" max="3" width="38" style="26" customWidth="1"/>
    <col min="4" max="4" width="16" style="26" customWidth="1"/>
    <col min="5" max="16384" width="9.140625" style="26"/>
  </cols>
  <sheetData>
    <row r="1" spans="1:8" x14ac:dyDescent="0.2">
      <c r="A1" s="140" t="s">
        <v>256</v>
      </c>
      <c r="B1" s="140"/>
      <c r="C1" s="140"/>
      <c r="D1" s="140"/>
    </row>
    <row r="2" spans="1:8" x14ac:dyDescent="0.2">
      <c r="A2" s="46"/>
      <c r="B2" s="30" t="s">
        <v>257</v>
      </c>
      <c r="D2" s="47" t="s">
        <v>1</v>
      </c>
      <c r="E2" s="48"/>
    </row>
    <row r="3" spans="1:8" x14ac:dyDescent="0.2">
      <c r="A3" s="29">
        <v>1</v>
      </c>
      <c r="B3" s="30" t="s">
        <v>258</v>
      </c>
      <c r="C3" s="31" t="s">
        <v>259</v>
      </c>
      <c r="D3" s="49">
        <f>SUM(D4:D9)</f>
        <v>500295.06787801033</v>
      </c>
    </row>
    <row r="4" spans="1:8" ht="15" x14ac:dyDescent="0.25">
      <c r="A4" s="28">
        <v>1.1000000000000001</v>
      </c>
      <c r="B4" s="33" t="s">
        <v>260</v>
      </c>
      <c r="C4" s="32" t="s">
        <v>261</v>
      </c>
      <c r="D4" s="16">
        <v>44304.579466642441</v>
      </c>
      <c r="H4"/>
    </row>
    <row r="5" spans="1:8" x14ac:dyDescent="0.2">
      <c r="A5" s="28">
        <v>1.2</v>
      </c>
      <c r="B5" s="33" t="s">
        <v>262</v>
      </c>
      <c r="C5" s="32" t="s">
        <v>263</v>
      </c>
      <c r="D5" s="16">
        <v>71341.342318621726</v>
      </c>
    </row>
    <row r="6" spans="1:8" x14ac:dyDescent="0.2">
      <c r="A6" s="28">
        <v>1.3</v>
      </c>
      <c r="B6" s="33" t="s">
        <v>264</v>
      </c>
      <c r="C6" s="32" t="s">
        <v>265</v>
      </c>
      <c r="D6" s="16">
        <v>87194.591194785578</v>
      </c>
    </row>
    <row r="7" spans="1:8" x14ac:dyDescent="0.2">
      <c r="A7" s="28">
        <v>1.4</v>
      </c>
      <c r="B7" s="33" t="s">
        <v>266</v>
      </c>
      <c r="C7" s="32" t="s">
        <v>267</v>
      </c>
      <c r="D7" s="16">
        <v>109744.37967456429</v>
      </c>
    </row>
    <row r="8" spans="1:8" x14ac:dyDescent="0.2">
      <c r="A8" s="28">
        <v>1.5</v>
      </c>
      <c r="B8" s="33" t="s">
        <v>268</v>
      </c>
      <c r="C8" s="32" t="s">
        <v>269</v>
      </c>
      <c r="D8" s="16">
        <v>78262.188192493995</v>
      </c>
    </row>
    <row r="9" spans="1:8" x14ac:dyDescent="0.2">
      <c r="A9" s="28">
        <v>1.6</v>
      </c>
      <c r="B9" s="33" t="s">
        <v>270</v>
      </c>
      <c r="C9" s="32" t="s">
        <v>271</v>
      </c>
      <c r="D9" s="16">
        <v>109447.98703090231</v>
      </c>
    </row>
    <row r="10" spans="1:8" x14ac:dyDescent="0.2">
      <c r="A10" s="29">
        <v>2</v>
      </c>
      <c r="B10" s="30" t="s">
        <v>272</v>
      </c>
      <c r="C10" s="31" t="s">
        <v>273</v>
      </c>
      <c r="D10" s="12">
        <f>SUM(D11:D16)</f>
        <v>446124.60509661993</v>
      </c>
    </row>
    <row r="11" spans="1:8" x14ac:dyDescent="0.2">
      <c r="A11" s="28">
        <v>2.1</v>
      </c>
      <c r="B11" s="33" t="s">
        <v>260</v>
      </c>
      <c r="C11" s="32" t="s">
        <v>261</v>
      </c>
      <c r="D11" s="16">
        <v>73996.092436000035</v>
      </c>
    </row>
    <row r="12" spans="1:8" x14ac:dyDescent="0.2">
      <c r="A12" s="28">
        <v>2.2000000000000002</v>
      </c>
      <c r="B12" s="33" t="s">
        <v>262</v>
      </c>
      <c r="C12" s="32" t="s">
        <v>263</v>
      </c>
      <c r="D12" s="16">
        <v>77997.503592215013</v>
      </c>
    </row>
    <row r="13" spans="1:8" x14ac:dyDescent="0.2">
      <c r="A13" s="28">
        <v>2.2999999999999998</v>
      </c>
      <c r="B13" s="33" t="s">
        <v>264</v>
      </c>
      <c r="C13" s="32" t="s">
        <v>265</v>
      </c>
      <c r="D13" s="16">
        <v>135628.8680524049</v>
      </c>
    </row>
    <row r="14" spans="1:8" x14ac:dyDescent="0.2">
      <c r="A14" s="28">
        <v>2.4</v>
      </c>
      <c r="B14" s="33" t="s">
        <v>266</v>
      </c>
      <c r="C14" s="32" t="s">
        <v>267</v>
      </c>
      <c r="D14" s="16">
        <v>71029.078655999998</v>
      </c>
    </row>
    <row r="15" spans="1:8" x14ac:dyDescent="0.2">
      <c r="A15" s="28">
        <v>2.5</v>
      </c>
      <c r="B15" s="33" t="s">
        <v>268</v>
      </c>
      <c r="C15" s="32" t="s">
        <v>269</v>
      </c>
      <c r="D15" s="16">
        <v>17808.080010000001</v>
      </c>
    </row>
    <row r="16" spans="1:8" x14ac:dyDescent="0.2">
      <c r="A16" s="28">
        <v>2.6</v>
      </c>
      <c r="B16" s="33" t="s">
        <v>270</v>
      </c>
      <c r="C16" s="32" t="s">
        <v>271</v>
      </c>
      <c r="D16" s="16">
        <v>69664.98235000002</v>
      </c>
    </row>
    <row r="17" spans="1:4" x14ac:dyDescent="0.2">
      <c r="A17" s="29">
        <v>3</v>
      </c>
      <c r="B17" s="30" t="s">
        <v>274</v>
      </c>
      <c r="C17" s="31" t="s">
        <v>275</v>
      </c>
      <c r="D17" s="12">
        <f>D3-D10</f>
        <v>54170.462781390408</v>
      </c>
    </row>
    <row r="18" spans="1:4" x14ac:dyDescent="0.2">
      <c r="A18" s="28">
        <v>3.1</v>
      </c>
      <c r="B18" s="33" t="s">
        <v>260</v>
      </c>
      <c r="C18" s="32" t="s">
        <v>261</v>
      </c>
      <c r="D18" s="16">
        <f>D4-D11</f>
        <v>-29691.512969357595</v>
      </c>
    </row>
    <row r="19" spans="1:4" x14ac:dyDescent="0.2">
      <c r="A19" s="28">
        <v>3.2</v>
      </c>
      <c r="B19" s="33" t="s">
        <v>262</v>
      </c>
      <c r="C19" s="32" t="s">
        <v>263</v>
      </c>
      <c r="D19" s="16">
        <f t="shared" ref="D19:D23" si="0">D5-D12</f>
        <v>-6656.1612735932868</v>
      </c>
    </row>
    <row r="20" spans="1:4" x14ac:dyDescent="0.2">
      <c r="A20" s="28">
        <v>3.3</v>
      </c>
      <c r="B20" s="33" t="s">
        <v>264</v>
      </c>
      <c r="C20" s="32" t="s">
        <v>265</v>
      </c>
      <c r="D20" s="16">
        <f t="shared" si="0"/>
        <v>-48434.276857619319</v>
      </c>
    </row>
    <row r="21" spans="1:4" x14ac:dyDescent="0.2">
      <c r="A21" s="28">
        <v>3.4</v>
      </c>
      <c r="B21" s="33" t="s">
        <v>266</v>
      </c>
      <c r="C21" s="32" t="s">
        <v>267</v>
      </c>
      <c r="D21" s="16">
        <f t="shared" si="0"/>
        <v>38715.301018564292</v>
      </c>
    </row>
    <row r="22" spans="1:4" x14ac:dyDescent="0.2">
      <c r="A22" s="28">
        <v>3.5</v>
      </c>
      <c r="B22" s="33" t="s">
        <v>268</v>
      </c>
      <c r="C22" s="32" t="s">
        <v>269</v>
      </c>
      <c r="D22" s="16">
        <f t="shared" si="0"/>
        <v>60454.10818249399</v>
      </c>
    </row>
    <row r="23" spans="1:4" x14ac:dyDescent="0.2">
      <c r="A23" s="28">
        <v>3.6</v>
      </c>
      <c r="B23" s="33" t="s">
        <v>270</v>
      </c>
      <c r="C23" s="32" t="s">
        <v>271</v>
      </c>
      <c r="D23" s="16">
        <f t="shared" si="0"/>
        <v>39783.00468090229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showGridLines="0" workbookViewId="0">
      <selection activeCell="L18" sqref="L18:L23"/>
    </sheetView>
  </sheetViews>
  <sheetFormatPr defaultRowHeight="12.75" x14ac:dyDescent="0.2"/>
  <cols>
    <col min="1" max="1" width="28.5703125" style="26" customWidth="1"/>
    <col min="2" max="2" width="21.5703125" style="26" hidden="1" customWidth="1"/>
    <col min="3" max="3" width="13.140625" style="26" bestFit="1" customWidth="1"/>
    <col min="4" max="10" width="13.7109375" style="26" customWidth="1"/>
    <col min="11" max="11" width="10.85546875" style="26" customWidth="1"/>
    <col min="12" max="12" width="11.42578125" style="26" customWidth="1"/>
    <col min="13" max="13" width="11" style="26" customWidth="1"/>
    <col min="14" max="14" width="11.7109375" style="26" customWidth="1"/>
    <col min="15" max="16" width="13.28515625" style="26" customWidth="1"/>
    <col min="17" max="17" width="13.5703125" style="26" customWidth="1"/>
    <col min="18" max="16384" width="9.140625" style="26"/>
  </cols>
  <sheetData>
    <row r="1" spans="1:17" ht="26.25" customHeight="1" x14ac:dyDescent="0.2">
      <c r="A1" s="135" t="s">
        <v>276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x14ac:dyDescent="0.2">
      <c r="A2" s="50" t="s">
        <v>277</v>
      </c>
      <c r="B2" s="50"/>
      <c r="C2" s="51"/>
      <c r="D2" s="52"/>
      <c r="E2" s="52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6"/>
      <c r="Q2" s="146"/>
    </row>
    <row r="3" spans="1:17" hidden="1" x14ac:dyDescent="0.2">
      <c r="A3" s="147" t="s">
        <v>278</v>
      </c>
      <c r="B3" s="147"/>
      <c r="C3" s="147"/>
      <c r="D3" s="53"/>
      <c r="E3" s="53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33" t="s">
        <v>1</v>
      </c>
      <c r="Q3" s="133"/>
    </row>
    <row r="4" spans="1:17" x14ac:dyDescent="0.2">
      <c r="A4" s="148" t="s">
        <v>279</v>
      </c>
      <c r="B4" s="54"/>
      <c r="C4" s="148" t="s">
        <v>280</v>
      </c>
      <c r="D4" s="148" t="s">
        <v>281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</row>
    <row r="5" spans="1:17" hidden="1" x14ac:dyDescent="0.2">
      <c r="A5" s="148"/>
      <c r="B5" s="54"/>
      <c r="C5" s="148"/>
      <c r="D5" s="54"/>
      <c r="E5" s="54"/>
      <c r="F5" s="54"/>
      <c r="G5" s="54"/>
      <c r="H5" s="143" t="s">
        <v>282</v>
      </c>
      <c r="I5" s="144"/>
      <c r="J5" s="144"/>
      <c r="K5" s="145"/>
      <c r="L5" s="54"/>
      <c r="M5" s="54"/>
      <c r="N5" s="54"/>
      <c r="O5" s="54"/>
      <c r="P5" s="54"/>
      <c r="Q5" s="54"/>
    </row>
    <row r="6" spans="1:17" x14ac:dyDescent="0.2">
      <c r="A6" s="148"/>
      <c r="B6" s="54"/>
      <c r="C6" s="148"/>
      <c r="D6" s="148" t="s">
        <v>283</v>
      </c>
      <c r="E6" s="148" t="s">
        <v>284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</row>
    <row r="7" spans="1:17" hidden="1" x14ac:dyDescent="0.2">
      <c r="A7" s="148"/>
      <c r="B7" s="54"/>
      <c r="C7" s="148"/>
      <c r="D7" s="148"/>
      <c r="E7" s="54"/>
      <c r="F7" s="54"/>
      <c r="G7" s="54"/>
      <c r="H7" s="143" t="s">
        <v>285</v>
      </c>
      <c r="I7" s="144"/>
      <c r="J7" s="144"/>
      <c r="K7" s="145"/>
      <c r="L7" s="54"/>
      <c r="M7" s="54"/>
      <c r="N7" s="54"/>
      <c r="O7" s="54"/>
      <c r="P7" s="54"/>
      <c r="Q7" s="54"/>
    </row>
    <row r="8" spans="1:17" ht="25.5" x14ac:dyDescent="0.2">
      <c r="A8" s="148"/>
      <c r="B8" s="54"/>
      <c r="C8" s="148"/>
      <c r="D8" s="148"/>
      <c r="E8" s="54" t="s">
        <v>286</v>
      </c>
      <c r="F8" s="54" t="s">
        <v>287</v>
      </c>
      <c r="G8" s="54" t="s">
        <v>288</v>
      </c>
      <c r="H8" s="54" t="s">
        <v>289</v>
      </c>
      <c r="I8" s="54" t="s">
        <v>290</v>
      </c>
      <c r="J8" s="54" t="s">
        <v>291</v>
      </c>
      <c r="K8" s="54" t="s">
        <v>292</v>
      </c>
      <c r="L8" s="54" t="s">
        <v>293</v>
      </c>
      <c r="M8" s="54" t="s">
        <v>294</v>
      </c>
      <c r="N8" s="54" t="s">
        <v>295</v>
      </c>
      <c r="O8" s="54" t="s">
        <v>296</v>
      </c>
      <c r="P8" s="54" t="s">
        <v>297</v>
      </c>
      <c r="Q8" s="54" t="s">
        <v>298</v>
      </c>
    </row>
    <row r="9" spans="1:17" ht="25.5" hidden="1" x14ac:dyDescent="0.2">
      <c r="A9" s="55" t="s">
        <v>299</v>
      </c>
      <c r="B9" s="56"/>
      <c r="C9" s="55" t="s">
        <v>300</v>
      </c>
      <c r="D9" s="55" t="s">
        <v>300</v>
      </c>
      <c r="E9" s="55" t="s">
        <v>301</v>
      </c>
      <c r="F9" s="55" t="s">
        <v>302</v>
      </c>
      <c r="G9" s="55" t="s">
        <v>303</v>
      </c>
      <c r="H9" s="55" t="s">
        <v>304</v>
      </c>
      <c r="I9" s="55" t="s">
        <v>305</v>
      </c>
      <c r="J9" s="55" t="s">
        <v>306</v>
      </c>
      <c r="K9" s="55" t="s">
        <v>307</v>
      </c>
      <c r="L9" s="55" t="s">
        <v>308</v>
      </c>
      <c r="M9" s="55" t="s">
        <v>309</v>
      </c>
      <c r="N9" s="55" t="s">
        <v>310</v>
      </c>
      <c r="O9" s="55" t="s">
        <v>311</v>
      </c>
      <c r="P9" s="55" t="s">
        <v>312</v>
      </c>
      <c r="Q9" s="55" t="s">
        <v>313</v>
      </c>
    </row>
    <row r="10" spans="1:17" x14ac:dyDescent="0.2">
      <c r="A10" s="57" t="s">
        <v>314</v>
      </c>
      <c r="B10" s="58" t="s">
        <v>315</v>
      </c>
      <c r="C10" s="59">
        <f>SUM(D10:Q10)</f>
        <v>522887.78253000014</v>
      </c>
      <c r="D10" s="59">
        <v>427228.19271350018</v>
      </c>
      <c r="E10" s="59">
        <v>17720.735081244959</v>
      </c>
      <c r="F10" s="59">
        <v>5780.6407190000009</v>
      </c>
      <c r="G10" s="59">
        <v>7320.0641360000009</v>
      </c>
      <c r="H10" s="59">
        <v>4095.3753370000004</v>
      </c>
      <c r="I10" s="59">
        <v>871.94393600000012</v>
      </c>
      <c r="J10" s="59">
        <v>709.73042300000009</v>
      </c>
      <c r="K10" s="59">
        <v>612.32041700000036</v>
      </c>
      <c r="L10" s="59">
        <v>523.33050399999991</v>
      </c>
      <c r="M10" s="59">
        <v>4766.2546789999997</v>
      </c>
      <c r="N10" s="59">
        <v>451.22129200000006</v>
      </c>
      <c r="O10" s="59">
        <v>745.09410199999979</v>
      </c>
      <c r="P10" s="59">
        <v>1120.2059390000004</v>
      </c>
      <c r="Q10" s="59">
        <v>50942.673251254993</v>
      </c>
    </row>
    <row r="11" spans="1:17" x14ac:dyDescent="0.2">
      <c r="A11" s="27" t="s">
        <v>316</v>
      </c>
      <c r="B11" s="33" t="s">
        <v>317</v>
      </c>
      <c r="C11" s="59">
        <f t="shared" ref="C11:C14" si="0">SUM(D11:Q11)</f>
        <v>190834.150756035</v>
      </c>
      <c r="D11" s="60">
        <v>136514.25939900003</v>
      </c>
      <c r="E11" s="60">
        <v>2678.8486970000013</v>
      </c>
      <c r="F11" s="60">
        <v>2499.1335449999997</v>
      </c>
      <c r="G11" s="60">
        <v>5494.7448550000008</v>
      </c>
      <c r="H11" s="60">
        <v>2381.185841</v>
      </c>
      <c r="I11" s="60">
        <v>230.99736000000007</v>
      </c>
      <c r="J11" s="60">
        <v>40.709341999999992</v>
      </c>
      <c r="K11" s="60">
        <v>5.9235899999999901</v>
      </c>
      <c r="L11" s="60">
        <v>1.3878999999999451</v>
      </c>
      <c r="M11" s="60">
        <v>4164.2305399999996</v>
      </c>
      <c r="N11" s="60">
        <v>18.414691000000005</v>
      </c>
      <c r="O11" s="60">
        <v>276.31617599999993</v>
      </c>
      <c r="P11" s="60">
        <v>443.1806200000002</v>
      </c>
      <c r="Q11" s="60">
        <v>36084.818200035006</v>
      </c>
    </row>
    <row r="12" spans="1:17" x14ac:dyDescent="0.2">
      <c r="A12" s="27" t="s">
        <v>318</v>
      </c>
      <c r="B12" s="33" t="s">
        <v>319</v>
      </c>
      <c r="C12" s="59">
        <f t="shared" si="0"/>
        <v>270907.64934196515</v>
      </c>
      <c r="D12" s="60">
        <v>233290.8204035002</v>
      </c>
      <c r="E12" s="60">
        <v>14222.543378244958</v>
      </c>
      <c r="F12" s="60">
        <v>2556.8566840000012</v>
      </c>
      <c r="G12" s="60">
        <v>1546.0975970000004</v>
      </c>
      <c r="H12" s="60">
        <v>1388.2280320000004</v>
      </c>
      <c r="I12" s="60">
        <v>605.40294600000004</v>
      </c>
      <c r="J12" s="60">
        <v>603.34604900000011</v>
      </c>
      <c r="K12" s="60">
        <v>583.22004600000037</v>
      </c>
      <c r="L12" s="60">
        <v>508.47352599999994</v>
      </c>
      <c r="M12" s="60">
        <v>589.5385389999999</v>
      </c>
      <c r="N12" s="60">
        <v>347.24920400000008</v>
      </c>
      <c r="O12" s="60">
        <v>461.89367599999986</v>
      </c>
      <c r="P12" s="60">
        <v>486.34309600000017</v>
      </c>
      <c r="Q12" s="60">
        <v>13717.636165219983</v>
      </c>
    </row>
    <row r="13" spans="1:17" x14ac:dyDescent="0.2">
      <c r="A13" s="61" t="s">
        <v>320</v>
      </c>
      <c r="B13" s="62" t="s">
        <v>321</v>
      </c>
      <c r="C13" s="59">
        <f t="shared" si="0"/>
        <v>61145.982431999961</v>
      </c>
      <c r="D13" s="60">
        <v>57423.112910999953</v>
      </c>
      <c r="E13" s="60">
        <v>819.3430059999996</v>
      </c>
      <c r="F13" s="60">
        <v>724.65048999999988</v>
      </c>
      <c r="G13" s="60">
        <v>279.22168399999998</v>
      </c>
      <c r="H13" s="60">
        <v>325.96146399999998</v>
      </c>
      <c r="I13" s="60">
        <v>35.54363</v>
      </c>
      <c r="J13" s="60">
        <v>65.675031999999987</v>
      </c>
      <c r="K13" s="60">
        <v>23.176780999999998</v>
      </c>
      <c r="L13" s="60">
        <v>13.469078</v>
      </c>
      <c r="M13" s="60">
        <v>12.4856</v>
      </c>
      <c r="N13" s="60">
        <v>85.557396999999995</v>
      </c>
      <c r="O13" s="60">
        <v>6.8842499999999998</v>
      </c>
      <c r="P13" s="60">
        <v>190.68222300000002</v>
      </c>
      <c r="Q13" s="60">
        <v>1140.2188859999999</v>
      </c>
    </row>
    <row r="14" spans="1:17" x14ac:dyDescent="0.2">
      <c r="A14" s="61" t="s">
        <v>322</v>
      </c>
      <c r="B14" s="62" t="s">
        <v>30</v>
      </c>
      <c r="C14" s="59">
        <f t="shared" si="0"/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</row>
    <row r="15" spans="1:17" x14ac:dyDescent="0.2">
      <c r="A15" s="63"/>
      <c r="B15" s="63"/>
      <c r="F15" s="64"/>
    </row>
    <row r="16" spans="1:17" x14ac:dyDescent="0.2">
      <c r="A16" s="65" t="s">
        <v>323</v>
      </c>
      <c r="B16" s="65"/>
      <c r="F16" s="66"/>
    </row>
    <row r="17" spans="1:11" x14ac:dyDescent="0.2">
      <c r="A17" s="67"/>
      <c r="B17" s="67"/>
      <c r="J17" s="68" t="s">
        <v>1</v>
      </c>
    </row>
    <row r="18" spans="1:11" ht="63.75" x14ac:dyDescent="0.2">
      <c r="A18" s="54" t="s">
        <v>279</v>
      </c>
      <c r="B18" s="54"/>
      <c r="C18" s="54" t="s">
        <v>280</v>
      </c>
      <c r="D18" s="54" t="s">
        <v>324</v>
      </c>
      <c r="E18" s="54" t="s">
        <v>325</v>
      </c>
      <c r="F18" s="54" t="s">
        <v>326</v>
      </c>
      <c r="G18" s="54" t="s">
        <v>327</v>
      </c>
      <c r="H18" s="54" t="s">
        <v>328</v>
      </c>
      <c r="I18" s="54" t="s">
        <v>329</v>
      </c>
      <c r="J18" s="54" t="s">
        <v>330</v>
      </c>
      <c r="K18" s="54" t="s">
        <v>331</v>
      </c>
    </row>
    <row r="19" spans="1:11" ht="25.5" hidden="1" x14ac:dyDescent="0.2">
      <c r="A19" s="55" t="s">
        <v>299</v>
      </c>
      <c r="B19" s="54"/>
      <c r="C19" s="55" t="s">
        <v>300</v>
      </c>
      <c r="D19" s="55" t="s">
        <v>332</v>
      </c>
      <c r="E19" s="55" t="s">
        <v>333</v>
      </c>
      <c r="F19" s="55" t="s">
        <v>334</v>
      </c>
      <c r="G19" s="55" t="s">
        <v>335</v>
      </c>
      <c r="H19" s="55" t="s">
        <v>336</v>
      </c>
      <c r="I19" s="55"/>
      <c r="J19" s="55" t="s">
        <v>337</v>
      </c>
      <c r="K19" s="55" t="s">
        <v>338</v>
      </c>
    </row>
    <row r="20" spans="1:11" x14ac:dyDescent="0.2">
      <c r="A20" s="57" t="s">
        <v>314</v>
      </c>
      <c r="B20" s="58" t="s">
        <v>315</v>
      </c>
      <c r="C20" s="69">
        <f>SUM(D20:K20)</f>
        <v>522887.78252999973</v>
      </c>
      <c r="D20" s="70">
        <v>416801.6881358797</v>
      </c>
      <c r="E20" s="70">
        <v>7704.1815371200082</v>
      </c>
      <c r="F20" s="70">
        <v>4.4099360000000001</v>
      </c>
      <c r="G20" s="70">
        <v>91570.458083999998</v>
      </c>
      <c r="H20" s="70">
        <v>4731.2046309999942</v>
      </c>
      <c r="I20" s="70">
        <v>2075.8402059999999</v>
      </c>
      <c r="J20" s="70">
        <v>0</v>
      </c>
      <c r="K20" s="70">
        <v>0</v>
      </c>
    </row>
    <row r="21" spans="1:11" x14ac:dyDescent="0.2">
      <c r="A21" s="27" t="s">
        <v>316</v>
      </c>
      <c r="B21" s="33" t="s">
        <v>317</v>
      </c>
      <c r="C21" s="69">
        <f t="shared" ref="C21:C24" si="1">SUM(D21:K21)</f>
        <v>190834.15075603483</v>
      </c>
      <c r="D21" s="60">
        <v>134297.75812103483</v>
      </c>
      <c r="E21" s="60">
        <v>1044.30421</v>
      </c>
      <c r="F21" s="60">
        <v>0</v>
      </c>
      <c r="G21" s="60">
        <v>49148.516019000017</v>
      </c>
      <c r="H21" s="60">
        <v>4337.4309399999947</v>
      </c>
      <c r="I21" s="60">
        <v>2006.141466</v>
      </c>
      <c r="J21" s="60">
        <v>0</v>
      </c>
      <c r="K21" s="60">
        <v>0</v>
      </c>
    </row>
    <row r="22" spans="1:11" x14ac:dyDescent="0.2">
      <c r="A22" s="27" t="s">
        <v>318</v>
      </c>
      <c r="B22" s="33" t="s">
        <v>319</v>
      </c>
      <c r="C22" s="69">
        <f t="shared" si="1"/>
        <v>273515.91445296491</v>
      </c>
      <c r="D22" s="60">
        <v>264004.30505984486</v>
      </c>
      <c r="E22" s="60">
        <v>6659.877327120008</v>
      </c>
      <c r="F22" s="60">
        <v>4.4099360000000001</v>
      </c>
      <c r="G22" s="60">
        <v>2451.5412789999973</v>
      </c>
      <c r="H22" s="60">
        <v>329.44721099999998</v>
      </c>
      <c r="I22" s="60">
        <v>66.333639999999988</v>
      </c>
      <c r="J22" s="60">
        <v>0</v>
      </c>
      <c r="K22" s="60">
        <v>0</v>
      </c>
    </row>
    <row r="23" spans="1:11" x14ac:dyDescent="0.2">
      <c r="A23" s="61" t="s">
        <v>320</v>
      </c>
      <c r="B23" s="62" t="s">
        <v>321</v>
      </c>
      <c r="C23" s="69">
        <f t="shared" si="1"/>
        <v>58537.717320999996</v>
      </c>
      <c r="D23" s="60">
        <v>18499.62495500001</v>
      </c>
      <c r="E23" s="60">
        <v>0</v>
      </c>
      <c r="F23" s="60">
        <v>0</v>
      </c>
      <c r="G23" s="60">
        <v>39970.400785999984</v>
      </c>
      <c r="H23" s="60">
        <v>64.326480000000004</v>
      </c>
      <c r="I23" s="60">
        <v>3.3651000000000004</v>
      </c>
      <c r="J23" s="60">
        <v>0</v>
      </c>
      <c r="K23" s="60">
        <v>0</v>
      </c>
    </row>
    <row r="24" spans="1:11" x14ac:dyDescent="0.2">
      <c r="A24" s="61" t="s">
        <v>322</v>
      </c>
      <c r="B24" s="62" t="s">
        <v>30</v>
      </c>
      <c r="C24" s="69">
        <f t="shared" si="1"/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</row>
  </sheetData>
  <mergeCells count="21"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zoomScale="110" zoomScaleNormal="110" workbookViewId="0">
      <selection activeCell="C5" sqref="C5"/>
    </sheetView>
  </sheetViews>
  <sheetFormatPr defaultRowHeight="12.75" x14ac:dyDescent="0.2"/>
  <cols>
    <col min="1" max="1" width="6" style="20" bestFit="1" customWidth="1"/>
    <col min="2" max="2" width="15.28515625" style="20" hidden="1" customWidth="1"/>
    <col min="3" max="3" width="62.140625" style="26" customWidth="1"/>
    <col min="4" max="4" width="13.140625" style="26" customWidth="1"/>
    <col min="5" max="5" width="16" style="26" customWidth="1"/>
    <col min="6" max="6" width="13.28515625" style="26" customWidth="1"/>
    <col min="7" max="7" width="13.140625" style="26" customWidth="1"/>
    <col min="8" max="8" width="13.7109375" style="26" customWidth="1"/>
    <col min="9" max="9" width="14.42578125" style="26" customWidth="1"/>
    <col min="10" max="10" width="13.5703125" style="26" customWidth="1"/>
    <col min="11" max="11" width="14.42578125" style="26" customWidth="1"/>
    <col min="12" max="12" width="13.28515625" style="26" customWidth="1"/>
    <col min="13" max="13" width="14.85546875" style="26" customWidth="1"/>
    <col min="14" max="14" width="14" style="26" bestFit="1" customWidth="1"/>
    <col min="15" max="15" width="9.140625" style="26"/>
    <col min="16" max="16" width="9.5703125" style="26" bestFit="1" customWidth="1"/>
    <col min="17" max="16384" width="9.140625" style="26"/>
  </cols>
  <sheetData>
    <row r="1" spans="1:16" x14ac:dyDescent="0.2">
      <c r="A1" s="134" t="s">
        <v>339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16" hidden="1" x14ac:dyDescent="0.2">
      <c r="A2" s="71"/>
      <c r="B2" s="71"/>
      <c r="C2" s="149" t="s">
        <v>340</v>
      </c>
      <c r="D2" s="149"/>
      <c r="E2" s="149"/>
      <c r="F2" s="3"/>
      <c r="G2" s="3"/>
      <c r="H2" s="3"/>
      <c r="I2" s="3"/>
      <c r="J2" s="3"/>
      <c r="K2" s="3"/>
      <c r="L2" s="133" t="s">
        <v>1</v>
      </c>
      <c r="M2" s="133"/>
    </row>
    <row r="3" spans="1:16" x14ac:dyDescent="0.2">
      <c r="A3" s="72"/>
      <c r="B3" s="72"/>
      <c r="C3" s="6" t="s">
        <v>341</v>
      </c>
      <c r="D3" s="29" t="s">
        <v>342</v>
      </c>
      <c r="E3" s="6" t="s">
        <v>343</v>
      </c>
      <c r="F3" s="6" t="s">
        <v>344</v>
      </c>
      <c r="G3" s="6" t="s">
        <v>345</v>
      </c>
      <c r="H3" s="6" t="s">
        <v>263</v>
      </c>
      <c r="I3" s="6" t="s">
        <v>346</v>
      </c>
      <c r="J3" s="6" t="s">
        <v>347</v>
      </c>
      <c r="K3" s="6" t="s">
        <v>348</v>
      </c>
      <c r="L3" s="29" t="s">
        <v>349</v>
      </c>
      <c r="M3" s="29" t="s">
        <v>350</v>
      </c>
      <c r="N3" s="29" t="s">
        <v>351</v>
      </c>
    </row>
    <row r="4" spans="1:16" hidden="1" x14ac:dyDescent="0.2">
      <c r="A4" s="72"/>
      <c r="B4" s="72"/>
      <c r="C4" s="8" t="s">
        <v>352</v>
      </c>
      <c r="D4" s="30" t="s">
        <v>353</v>
      </c>
      <c r="E4" s="8" t="s">
        <v>354</v>
      </c>
      <c r="F4" s="8" t="s">
        <v>355</v>
      </c>
      <c r="G4" s="8" t="s">
        <v>356</v>
      </c>
      <c r="H4" s="8" t="s">
        <v>357</v>
      </c>
      <c r="I4" s="8" t="s">
        <v>358</v>
      </c>
      <c r="J4" s="8" t="s">
        <v>359</v>
      </c>
      <c r="K4" s="8" t="s">
        <v>360</v>
      </c>
      <c r="L4" s="30" t="s">
        <v>361</v>
      </c>
      <c r="M4" s="30" t="s">
        <v>362</v>
      </c>
      <c r="N4" s="30" t="s">
        <v>363</v>
      </c>
    </row>
    <row r="5" spans="1:16" x14ac:dyDescent="0.2">
      <c r="A5" s="72">
        <v>1</v>
      </c>
      <c r="B5" s="73" t="s">
        <v>8</v>
      </c>
      <c r="C5" s="31" t="s">
        <v>364</v>
      </c>
      <c r="D5" s="12">
        <v>82010.639980000007</v>
      </c>
      <c r="E5" s="12">
        <v>1770.6618501329567</v>
      </c>
      <c r="F5" s="12">
        <v>24510.108204438755</v>
      </c>
      <c r="G5" s="12">
        <v>23791.87846226828</v>
      </c>
      <c r="H5" s="12">
        <v>71341.342318621726</v>
      </c>
      <c r="I5" s="12">
        <v>37914.646195789712</v>
      </c>
      <c r="J5" s="12">
        <v>49279.944998995859</v>
      </c>
      <c r="K5" s="12">
        <v>109744.37967456429</v>
      </c>
      <c r="L5" s="12">
        <v>111537.90561019791</v>
      </c>
      <c r="M5" s="12">
        <v>202812.2567721988</v>
      </c>
      <c r="N5" s="12">
        <v>714713.76406720828</v>
      </c>
      <c r="P5" s="74"/>
    </row>
    <row r="6" spans="1:16" x14ac:dyDescent="0.2">
      <c r="A6" s="75">
        <v>1.1000000000000001</v>
      </c>
      <c r="B6" s="14" t="s">
        <v>10</v>
      </c>
      <c r="C6" s="32" t="s">
        <v>365</v>
      </c>
      <c r="D6" s="16">
        <v>79792.954790000003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8435.5075000000033</v>
      </c>
      <c r="N6" s="12">
        <v>88228.46229000001</v>
      </c>
    </row>
    <row r="7" spans="1:16" x14ac:dyDescent="0.2">
      <c r="A7" s="75">
        <v>1.2</v>
      </c>
      <c r="B7" s="76" t="s">
        <v>366</v>
      </c>
      <c r="C7" s="32" t="s">
        <v>367</v>
      </c>
      <c r="D7" s="16">
        <v>2217.6851899999965</v>
      </c>
      <c r="E7" s="16">
        <v>0</v>
      </c>
      <c r="F7" s="16">
        <v>10004.376541999998</v>
      </c>
      <c r="G7" s="16">
        <v>7013.9016599999995</v>
      </c>
      <c r="H7" s="16">
        <v>23470.439230000004</v>
      </c>
      <c r="I7" s="16">
        <v>0</v>
      </c>
      <c r="J7" s="16">
        <v>0</v>
      </c>
      <c r="K7" s="16">
        <v>0</v>
      </c>
      <c r="L7" s="16">
        <v>1730.8890000000001</v>
      </c>
      <c r="M7" s="16">
        <v>0</v>
      </c>
      <c r="N7" s="12">
        <v>44437.291621999997</v>
      </c>
    </row>
    <row r="8" spans="1:16" x14ac:dyDescent="0.2">
      <c r="A8" s="75">
        <v>1.3</v>
      </c>
      <c r="B8" s="14" t="s">
        <v>18</v>
      </c>
      <c r="C8" s="34" t="s">
        <v>37</v>
      </c>
      <c r="D8" s="16">
        <v>0</v>
      </c>
      <c r="E8" s="16">
        <v>1770.6618501329567</v>
      </c>
      <c r="F8" s="16">
        <v>6519.9774222412098</v>
      </c>
      <c r="G8" s="16">
        <v>16777.97680226828</v>
      </c>
      <c r="H8" s="16">
        <v>28320.903088621722</v>
      </c>
      <c r="I8" s="16">
        <v>34514.646195789712</v>
      </c>
      <c r="J8" s="16">
        <v>48803.944998995838</v>
      </c>
      <c r="K8" s="16">
        <v>109744.37967456429</v>
      </c>
      <c r="L8" s="16">
        <v>95753.275555947912</v>
      </c>
      <c r="M8" s="16">
        <v>76014.068063198443</v>
      </c>
      <c r="N8" s="12">
        <v>418219.83365176036</v>
      </c>
    </row>
    <row r="9" spans="1:16" ht="11.25" customHeight="1" x14ac:dyDescent="0.2">
      <c r="A9" s="75">
        <v>1.4</v>
      </c>
      <c r="B9" s="76" t="s">
        <v>368</v>
      </c>
      <c r="C9" s="34" t="s">
        <v>369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7253.7410542500002</v>
      </c>
      <c r="M9" s="16">
        <v>0</v>
      </c>
      <c r="N9" s="12">
        <v>7253.7410542500002</v>
      </c>
    </row>
    <row r="10" spans="1:16" x14ac:dyDescent="0.2">
      <c r="A10" s="75">
        <v>1.5</v>
      </c>
      <c r="B10" s="76" t="s">
        <v>370</v>
      </c>
      <c r="C10" s="32" t="s">
        <v>371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2">
        <v>0</v>
      </c>
    </row>
    <row r="11" spans="1:16" x14ac:dyDescent="0.2">
      <c r="A11" s="75">
        <v>1.6</v>
      </c>
      <c r="B11" s="76" t="s">
        <v>372</v>
      </c>
      <c r="C11" s="32" t="s">
        <v>373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2">
        <v>0</v>
      </c>
    </row>
    <row r="12" spans="1:16" x14ac:dyDescent="0.2">
      <c r="A12" s="75">
        <v>1.7</v>
      </c>
      <c r="B12" s="76" t="s">
        <v>374</v>
      </c>
      <c r="C12" s="32" t="s">
        <v>375</v>
      </c>
      <c r="D12" s="16">
        <v>0</v>
      </c>
      <c r="E12" s="16">
        <v>0</v>
      </c>
      <c r="F12" s="16">
        <v>0</v>
      </c>
      <c r="G12" s="16">
        <v>0</v>
      </c>
      <c r="H12" s="16">
        <v>19550</v>
      </c>
      <c r="I12" s="16">
        <v>3400</v>
      </c>
      <c r="J12" s="16">
        <v>476.00000000002183</v>
      </c>
      <c r="K12" s="16">
        <v>0</v>
      </c>
      <c r="L12" s="16">
        <v>6800</v>
      </c>
      <c r="M12" s="16">
        <v>158.20154999997612</v>
      </c>
      <c r="N12" s="12">
        <v>30384.201549999998</v>
      </c>
    </row>
    <row r="13" spans="1:16" x14ac:dyDescent="0.2">
      <c r="A13" s="75">
        <v>1.8</v>
      </c>
      <c r="B13" s="76" t="s">
        <v>376</v>
      </c>
      <c r="C13" s="32" t="s">
        <v>48</v>
      </c>
      <c r="D13" s="16">
        <v>0</v>
      </c>
      <c r="E13" s="16">
        <v>0</v>
      </c>
      <c r="F13" s="16">
        <v>7985.7542401975479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118204.47965900038</v>
      </c>
      <c r="N13" s="12">
        <v>126190.23389919793</v>
      </c>
    </row>
    <row r="14" spans="1:16" x14ac:dyDescent="0.2">
      <c r="A14" s="72">
        <v>2</v>
      </c>
      <c r="B14" s="73" t="s">
        <v>377</v>
      </c>
      <c r="C14" s="31" t="s">
        <v>378</v>
      </c>
      <c r="D14" s="12">
        <v>161748.24029337999</v>
      </c>
      <c r="E14" s="12">
        <v>6041.0454559999989</v>
      </c>
      <c r="F14" s="12">
        <v>30561.948313000004</v>
      </c>
      <c r="G14" s="12">
        <v>42058.815907000033</v>
      </c>
      <c r="H14" s="12">
        <v>77997.503592215013</v>
      </c>
      <c r="I14" s="12">
        <v>66050.457040004985</v>
      </c>
      <c r="J14" s="12">
        <v>69578.411012399913</v>
      </c>
      <c r="K14" s="12">
        <v>71029.078655999998</v>
      </c>
      <c r="L14" s="12">
        <v>37951.247329999998</v>
      </c>
      <c r="M14" s="12">
        <v>57976.068400000062</v>
      </c>
      <c r="N14" s="12">
        <v>620992.81600000011</v>
      </c>
      <c r="P14" s="74"/>
    </row>
    <row r="15" spans="1:16" x14ac:dyDescent="0.2">
      <c r="A15" s="75">
        <v>2.1</v>
      </c>
      <c r="B15" s="76" t="s">
        <v>379</v>
      </c>
      <c r="C15" s="34" t="s">
        <v>380</v>
      </c>
      <c r="D15" s="77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7002.8812600000001</v>
      </c>
      <c r="L15" s="16">
        <v>27722.590700000001</v>
      </c>
      <c r="M15" s="16">
        <v>0</v>
      </c>
      <c r="N15" s="12">
        <v>34725.471960000003</v>
      </c>
    </row>
    <row r="16" spans="1:16" ht="13.5" customHeight="1" x14ac:dyDescent="0.2">
      <c r="A16" s="75">
        <v>2.2000000000000002</v>
      </c>
      <c r="B16" s="76" t="s">
        <v>381</v>
      </c>
      <c r="C16" s="34" t="s">
        <v>62</v>
      </c>
      <c r="D16" s="16">
        <v>282.15088000000003</v>
      </c>
      <c r="E16" s="16">
        <v>58</v>
      </c>
      <c r="F16" s="16">
        <v>10259.504109999998</v>
      </c>
      <c r="G16" s="16">
        <v>8385.0792399999991</v>
      </c>
      <c r="H16" s="16">
        <v>38852.210469999998</v>
      </c>
      <c r="I16" s="16">
        <v>42.985480000000003</v>
      </c>
      <c r="J16" s="16">
        <v>897.01478999999995</v>
      </c>
      <c r="K16" s="16">
        <v>4056.77927</v>
      </c>
      <c r="L16" s="16">
        <v>4022.6224699999989</v>
      </c>
      <c r="M16" s="16">
        <v>49511.815030000027</v>
      </c>
      <c r="N16" s="12">
        <v>116368.16174000003</v>
      </c>
    </row>
    <row r="17" spans="1:14" x14ac:dyDescent="0.2">
      <c r="A17" s="75">
        <v>2.2999999999999998</v>
      </c>
      <c r="B17" s="76" t="s">
        <v>51</v>
      </c>
      <c r="C17" s="34" t="s">
        <v>382</v>
      </c>
      <c r="D17" s="77">
        <v>161466.08941338002</v>
      </c>
      <c r="E17" s="16">
        <v>5983.0454559999989</v>
      </c>
      <c r="F17" s="16">
        <v>15636.726963000005</v>
      </c>
      <c r="G17" s="16">
        <v>33673.736667000027</v>
      </c>
      <c r="H17" s="16">
        <v>39145.293122215007</v>
      </c>
      <c r="I17" s="16">
        <v>66007.471560004982</v>
      </c>
      <c r="J17" s="16">
        <v>68681.396222399926</v>
      </c>
      <c r="K17" s="16">
        <v>42969.418126000004</v>
      </c>
      <c r="L17" s="16">
        <v>6206.0341600000011</v>
      </c>
      <c r="M17" s="16">
        <v>10</v>
      </c>
      <c r="N17" s="12">
        <v>439779.21168999985</v>
      </c>
    </row>
    <row r="18" spans="1:14" x14ac:dyDescent="0.2">
      <c r="A18" s="75" t="s">
        <v>383</v>
      </c>
      <c r="B18" s="76" t="s">
        <v>384</v>
      </c>
      <c r="C18" s="78" t="s">
        <v>385</v>
      </c>
      <c r="D18" s="25">
        <v>161466.08941338002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12">
        <v>161466.08941338002</v>
      </c>
    </row>
    <row r="19" spans="1:14" x14ac:dyDescent="0.2">
      <c r="A19" s="75" t="s">
        <v>386</v>
      </c>
      <c r="B19" s="76" t="s">
        <v>387</v>
      </c>
      <c r="C19" s="78" t="s">
        <v>388</v>
      </c>
      <c r="D19" s="25">
        <v>0</v>
      </c>
      <c r="E19" s="25">
        <v>5983.0454559999989</v>
      </c>
      <c r="F19" s="25">
        <v>15636.726963000005</v>
      </c>
      <c r="G19" s="25">
        <v>33673.736667000027</v>
      </c>
      <c r="H19" s="25">
        <v>39145.293122215007</v>
      </c>
      <c r="I19" s="25">
        <v>66007.471560004982</v>
      </c>
      <c r="J19" s="25">
        <v>68681.396222399926</v>
      </c>
      <c r="K19" s="25">
        <v>42969.418126000004</v>
      </c>
      <c r="L19" s="25">
        <v>6206.0341600000011</v>
      </c>
      <c r="M19" s="25">
        <v>10</v>
      </c>
      <c r="N19" s="12">
        <v>278313.12227661995</v>
      </c>
    </row>
    <row r="20" spans="1:14" x14ac:dyDescent="0.2">
      <c r="A20" s="75">
        <v>2.4</v>
      </c>
      <c r="B20" s="76" t="s">
        <v>389</v>
      </c>
      <c r="C20" s="34" t="s">
        <v>390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17000</v>
      </c>
      <c r="L20" s="16">
        <v>0</v>
      </c>
      <c r="M20" s="16">
        <v>0</v>
      </c>
      <c r="N20" s="12">
        <v>17000</v>
      </c>
    </row>
    <row r="21" spans="1:14" x14ac:dyDescent="0.2">
      <c r="A21" s="75">
        <v>2.5</v>
      </c>
      <c r="B21" s="76" t="s">
        <v>63</v>
      </c>
      <c r="C21" s="32" t="s">
        <v>64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2">
        <v>0</v>
      </c>
    </row>
    <row r="22" spans="1:14" x14ac:dyDescent="0.2">
      <c r="A22" s="75">
        <v>2.6</v>
      </c>
      <c r="B22" s="76" t="s">
        <v>391</v>
      </c>
      <c r="C22" s="32" t="s">
        <v>72</v>
      </c>
      <c r="D22" s="16">
        <v>0</v>
      </c>
      <c r="E22" s="16">
        <v>0</v>
      </c>
      <c r="F22" s="16">
        <v>4665.7172400000009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8454.2533700000313</v>
      </c>
      <c r="N22" s="12">
        <v>13119.970610000033</v>
      </c>
    </row>
    <row r="23" spans="1:14" x14ac:dyDescent="0.2">
      <c r="A23" s="72">
        <v>3</v>
      </c>
      <c r="B23" s="73" t="s">
        <v>392</v>
      </c>
      <c r="C23" s="31" t="s">
        <v>393</v>
      </c>
      <c r="D23" s="12">
        <v>-79737.600313379982</v>
      </c>
      <c r="E23" s="12">
        <v>-4270.3836058670422</v>
      </c>
      <c r="F23" s="12">
        <v>-6051.8401085612495</v>
      </c>
      <c r="G23" s="12">
        <v>-18266.937444731753</v>
      </c>
      <c r="H23" s="12">
        <v>-6656.1612735932868</v>
      </c>
      <c r="I23" s="12">
        <v>-28135.810844215273</v>
      </c>
      <c r="J23" s="12">
        <v>-20298.466013404053</v>
      </c>
      <c r="K23" s="12">
        <v>38715.301018564292</v>
      </c>
      <c r="L23" s="12">
        <v>73586.658280197909</v>
      </c>
      <c r="M23" s="12">
        <v>144836.18837219873</v>
      </c>
      <c r="N23" s="12">
        <v>93720.948067208315</v>
      </c>
    </row>
  </sheetData>
  <mergeCells count="3">
    <mergeCell ref="A1:M1"/>
    <mergeCell ref="C2:E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zoomScale="110" zoomScaleNormal="110" workbookViewId="0">
      <selection activeCell="D28" sqref="D28"/>
    </sheetView>
  </sheetViews>
  <sheetFormatPr defaultRowHeight="12.75" x14ac:dyDescent="0.2"/>
  <cols>
    <col min="1" max="1" width="4.85546875" style="20" bestFit="1" customWidth="1"/>
    <col min="2" max="2" width="38.28515625" style="20" hidden="1" customWidth="1"/>
    <col min="3" max="3" width="58.5703125" style="26" customWidth="1"/>
    <col min="4" max="4" width="13.140625" style="26" bestFit="1" customWidth="1"/>
    <col min="5" max="5" width="13.140625" style="26" customWidth="1"/>
    <col min="6" max="6" width="12.28515625" style="26" bestFit="1" customWidth="1"/>
    <col min="7" max="7" width="11.28515625" style="26" bestFit="1" customWidth="1"/>
    <col min="8" max="8" width="10.28515625" style="26" bestFit="1" customWidth="1"/>
    <col min="9" max="16384" width="9.140625" style="26"/>
  </cols>
  <sheetData>
    <row r="1" spans="1:8" s="48" customFormat="1" x14ac:dyDescent="0.2">
      <c r="A1" s="150" t="s">
        <v>394</v>
      </c>
      <c r="B1" s="150"/>
      <c r="C1" s="150"/>
      <c r="D1" s="150"/>
      <c r="E1" s="150"/>
      <c r="F1" s="150"/>
      <c r="G1" s="150"/>
      <c r="H1" s="150"/>
    </row>
    <row r="2" spans="1:8" s="48" customFormat="1" hidden="1" x14ac:dyDescent="0.2">
      <c r="A2" s="79"/>
      <c r="B2" s="79"/>
      <c r="C2" s="151" t="s">
        <v>395</v>
      </c>
      <c r="D2" s="151"/>
      <c r="E2" s="80"/>
      <c r="F2" s="80"/>
      <c r="G2" s="152" t="s">
        <v>1</v>
      </c>
      <c r="H2" s="152"/>
    </row>
    <row r="3" spans="1:8" x14ac:dyDescent="0.2">
      <c r="A3" s="5"/>
      <c r="B3" s="5"/>
      <c r="C3" s="29"/>
      <c r="D3" s="29" t="s">
        <v>280</v>
      </c>
      <c r="E3" s="6" t="s">
        <v>396</v>
      </c>
      <c r="F3" s="6" t="s">
        <v>397</v>
      </c>
      <c r="G3" s="6" t="s">
        <v>398</v>
      </c>
      <c r="H3" s="6" t="s">
        <v>229</v>
      </c>
    </row>
    <row r="4" spans="1:8" hidden="1" x14ac:dyDescent="0.2">
      <c r="A4" s="5"/>
      <c r="B4" s="5"/>
      <c r="C4" s="30" t="s">
        <v>399</v>
      </c>
      <c r="D4" s="30" t="s">
        <v>300</v>
      </c>
      <c r="E4" s="8" t="s">
        <v>396</v>
      </c>
      <c r="F4" s="8" t="s">
        <v>400</v>
      </c>
      <c r="G4" s="8" t="s">
        <v>401</v>
      </c>
      <c r="H4" s="8" t="s">
        <v>402</v>
      </c>
    </row>
    <row r="5" spans="1:8" x14ac:dyDescent="0.2">
      <c r="A5" s="21">
        <v>1</v>
      </c>
      <c r="B5" s="42" t="s">
        <v>8</v>
      </c>
      <c r="C5" s="31" t="s">
        <v>364</v>
      </c>
      <c r="D5" s="70">
        <v>714713.76390908356</v>
      </c>
      <c r="E5" s="81">
        <v>521158.42118034273</v>
      </c>
      <c r="F5" s="81">
        <v>162438.0961898042</v>
      </c>
      <c r="G5" s="81">
        <v>26395.310073709614</v>
      </c>
      <c r="H5" s="81">
        <v>4721.9364652269996</v>
      </c>
    </row>
    <row r="6" spans="1:8" x14ac:dyDescent="0.2">
      <c r="A6" s="40">
        <v>1.1000000000000001</v>
      </c>
      <c r="B6" s="43" t="s">
        <v>403</v>
      </c>
      <c r="C6" s="32" t="s">
        <v>404</v>
      </c>
      <c r="D6" s="70">
        <v>88228.462130875996</v>
      </c>
      <c r="E6" s="82">
        <v>18300.870239999997</v>
      </c>
      <c r="F6" s="82">
        <v>50115.695564999995</v>
      </c>
      <c r="G6" s="82">
        <v>15383.726819965003</v>
      </c>
      <c r="H6" s="82">
        <v>4428.1695059109998</v>
      </c>
    </row>
    <row r="7" spans="1:8" x14ac:dyDescent="0.2">
      <c r="A7" s="40">
        <v>1.2</v>
      </c>
      <c r="B7" s="43" t="s">
        <v>366</v>
      </c>
      <c r="C7" s="32" t="s">
        <v>367</v>
      </c>
      <c r="D7" s="70">
        <v>44437.291621999997</v>
      </c>
      <c r="E7" s="82">
        <v>27908.31943</v>
      </c>
      <c r="F7" s="82">
        <v>12707.972191999999</v>
      </c>
      <c r="G7" s="82">
        <v>3821</v>
      </c>
      <c r="H7" s="82">
        <v>0</v>
      </c>
    </row>
    <row r="8" spans="1:8" x14ac:dyDescent="0.2">
      <c r="A8" s="40">
        <v>1.3</v>
      </c>
      <c r="B8" s="43" t="s">
        <v>405</v>
      </c>
      <c r="C8" s="32" t="s">
        <v>19</v>
      </c>
      <c r="D8" s="70">
        <v>418219.83365176001</v>
      </c>
      <c r="E8" s="82">
        <v>354385.6886396567</v>
      </c>
      <c r="F8" s="82">
        <v>58041.993604816191</v>
      </c>
      <c r="G8" s="82">
        <v>5792.1448833671093</v>
      </c>
      <c r="H8" s="82">
        <v>6.5239199999993502E-3</v>
      </c>
    </row>
    <row r="9" spans="1:8" x14ac:dyDescent="0.2">
      <c r="A9" s="40">
        <v>1.4</v>
      </c>
      <c r="B9" s="43" t="s">
        <v>406</v>
      </c>
      <c r="C9" s="34" t="s">
        <v>407</v>
      </c>
      <c r="D9" s="70">
        <v>37637.942604249998</v>
      </c>
      <c r="E9" s="82">
        <v>102.10155</v>
      </c>
      <c r="F9" s="82">
        <v>37535.841054249999</v>
      </c>
      <c r="G9" s="82">
        <v>0</v>
      </c>
      <c r="H9" s="82">
        <v>0</v>
      </c>
    </row>
    <row r="10" spans="1:8" x14ac:dyDescent="0.2">
      <c r="A10" s="40">
        <v>1.5</v>
      </c>
      <c r="B10" s="43" t="s">
        <v>408</v>
      </c>
      <c r="C10" s="32" t="s">
        <v>373</v>
      </c>
      <c r="D10" s="70">
        <v>0</v>
      </c>
      <c r="E10" s="82">
        <v>0</v>
      </c>
      <c r="F10" s="82">
        <v>0</v>
      </c>
      <c r="G10" s="82">
        <v>0</v>
      </c>
      <c r="H10" s="82">
        <v>0</v>
      </c>
    </row>
    <row r="11" spans="1:8" x14ac:dyDescent="0.2">
      <c r="A11" s="40">
        <v>1.6</v>
      </c>
      <c r="B11" s="43" t="s">
        <v>409</v>
      </c>
      <c r="C11" s="32" t="s">
        <v>410</v>
      </c>
      <c r="D11" s="70">
        <v>0</v>
      </c>
      <c r="E11" s="82">
        <v>0</v>
      </c>
      <c r="F11" s="82">
        <v>0</v>
      </c>
      <c r="G11" s="82">
        <v>0</v>
      </c>
      <c r="H11" s="82">
        <v>0</v>
      </c>
    </row>
    <row r="12" spans="1:8" x14ac:dyDescent="0.2">
      <c r="A12" s="40">
        <v>1.7</v>
      </c>
      <c r="B12" s="43" t="s">
        <v>411</v>
      </c>
      <c r="C12" s="32" t="s">
        <v>412</v>
      </c>
      <c r="D12" s="70">
        <v>86739.454759999979</v>
      </c>
      <c r="E12" s="82">
        <v>86739.454759999979</v>
      </c>
      <c r="F12" s="82">
        <v>0</v>
      </c>
      <c r="G12" s="82">
        <v>0</v>
      </c>
      <c r="H12" s="82">
        <v>0</v>
      </c>
    </row>
    <row r="13" spans="1:8" x14ac:dyDescent="0.2">
      <c r="A13" s="40">
        <v>1.8</v>
      </c>
      <c r="B13" s="43" t="s">
        <v>47</v>
      </c>
      <c r="C13" s="32" t="s">
        <v>48</v>
      </c>
      <c r="D13" s="70">
        <v>39450.779140197512</v>
      </c>
      <c r="E13" s="82">
        <v>33721.986560686004</v>
      </c>
      <c r="F13" s="82">
        <v>4036.5937737380054</v>
      </c>
      <c r="G13" s="82">
        <v>1398.4383703775004</v>
      </c>
      <c r="H13" s="82">
        <v>293.76043539599993</v>
      </c>
    </row>
    <row r="14" spans="1:8" x14ac:dyDescent="0.2">
      <c r="A14" s="21">
        <v>2</v>
      </c>
      <c r="B14" s="42" t="s">
        <v>377</v>
      </c>
      <c r="C14" s="31" t="s">
        <v>378</v>
      </c>
      <c r="D14" s="70">
        <v>620992.81599999988</v>
      </c>
      <c r="E14" s="81">
        <v>424887.10378179996</v>
      </c>
      <c r="F14" s="81">
        <v>166400.04567483798</v>
      </c>
      <c r="G14" s="81">
        <v>25928.008101824995</v>
      </c>
      <c r="H14" s="81">
        <v>3777.6584415370016</v>
      </c>
    </row>
    <row r="15" spans="1:8" x14ac:dyDescent="0.2">
      <c r="A15" s="40">
        <v>2.1</v>
      </c>
      <c r="B15" s="43" t="s">
        <v>413</v>
      </c>
      <c r="C15" s="34" t="s">
        <v>414</v>
      </c>
      <c r="D15" s="70">
        <v>34725.471960000003</v>
      </c>
      <c r="E15" s="82">
        <v>34725.471960000003</v>
      </c>
      <c r="F15" s="82">
        <v>0</v>
      </c>
      <c r="G15" s="82">
        <v>0</v>
      </c>
      <c r="H15" s="82">
        <v>0</v>
      </c>
    </row>
    <row r="16" spans="1:8" ht="25.5" x14ac:dyDescent="0.2">
      <c r="A16" s="40">
        <v>2.2000000000000002</v>
      </c>
      <c r="B16" s="43" t="s">
        <v>415</v>
      </c>
      <c r="C16" s="34" t="s">
        <v>416</v>
      </c>
      <c r="D16" s="70">
        <v>133368.16173999998</v>
      </c>
      <c r="E16" s="82">
        <v>115385.76885179999</v>
      </c>
      <c r="F16" s="82">
        <v>17982.392123999998</v>
      </c>
      <c r="G16" s="82">
        <v>7.6420000000000004E-4</v>
      </c>
      <c r="H16" s="82">
        <v>0</v>
      </c>
    </row>
    <row r="17" spans="1:8" x14ac:dyDescent="0.2">
      <c r="A17" s="40">
        <v>2.2999999999999998</v>
      </c>
      <c r="B17" s="76" t="s">
        <v>51</v>
      </c>
      <c r="C17" s="32" t="s">
        <v>417</v>
      </c>
      <c r="D17" s="70">
        <v>439779.21168999997</v>
      </c>
      <c r="E17" s="82">
        <v>266460.12277000002</v>
      </c>
      <c r="F17" s="82">
        <v>144214.34617042998</v>
      </c>
      <c r="G17" s="82">
        <v>25346.405285625002</v>
      </c>
      <c r="H17" s="82">
        <v>3758.3374639450012</v>
      </c>
    </row>
    <row r="18" spans="1:8" x14ac:dyDescent="0.2">
      <c r="A18" s="40" t="s">
        <v>383</v>
      </c>
      <c r="B18" s="76" t="s">
        <v>384</v>
      </c>
      <c r="C18" s="32" t="s">
        <v>418</v>
      </c>
      <c r="D18" s="70">
        <v>161466.08941337999</v>
      </c>
      <c r="E18" s="82">
        <v>92890.970389999988</v>
      </c>
      <c r="F18" s="82">
        <v>41055.373441644995</v>
      </c>
      <c r="G18" s="82">
        <v>23761.408117790001</v>
      </c>
      <c r="H18" s="82">
        <v>3758.3374639450012</v>
      </c>
    </row>
    <row r="19" spans="1:8" x14ac:dyDescent="0.2">
      <c r="A19" s="40" t="s">
        <v>386</v>
      </c>
      <c r="B19" s="76" t="s">
        <v>387</v>
      </c>
      <c r="C19" s="32" t="s">
        <v>419</v>
      </c>
      <c r="D19" s="70">
        <v>278313.12227662001</v>
      </c>
      <c r="E19" s="82">
        <v>173569.15238000004</v>
      </c>
      <c r="F19" s="82">
        <v>103158.97272878498</v>
      </c>
      <c r="G19" s="82">
        <v>1584.997167835</v>
      </c>
      <c r="H19" s="82">
        <v>0</v>
      </c>
    </row>
    <row r="20" spans="1:8" x14ac:dyDescent="0.2">
      <c r="A20" s="40">
        <v>2.4</v>
      </c>
      <c r="B20" s="76" t="s">
        <v>389</v>
      </c>
      <c r="C20" s="32" t="s">
        <v>390</v>
      </c>
      <c r="D20" s="70">
        <v>0</v>
      </c>
      <c r="E20" s="82">
        <v>0</v>
      </c>
      <c r="F20" s="82">
        <v>0</v>
      </c>
      <c r="G20" s="82">
        <v>0</v>
      </c>
      <c r="H20" s="82">
        <v>0</v>
      </c>
    </row>
    <row r="21" spans="1:8" x14ac:dyDescent="0.2">
      <c r="A21" s="40">
        <v>2.5</v>
      </c>
      <c r="B21" s="76" t="s">
        <v>63</v>
      </c>
      <c r="C21" s="32" t="s">
        <v>64</v>
      </c>
      <c r="D21" s="70">
        <v>0</v>
      </c>
      <c r="E21" s="82">
        <v>0</v>
      </c>
      <c r="F21" s="82">
        <v>0</v>
      </c>
      <c r="G21" s="82">
        <v>0</v>
      </c>
      <c r="H21" s="82">
        <v>0</v>
      </c>
    </row>
    <row r="22" spans="1:8" x14ac:dyDescent="0.2">
      <c r="A22" s="40">
        <v>2.6</v>
      </c>
      <c r="B22" s="76" t="s">
        <v>391</v>
      </c>
      <c r="C22" s="32" t="s">
        <v>72</v>
      </c>
      <c r="D22" s="70">
        <v>13119.970610000035</v>
      </c>
      <c r="E22" s="82">
        <v>8315.7402000000366</v>
      </c>
      <c r="F22" s="82">
        <v>4203.3073804079968</v>
      </c>
      <c r="G22" s="82">
        <v>581.60205200000007</v>
      </c>
      <c r="H22" s="82">
        <v>19.320977591999995</v>
      </c>
    </row>
    <row r="23" spans="1:8" x14ac:dyDescent="0.2">
      <c r="A23" s="153" t="s">
        <v>420</v>
      </c>
      <c r="B23" s="154"/>
      <c r="C23" s="154"/>
      <c r="D23" s="154"/>
      <c r="E23" s="154"/>
      <c r="F23" s="154"/>
      <c r="G23" s="154"/>
      <c r="H23" s="155"/>
    </row>
    <row r="24" spans="1:8" x14ac:dyDescent="0.2">
      <c r="A24" s="21">
        <v>3</v>
      </c>
      <c r="B24" s="42" t="s">
        <v>421</v>
      </c>
      <c r="C24" s="83" t="s">
        <v>422</v>
      </c>
      <c r="D24" s="84"/>
      <c r="E24" s="84"/>
      <c r="F24" s="84"/>
      <c r="G24" s="84"/>
      <c r="H24" s="84"/>
    </row>
    <row r="25" spans="1:8" x14ac:dyDescent="0.2">
      <c r="A25" s="40">
        <v>3.1</v>
      </c>
      <c r="B25" s="43" t="s">
        <v>423</v>
      </c>
      <c r="C25" s="61" t="s">
        <v>424</v>
      </c>
      <c r="D25" s="85">
        <v>2.3132190156279191E-2</v>
      </c>
      <c r="E25" s="86"/>
      <c r="F25" s="86"/>
      <c r="G25" s="86"/>
      <c r="H25" s="86"/>
    </row>
    <row r="26" spans="1:8" x14ac:dyDescent="0.2">
      <c r="A26" s="40">
        <v>3.2</v>
      </c>
      <c r="B26" s="43" t="s">
        <v>425</v>
      </c>
      <c r="C26" s="27" t="s">
        <v>426</v>
      </c>
      <c r="D26" s="85">
        <v>1.1870761925311709E-3</v>
      </c>
      <c r="E26" s="86"/>
      <c r="F26" s="86"/>
      <c r="G26" s="86"/>
      <c r="H26" s="86"/>
    </row>
    <row r="27" spans="1:8" x14ac:dyDescent="0.2">
      <c r="A27" s="40">
        <v>3.3</v>
      </c>
      <c r="B27" s="43" t="s">
        <v>427</v>
      </c>
      <c r="C27" s="27" t="s">
        <v>428</v>
      </c>
      <c r="D27" s="85">
        <v>0</v>
      </c>
      <c r="E27" s="86"/>
      <c r="F27" s="86"/>
      <c r="G27" s="86"/>
      <c r="H27" s="86"/>
    </row>
    <row r="28" spans="1:8" x14ac:dyDescent="0.2">
      <c r="A28" s="40">
        <v>3.4</v>
      </c>
      <c r="B28" s="43" t="s">
        <v>429</v>
      </c>
      <c r="C28" s="27" t="s">
        <v>430</v>
      </c>
      <c r="D28" s="85">
        <v>2.409265909739311E-2</v>
      </c>
      <c r="E28" s="86"/>
      <c r="F28" s="86"/>
      <c r="G28" s="86"/>
      <c r="H28" s="86"/>
    </row>
    <row r="29" spans="1:8" x14ac:dyDescent="0.2">
      <c r="D29" s="131"/>
      <c r="E29" s="64"/>
      <c r="F29" s="64"/>
      <c r="G29" s="64"/>
      <c r="H29" s="64"/>
    </row>
    <row r="31" spans="1:8" ht="28.5" customHeight="1" x14ac:dyDescent="0.2">
      <c r="C31" s="156" t="s">
        <v>431</v>
      </c>
      <c r="D31" s="157"/>
      <c r="E31" s="157"/>
      <c r="F31" s="158"/>
    </row>
    <row r="32" spans="1:8" ht="38.25" x14ac:dyDescent="0.2">
      <c r="C32" s="54" t="s">
        <v>432</v>
      </c>
      <c r="D32" s="54" t="s">
        <v>433</v>
      </c>
      <c r="E32" s="54" t="s">
        <v>434</v>
      </c>
      <c r="F32" s="54" t="s">
        <v>435</v>
      </c>
    </row>
    <row r="33" spans="3:6" x14ac:dyDescent="0.2">
      <c r="C33" s="57" t="s">
        <v>436</v>
      </c>
      <c r="D33" s="87">
        <v>0.1</v>
      </c>
      <c r="E33" s="87">
        <v>7.0000000000000007E-2</v>
      </c>
      <c r="F33" s="88"/>
    </row>
    <row r="34" spans="3:6" x14ac:dyDescent="0.2">
      <c r="C34" s="57" t="s">
        <v>437</v>
      </c>
      <c r="D34" s="87">
        <v>0.1</v>
      </c>
      <c r="E34" s="87">
        <v>7.0000000000000007E-2</v>
      </c>
      <c r="F34" s="88"/>
    </row>
    <row r="35" spans="3:6" x14ac:dyDescent="0.2">
      <c r="C35" s="57" t="s">
        <v>438</v>
      </c>
      <c r="D35" s="87">
        <v>0.2</v>
      </c>
      <c r="E35" s="87">
        <v>0.14000000000000001</v>
      </c>
      <c r="F35" s="87">
        <v>0.03</v>
      </c>
    </row>
    <row r="36" spans="3:6" x14ac:dyDescent="0.2">
      <c r="C36" s="57" t="s">
        <v>439</v>
      </c>
      <c r="D36" s="87">
        <v>0.2</v>
      </c>
      <c r="E36" s="87">
        <v>0.14000000000000001</v>
      </c>
      <c r="F36" s="87">
        <v>0.03</v>
      </c>
    </row>
  </sheetData>
  <mergeCells count="5">
    <mergeCell ref="A1:H1"/>
    <mergeCell ref="C2:D2"/>
    <mergeCell ref="G2:H2"/>
    <mergeCell ref="A23:H23"/>
    <mergeCell ref="C31:F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topLeftCell="B28" zoomScaleNormal="100" zoomScaleSheetLayoutView="100" workbookViewId="0">
      <selection activeCell="G43" sqref="G43"/>
    </sheetView>
  </sheetViews>
  <sheetFormatPr defaultColWidth="9.140625" defaultRowHeight="12.75" x14ac:dyDescent="0.2"/>
  <cols>
    <col min="1" max="1" width="33.7109375" style="91" hidden="1" customWidth="1"/>
    <col min="2" max="2" width="41.140625" style="90" customWidth="1"/>
    <col min="3" max="3" width="25.5703125" style="91" customWidth="1"/>
    <col min="4" max="4" width="17.140625" style="90" customWidth="1"/>
    <col min="5" max="5" width="13.7109375" style="90" customWidth="1"/>
    <col min="6" max="6" width="10.85546875" style="90" bestFit="1" customWidth="1"/>
    <col min="7" max="8" width="9.140625" style="90"/>
    <col min="9" max="9" width="11.85546875" style="90" bestFit="1" customWidth="1"/>
    <col min="10" max="16384" width="9.140625" style="90"/>
  </cols>
  <sheetData>
    <row r="1" spans="1:5" x14ac:dyDescent="0.2">
      <c r="A1" s="89"/>
      <c r="B1" s="89" t="s">
        <v>440</v>
      </c>
      <c r="C1" s="89"/>
      <c r="D1" s="89"/>
    </row>
    <row r="3" spans="1:5" x14ac:dyDescent="0.2">
      <c r="B3" s="92"/>
      <c r="D3" s="93" t="s">
        <v>441</v>
      </c>
      <c r="E3" s="94"/>
    </row>
    <row r="4" spans="1:5" x14ac:dyDescent="0.2">
      <c r="A4" s="95" t="s">
        <v>442</v>
      </c>
      <c r="B4" s="159" t="s">
        <v>443</v>
      </c>
      <c r="C4" s="160"/>
      <c r="D4" s="96">
        <v>78890.782869999952</v>
      </c>
    </row>
    <row r="5" spans="1:5" x14ac:dyDescent="0.2">
      <c r="A5" s="95" t="s">
        <v>444</v>
      </c>
      <c r="B5" s="161" t="s">
        <v>445</v>
      </c>
      <c r="C5" s="162"/>
      <c r="D5" s="97">
        <v>125686.35567999998</v>
      </c>
    </row>
    <row r="6" spans="1:5" x14ac:dyDescent="0.2">
      <c r="A6" s="95" t="s">
        <v>446</v>
      </c>
      <c r="B6" s="161" t="s">
        <v>447</v>
      </c>
      <c r="C6" s="162"/>
      <c r="D6" s="97">
        <v>0</v>
      </c>
    </row>
    <row r="7" spans="1:5" x14ac:dyDescent="0.2">
      <c r="A7" s="95" t="s">
        <v>448</v>
      </c>
      <c r="B7" s="161" t="s">
        <v>449</v>
      </c>
      <c r="C7" s="162"/>
      <c r="D7" s="97">
        <v>483.77004999999997</v>
      </c>
    </row>
    <row r="8" spans="1:5" x14ac:dyDescent="0.2">
      <c r="A8" s="98" t="s">
        <v>450</v>
      </c>
      <c r="B8" s="161" t="s">
        <v>451</v>
      </c>
      <c r="C8" s="162"/>
      <c r="D8" s="99">
        <v>-47279.342860000033</v>
      </c>
    </row>
    <row r="9" spans="1:5" x14ac:dyDescent="0.2">
      <c r="A9" s="98" t="s">
        <v>452</v>
      </c>
      <c r="B9" s="163" t="s">
        <v>453</v>
      </c>
      <c r="C9" s="164"/>
      <c r="D9" s="99">
        <v>-47279.342860000033</v>
      </c>
    </row>
    <row r="10" spans="1:5" x14ac:dyDescent="0.2">
      <c r="A10" s="98" t="s">
        <v>454</v>
      </c>
      <c r="B10" s="163" t="s">
        <v>455</v>
      </c>
      <c r="C10" s="164"/>
      <c r="D10" s="99">
        <v>0</v>
      </c>
    </row>
    <row r="11" spans="1:5" x14ac:dyDescent="0.2">
      <c r="A11" s="98" t="s">
        <v>456</v>
      </c>
      <c r="B11" s="163" t="s">
        <v>457</v>
      </c>
      <c r="C11" s="164"/>
      <c r="D11" s="99">
        <v>0</v>
      </c>
    </row>
    <row r="12" spans="1:5" x14ac:dyDescent="0.2">
      <c r="A12" s="100" t="s">
        <v>402</v>
      </c>
      <c r="B12" s="101" t="s">
        <v>458</v>
      </c>
      <c r="C12" s="102"/>
      <c r="D12" s="97">
        <v>0</v>
      </c>
    </row>
    <row r="13" spans="1:5" x14ac:dyDescent="0.2">
      <c r="A13" s="98" t="s">
        <v>459</v>
      </c>
      <c r="B13" s="159" t="s">
        <v>460</v>
      </c>
      <c r="C13" s="160"/>
      <c r="D13" s="103">
        <v>19064.340986500436</v>
      </c>
    </row>
    <row r="14" spans="1:5" x14ac:dyDescent="0.2">
      <c r="A14" s="98" t="s">
        <v>461</v>
      </c>
      <c r="B14" s="161" t="s">
        <v>462</v>
      </c>
      <c r="C14" s="162"/>
      <c r="D14" s="99">
        <v>14361.450476500435</v>
      </c>
    </row>
    <row r="15" spans="1:5" x14ac:dyDescent="0.2">
      <c r="A15" s="100" t="s">
        <v>463</v>
      </c>
      <c r="B15" s="161" t="s">
        <v>464</v>
      </c>
      <c r="C15" s="162"/>
      <c r="D15" s="97">
        <v>4702.8905100000002</v>
      </c>
    </row>
    <row r="16" spans="1:5" x14ac:dyDescent="0.2">
      <c r="A16" s="95" t="s">
        <v>465</v>
      </c>
      <c r="B16" s="159" t="s">
        <v>466</v>
      </c>
      <c r="C16" s="160"/>
      <c r="D16" s="103">
        <v>59826.441883499516</v>
      </c>
    </row>
    <row r="17" spans="1:10" x14ac:dyDescent="0.2">
      <c r="A17" s="98" t="s">
        <v>467</v>
      </c>
      <c r="B17" s="165" t="s">
        <v>468</v>
      </c>
      <c r="C17" s="165"/>
      <c r="D17" s="103">
        <v>25030.16519720772</v>
      </c>
    </row>
    <row r="18" spans="1:10" x14ac:dyDescent="0.2">
      <c r="A18" s="98" t="s">
        <v>469</v>
      </c>
      <c r="B18" s="166" t="s">
        <v>470</v>
      </c>
      <c r="C18" s="166"/>
      <c r="D18" s="99">
        <v>9094.8403599999492</v>
      </c>
    </row>
    <row r="19" spans="1:10" x14ac:dyDescent="0.2">
      <c r="A19" s="98" t="s">
        <v>471</v>
      </c>
      <c r="B19" s="166" t="s">
        <v>472</v>
      </c>
      <c r="C19" s="166"/>
      <c r="D19" s="99">
        <v>5735.3248372077705</v>
      </c>
    </row>
    <row r="20" spans="1:10" x14ac:dyDescent="0.2">
      <c r="A20" s="98" t="s">
        <v>473</v>
      </c>
      <c r="B20" s="161" t="s">
        <v>474</v>
      </c>
      <c r="C20" s="162"/>
      <c r="D20" s="99">
        <v>10200</v>
      </c>
    </row>
    <row r="21" spans="1:10" x14ac:dyDescent="0.2">
      <c r="A21" s="95" t="s">
        <v>475</v>
      </c>
      <c r="B21" s="167" t="s">
        <v>476</v>
      </c>
      <c r="C21" s="167"/>
      <c r="D21" s="97">
        <v>0</v>
      </c>
    </row>
    <row r="22" spans="1:10" x14ac:dyDescent="0.2">
      <c r="A22" s="95" t="s">
        <v>477</v>
      </c>
      <c r="B22" s="167" t="s">
        <v>478</v>
      </c>
      <c r="C22" s="167"/>
      <c r="D22" s="97">
        <v>10200</v>
      </c>
    </row>
    <row r="23" spans="1:10" x14ac:dyDescent="0.2">
      <c r="A23" s="100" t="s">
        <v>479</v>
      </c>
      <c r="B23" s="168" t="s">
        <v>480</v>
      </c>
      <c r="C23" s="169"/>
      <c r="D23" s="97">
        <v>0</v>
      </c>
    </row>
    <row r="24" spans="1:10" x14ac:dyDescent="0.2">
      <c r="A24" s="98" t="s">
        <v>481</v>
      </c>
      <c r="B24" s="165" t="s">
        <v>482</v>
      </c>
      <c r="C24" s="165"/>
      <c r="D24" s="103">
        <v>84856.607080707239</v>
      </c>
    </row>
    <row r="25" spans="1:10" x14ac:dyDescent="0.2">
      <c r="A25" s="98" t="s">
        <v>483</v>
      </c>
      <c r="B25" s="165" t="s">
        <v>484</v>
      </c>
      <c r="C25" s="165"/>
      <c r="D25" s="103">
        <v>989.31808999999998</v>
      </c>
    </row>
    <row r="26" spans="1:10" x14ac:dyDescent="0.2">
      <c r="A26" s="98" t="s">
        <v>485</v>
      </c>
      <c r="B26" s="166" t="s">
        <v>486</v>
      </c>
      <c r="C26" s="166"/>
      <c r="D26" s="99">
        <v>300</v>
      </c>
    </row>
    <row r="27" spans="1:10" x14ac:dyDescent="0.2">
      <c r="A27" s="98" t="s">
        <v>487</v>
      </c>
      <c r="B27" s="166" t="s">
        <v>488</v>
      </c>
      <c r="C27" s="166"/>
      <c r="D27" s="99">
        <v>689.31808999999998</v>
      </c>
    </row>
    <row r="28" spans="1:10" x14ac:dyDescent="0.2">
      <c r="A28" s="98" t="s">
        <v>489</v>
      </c>
      <c r="B28" s="165" t="s">
        <v>490</v>
      </c>
      <c r="C28" s="165"/>
      <c r="D28" s="103">
        <v>83867.288990707239</v>
      </c>
      <c r="F28" s="130"/>
      <c r="G28" s="130"/>
      <c r="I28" s="130"/>
      <c r="J28" s="130"/>
    </row>
    <row r="29" spans="1:10" x14ac:dyDescent="0.2">
      <c r="A29" s="98" t="s">
        <v>491</v>
      </c>
      <c r="B29" s="165" t="s">
        <v>492</v>
      </c>
      <c r="C29" s="165"/>
      <c r="D29" s="103">
        <v>574326.48830080091</v>
      </c>
    </row>
    <row r="30" spans="1:10" x14ac:dyDescent="0.2">
      <c r="A30" s="98" t="s">
        <v>493</v>
      </c>
      <c r="B30" s="170" t="s">
        <v>494</v>
      </c>
      <c r="C30" s="170"/>
      <c r="D30" s="99">
        <v>0</v>
      </c>
    </row>
    <row r="31" spans="1:10" x14ac:dyDescent="0.2">
      <c r="A31" s="100" t="s">
        <v>495</v>
      </c>
      <c r="B31" s="168" t="s">
        <v>496</v>
      </c>
      <c r="C31" s="169"/>
      <c r="D31" s="104">
        <v>530.88832560000014</v>
      </c>
    </row>
    <row r="32" spans="1:10" x14ac:dyDescent="0.2">
      <c r="A32" s="100" t="s">
        <v>497</v>
      </c>
      <c r="B32" s="168" t="s">
        <v>498</v>
      </c>
      <c r="C32" s="169"/>
      <c r="D32" s="104">
        <v>16274.939005014538</v>
      </c>
    </row>
    <row r="33" spans="1:5" x14ac:dyDescent="0.2">
      <c r="A33" s="100" t="s">
        <v>499</v>
      </c>
      <c r="B33" s="168" t="s">
        <v>500</v>
      </c>
      <c r="C33" s="169"/>
      <c r="D33" s="104">
        <v>18265.086917000033</v>
      </c>
    </row>
    <row r="34" spans="1:5" x14ac:dyDescent="0.2">
      <c r="A34" s="100" t="s">
        <v>501</v>
      </c>
      <c r="B34" s="168" t="s">
        <v>502</v>
      </c>
      <c r="C34" s="169"/>
      <c r="D34" s="104">
        <v>0</v>
      </c>
    </row>
    <row r="35" spans="1:5" x14ac:dyDescent="0.2">
      <c r="A35" s="100" t="s">
        <v>503</v>
      </c>
      <c r="B35" s="168" t="s">
        <v>504</v>
      </c>
      <c r="C35" s="169"/>
      <c r="D35" s="104">
        <v>464780.06990810129</v>
      </c>
    </row>
    <row r="36" spans="1:5" x14ac:dyDescent="0.2">
      <c r="A36" s="95" t="s">
        <v>505</v>
      </c>
      <c r="B36" s="170" t="s">
        <v>506</v>
      </c>
      <c r="C36" s="170"/>
      <c r="D36" s="104">
        <v>74475.504145084895</v>
      </c>
    </row>
    <row r="37" spans="1:5" ht="28.5" customHeight="1" x14ac:dyDescent="0.2">
      <c r="A37" s="171" t="s">
        <v>507</v>
      </c>
      <c r="B37" s="171"/>
      <c r="C37" s="171"/>
      <c r="D37" s="171"/>
    </row>
    <row r="38" spans="1:5" ht="18" customHeight="1" x14ac:dyDescent="0.2">
      <c r="A38" s="172" t="s">
        <v>420</v>
      </c>
      <c r="B38" s="172"/>
      <c r="C38" s="172"/>
      <c r="D38" s="172"/>
      <c r="E38" s="172"/>
    </row>
    <row r="39" spans="1:5" ht="51" x14ac:dyDescent="0.2">
      <c r="A39" s="105" t="s">
        <v>508</v>
      </c>
      <c r="B39" s="106" t="s">
        <v>509</v>
      </c>
      <c r="C39" s="107" t="s">
        <v>510</v>
      </c>
      <c r="D39" s="108" t="s">
        <v>511</v>
      </c>
      <c r="E39" s="108" t="s">
        <v>512</v>
      </c>
    </row>
    <row r="40" spans="1:5" s="114" customFormat="1" ht="38.25" x14ac:dyDescent="0.2">
      <c r="A40" s="109" t="s">
        <v>513</v>
      </c>
      <c r="B40" s="110" t="s">
        <v>514</v>
      </c>
      <c r="C40" s="111" t="s">
        <v>515</v>
      </c>
      <c r="D40" s="112">
        <v>0.05</v>
      </c>
      <c r="E40" s="113">
        <v>0.10416800043560884</v>
      </c>
    </row>
    <row r="41" spans="1:5" s="114" customFormat="1" ht="38.25" x14ac:dyDescent="0.2">
      <c r="A41" s="109" t="s">
        <v>517</v>
      </c>
      <c r="B41" s="115" t="s">
        <v>518</v>
      </c>
      <c r="C41" s="111" t="s">
        <v>519</v>
      </c>
      <c r="D41" s="112">
        <v>0.09</v>
      </c>
      <c r="E41" s="113">
        <v>0.14602720003187825</v>
      </c>
    </row>
    <row r="42" spans="1:5" s="114" customFormat="1" x14ac:dyDescent="0.2">
      <c r="A42" s="116" t="s">
        <v>520</v>
      </c>
      <c r="B42" s="115" t="s">
        <v>521</v>
      </c>
      <c r="C42" s="117" t="s">
        <v>516</v>
      </c>
      <c r="D42" s="112" t="s">
        <v>522</v>
      </c>
      <c r="E42" s="113">
        <v>8.2484840341675303E-2</v>
      </c>
    </row>
    <row r="43" spans="1:5" x14ac:dyDescent="0.2">
      <c r="D43" s="118"/>
    </row>
  </sheetData>
  <sheetProtection formatColumns="0" formatRows="0"/>
  <mergeCells count="34">
    <mergeCell ref="B35:C35"/>
    <mergeCell ref="B36:C36"/>
    <mergeCell ref="A37:D37"/>
    <mergeCell ref="A38:E38"/>
    <mergeCell ref="B29:C29"/>
    <mergeCell ref="B30:C30"/>
    <mergeCell ref="B31:C31"/>
    <mergeCell ref="B32:C32"/>
    <mergeCell ref="B33:C33"/>
    <mergeCell ref="B34:C34"/>
    <mergeCell ref="B28:C28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6:C16"/>
    <mergeCell ref="B4:C4"/>
    <mergeCell ref="B5:C5"/>
    <mergeCell ref="B6:C6"/>
    <mergeCell ref="B7:C7"/>
    <mergeCell ref="B8:C8"/>
    <mergeCell ref="B9:C9"/>
    <mergeCell ref="B10:C10"/>
    <mergeCell ref="B11:C11"/>
    <mergeCell ref="B13:C13"/>
    <mergeCell ref="B14:C14"/>
    <mergeCell ref="B15:C15"/>
  </mergeCells>
  <printOptions horizontalCentered="1"/>
  <pageMargins left="0.6" right="0.61" top="1" bottom="1" header="0.5" footer="0.5"/>
  <pageSetup paperSize="9" scale="93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IF(ROUND(D5,5)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2" id="{38A99A7B-F6C5-4B5A-85B7-C9EDD848601D}">
            <xm:f>IF(ROUND(D6,5)=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1" id="{6884D40F-F2D7-4DFE-99E8-AF6047905C40}">
            <xm:f>IF(ROUND('C:\Users\zaur.hajili\Documents\Disclosure-IT-TexnikiShertler\[PRD v03 XXXXmMMYYY (10).xlsm]A18'!#REF!,5) = ROUND(D22,5),0,1)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2020-07-29T11:22:09Z</dcterms:modified>
</cp:coreProperties>
</file>