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sharingstat\ss$\CBAR\for Website\Q1-25\"/>
    </mc:Choice>
  </mc:AlternateContent>
  <xr:revisionPtr revIDLastSave="0" documentId="13_ncr:1_{ACD3A7B8-6D5F-4B4B-8B41-4E5DDAF52287}" xr6:coauthVersionLast="47" xr6:coauthVersionMax="47" xr10:uidLastSave="{00000000-0000-0000-0000-000000000000}"/>
  <bookViews>
    <workbookView xWindow="-108" yWindow="-108" windowWidth="22320" windowHeight="13176" tabRatio="792" xr2:uid="{00000000-000D-0000-FFFF-FFFF00000000}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  <sheet name="Balansdankənar öhdəliklər" sheetId="11" r:id="rId9"/>
    <sheet name="İri kredit tələbi" sheetId="12" r:id="rId10"/>
    <sheet name="Sabit və dəyişkən faiz" sheetId="13" r:id="rId11"/>
    <sheet name="Coğrafi bölgü" sheetId="14" r:id="rId12"/>
    <sheet name="İqtisadi bölgü" sheetId="17" r:id="rId13"/>
    <sheet name="Digər məlumatlar" sheetId="15" r:id="rId14"/>
  </sheets>
  <externalReferences>
    <externalReference r:id="rId15"/>
  </externalReferences>
  <definedNames>
    <definedName name="\a">#REF!</definedName>
    <definedName name="\q">#REF!</definedName>
    <definedName name="\s">#REF!</definedName>
    <definedName name="\w">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#REF!</definedName>
    <definedName name="__LF_ffffffde_u_fffffffe_a_LFdr1_iNdEx_645">#REF!</definedName>
    <definedName name="__LF2004_2d_12_2d_31_20_00_3a_00_3a_00_LFc1_iNdEx_361">#N/A</definedName>
    <definedName name="__LFA_fffffff0_dam_LFdr1_iNdEx_584">#REF!</definedName>
    <definedName name="__LFAnar_20_KB_LFdr1_iNdEx_1502">"$#REF!.$A$#REF!"</definedName>
    <definedName name="__LFAnar_20_KB_LFdr1_iNdEx_990">"$#REF!.$A$#REF!"</definedName>
    <definedName name="__LFAstara_LFdr1_iNdEx_582">#REF!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#REF!</definedName>
    <definedName name="__LFBalak_ffffffe6_n_LFdr1_iNdEx_589">#REF!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#REF!</definedName>
    <definedName name="__LFC_ffffffe6_lilabad_LFdr1_iNdEx_594">#REF!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#REF!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#REF!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#REF!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#REF!</definedName>
    <definedName name="__LFLa_ffffffe7__fffffffd_n_LFdr1_iNdEx_606">#REF!</definedName>
    <definedName name="__LFLerik_LFdr1_iNdEx_607">#REF!</definedName>
    <definedName name="__LFMasall_fffffffd__LFdr1_iNdEx_609">#REF!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#REF!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#REF!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#REF!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#REF!</definedName>
    <definedName name="__LFQuba_LFdr1_iNdEx_618">#REF!</definedName>
    <definedName name="__LFQubadl_fffffffd__LFdr1_iNdEx_619">#REF!</definedName>
    <definedName name="__LFQusar_LFdr1_iNdEx_620">#REF!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#REF!</definedName>
    <definedName name="__LFT_ffffffe6_rt_ffffffe6_r_LFdr1_iNdEx_629">#REF!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#REF!</definedName>
    <definedName name="__LFXocal_fffffffd__LFdr1_iNdEx_633">#REF!</definedName>
    <definedName name="__LFXocav_ffffffe6_nd_LFdr1_iNdEx_634">#REF!</definedName>
    <definedName name="__LFYard_fffffffd_ml_fffffffd__LFdr1_iNdEx_636">#REF!</definedName>
    <definedName name="__LFZ_ffffffe6_ngilan_LFdr1_iNdEx_639">#REF!</definedName>
    <definedName name="__LFZaminbank_20_KB_LFdr1_iNdEx_1028">"$#REF!.$A$#REF!"</definedName>
    <definedName name="__LFZaminbank_20_KB_LFdr1_iNdEx_1540">"$#REF!.$A$#REF!"</definedName>
    <definedName name="__LFZaqatala_LFdr1_iNdEx_638">#REF!</definedName>
    <definedName name="_1__123Graph_XCHART_2" hidden="1">#REF!</definedName>
    <definedName name="_2__123Graph_XCHART_3" hidden="1">#REF!</definedName>
    <definedName name="_3__123Graph_XCHART_4" hidden="1">#REF!</definedName>
    <definedName name="_4__123Graph_XCHART_5" hidden="1">#REF!</definedName>
    <definedName name="_5__123Graph_XCHART_6" hidden="1">#REF!</definedName>
    <definedName name="_BZS2">#REF!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#REF!</definedName>
    <definedName name="APS_TOF">#REF!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#REF!</definedName>
    <definedName name="by">#REF!</definedName>
    <definedName name="bz">#REF!</definedName>
    <definedName name="bz2.">#REF!</definedName>
    <definedName name="ca">#REF!</definedName>
    <definedName name="cf">#REF!</definedName>
    <definedName name="checkMFI">#REF!</definedName>
    <definedName name="checkNCB">#REF!</definedName>
    <definedName name="co">#REF!</definedName>
    <definedName name="countA12_1" localSheetId="7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#REF!</definedName>
    <definedName name="countU3_1">#N/A</definedName>
    <definedName name="countU3_2" localSheetId="7">#REF!</definedName>
    <definedName name="countU3_2">#N/A</definedName>
    <definedName name="countU3_3" localSheetId="7">#REF!</definedName>
    <definedName name="countU3_3">#N/A</definedName>
    <definedName name="countU3_4" localSheetId="7">#REF!</definedName>
    <definedName name="countU3_4">#N/A</definedName>
    <definedName name="CR1_">#REF!</definedName>
    <definedName name="Excel_BuiltIn_Print_Area_1">#N/A</definedName>
    <definedName name="fdfdfdf">#REF!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#REF!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#REF!</definedName>
    <definedName name="row_startM3_1">#N/A</definedName>
    <definedName name="row_startM3_2" localSheetId="7">#REF!</definedName>
    <definedName name="row_startM3_2">#N/A</definedName>
    <definedName name="row_startM3_3" localSheetId="7">#REF!</definedName>
    <definedName name="row_startM3_3">#N/A</definedName>
    <definedName name="row_startM3_4" localSheetId="7">#REF!</definedName>
    <definedName name="row_startM3_4">#N/A</definedName>
    <definedName name="row_startM4_1" localSheetId="7">#REF!</definedName>
    <definedName name="row_startM4_1">#N/A</definedName>
    <definedName name="row_startM4_2" localSheetId="7">#REF!</definedName>
    <definedName name="row_startM4_2">#N/A</definedName>
    <definedName name="row_startM4_3" localSheetId="7">#REF!</definedName>
    <definedName name="row_startM4_3">#N/A</definedName>
    <definedName name="row_startM4_4" localSheetId="7">#REF!</definedName>
    <definedName name="row_startM4_4">#N/A</definedName>
    <definedName name="row_startM8_1" localSheetId="7">#REF!</definedName>
    <definedName name="row_startM8_1">#N/A</definedName>
    <definedName name="row_startM8_2" localSheetId="7">#REF!</definedName>
    <definedName name="row_startM8_2">#N/A</definedName>
    <definedName name="row_startM8_3" localSheetId="7">#REF!</definedName>
    <definedName name="row_startM8_3">#N/A</definedName>
    <definedName name="row_startM9_1" localSheetId="7">#REF!</definedName>
    <definedName name="row_startM9_1">#N/A</definedName>
    <definedName name="row_startM9_2" localSheetId="7">#REF!</definedName>
    <definedName name="row_startM9_2">#N/A</definedName>
    <definedName name="row_startM9_3" localSheetId="7">#REF!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#REF!</definedName>
    <definedName name="rowM1_1">#N/A</definedName>
    <definedName name="rowM2_1">#N/A</definedName>
    <definedName name="rowM2_2">#N/A</definedName>
    <definedName name="rowM2_3">#N/A</definedName>
    <definedName name="rowM3_1" localSheetId="7">#REF!</definedName>
    <definedName name="rowM3_1">#N/A</definedName>
    <definedName name="rowM3_2" localSheetId="7">#REF!</definedName>
    <definedName name="rowM3_2">#N/A</definedName>
    <definedName name="rowM3_3" localSheetId="7">#REF!</definedName>
    <definedName name="rowM3_3">#N/A</definedName>
    <definedName name="rowM3_4" localSheetId="7">#REF!</definedName>
    <definedName name="rowM3_4">#N/A</definedName>
    <definedName name="rowM4_1" localSheetId="7">#REF!</definedName>
    <definedName name="rowM4_1">#N/A</definedName>
    <definedName name="rowM4_2" localSheetId="7">#REF!</definedName>
    <definedName name="rowM4_2">#N/A</definedName>
    <definedName name="rowM4_3" localSheetId="7">#REF!</definedName>
    <definedName name="rowM4_3">#N/A</definedName>
    <definedName name="rowM4_4" localSheetId="7">#REF!</definedName>
    <definedName name="rowM4_4">#N/A</definedName>
    <definedName name="rowM8_1" localSheetId="7">#REF!</definedName>
    <definedName name="rowM8_1">#N/A</definedName>
    <definedName name="rowM8_2" localSheetId="7">#REF!</definedName>
    <definedName name="rowM8_2">#N/A</definedName>
    <definedName name="rowM8_3" localSheetId="7">#REF!</definedName>
    <definedName name="rowM8_3">#N/A</definedName>
    <definedName name="rowM9_1" localSheetId="7">#REF!</definedName>
    <definedName name="rowM9_1">#N/A</definedName>
    <definedName name="rowM9_2" localSheetId="7">#REF!</definedName>
    <definedName name="rowM9_2">#N/A</definedName>
    <definedName name="rowM9_3" localSheetId="7">#REF!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0" l="1"/>
  <c r="F17" i="7" l="1"/>
  <c r="G17" i="7"/>
  <c r="H17" i="7"/>
  <c r="E17" i="7"/>
  <c r="D25" i="7"/>
  <c r="D24" i="7"/>
  <c r="D23" i="7"/>
  <c r="D22" i="7"/>
  <c r="D21" i="7"/>
  <c r="D20" i="7"/>
  <c r="D19" i="7"/>
  <c r="D18" i="7"/>
  <c r="D16" i="7"/>
  <c r="D15" i="7"/>
  <c r="D14" i="7"/>
  <c r="D13" i="7"/>
  <c r="D12" i="7"/>
  <c r="D11" i="7"/>
  <c r="D10" i="7"/>
  <c r="D9" i="7"/>
  <c r="H8" i="7"/>
  <c r="G8" i="7"/>
  <c r="F8" i="7"/>
  <c r="E8" i="7"/>
  <c r="D17" i="7" l="1"/>
  <c r="D8" i="7"/>
  <c r="C20" i="15"/>
  <c r="C11" i="15"/>
  <c r="D13" i="17"/>
  <c r="C5" i="15" s="1"/>
  <c r="C13" i="17"/>
  <c r="D22" i="15" s="1"/>
  <c r="D16" i="14"/>
  <c r="C16" i="14"/>
  <c r="D5" i="12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D13" i="15" l="1"/>
  <c r="D12" i="15"/>
  <c r="D21" i="15"/>
  <c r="D5" i="15"/>
  <c r="D14" i="15"/>
  <c r="D20" i="15"/>
  <c r="D11" i="15"/>
  <c r="G22" i="13"/>
  <c r="G20" i="13"/>
  <c r="G19" i="13"/>
  <c r="D5" i="13"/>
  <c r="G21" i="13"/>
  <c r="G18" i="13"/>
  <c r="G17" i="13"/>
  <c r="G16" i="13"/>
  <c r="G15" i="13"/>
  <c r="E14" i="13"/>
  <c r="G13" i="13"/>
  <c r="G12" i="13"/>
  <c r="G11" i="13"/>
  <c r="G10" i="13"/>
  <c r="G9" i="13"/>
  <c r="G8" i="13"/>
  <c r="G7" i="13"/>
  <c r="E5" i="13"/>
  <c r="C13" i="11"/>
  <c r="F14" i="13" l="1"/>
  <c r="D14" i="13"/>
  <c r="G14" i="13" s="1"/>
  <c r="E31" i="10"/>
  <c r="D31" i="10"/>
  <c r="D48" i="10"/>
  <c r="D6" i="10" l="1"/>
  <c r="D28" i="10" s="1"/>
  <c r="D30" i="10" l="1"/>
  <c r="C24" i="5" l="1"/>
  <c r="C25" i="5"/>
  <c r="C26" i="5"/>
  <c r="C27" i="5"/>
  <c r="C23" i="5"/>
  <c r="E48" i="10" l="1"/>
  <c r="C13" i="5" l="1"/>
  <c r="E18" i="10"/>
  <c r="E6" i="10" l="1"/>
  <c r="E39" i="10"/>
  <c r="E28" i="10" l="1"/>
  <c r="E30" i="10" s="1"/>
  <c r="E50" i="10" s="1"/>
  <c r="E52" i="10" s="1"/>
  <c r="D39" i="10"/>
  <c r="D50" i="10" s="1"/>
  <c r="D52" i="10" s="1"/>
  <c r="C17" i="5" l="1"/>
  <c r="C16" i="5"/>
  <c r="C15" i="5"/>
  <c r="C14" i="5"/>
  <c r="D24" i="4" l="1"/>
  <c r="D23" i="4"/>
  <c r="D22" i="4"/>
  <c r="D21" i="4"/>
  <c r="D20" i="4"/>
  <c r="D19" i="4"/>
  <c r="D11" i="4"/>
  <c r="D4" i="4"/>
  <c r="D18" i="4" l="1"/>
  <c r="F5" i="13" l="1"/>
  <c r="G5" i="13" s="1"/>
  <c r="G6" i="13" l="1"/>
  <c r="F23" i="13"/>
  <c r="G23" i="13" s="1"/>
</calcChain>
</file>

<file path=xl/sharedStrings.xml><?xml version="1.0" encoding="utf-8"?>
<sst xmlns="http://schemas.openxmlformats.org/spreadsheetml/2006/main" count="598" uniqueCount="434">
  <si>
    <t>min manatla</t>
  </si>
  <si>
    <t>Hesabat dövrü</t>
  </si>
  <si>
    <t>Ötən ilin sonu</t>
  </si>
  <si>
    <t>repPer</t>
  </si>
  <si>
    <t>endLastYear</t>
  </si>
  <si>
    <t>Aktivlər:</t>
  </si>
  <si>
    <t>Nağd pul vəsaitləri və  ekvivalentləri, o cümlədən bloklaşdırılmış nağd vəsait</t>
  </si>
  <si>
    <t>Ticarət və investisiya qiymətli kağızları</t>
  </si>
  <si>
    <t>Banklar və digər maliyyə institutlarındakı depozitlər</t>
  </si>
  <si>
    <t>Banklar və digər maliyyə institutlarına verilən kreditlər</t>
  </si>
  <si>
    <t>Müştərilərə verilmiş kreditlər</t>
  </si>
  <si>
    <t>1.5.1</t>
  </si>
  <si>
    <t>a) istehlak kreditləri</t>
  </si>
  <si>
    <t>1.5.2</t>
  </si>
  <si>
    <t>b) biznes kreditləri</t>
  </si>
  <si>
    <t>1.5.3</t>
  </si>
  <si>
    <t>c) daşınmaz əmlak kreditləri</t>
  </si>
  <si>
    <t>1.5.4</t>
  </si>
  <si>
    <t>d) digər kreditlər</t>
  </si>
  <si>
    <t>1.5.5</t>
  </si>
  <si>
    <t>(Mümkün zərərlər üçün yaradılan məqsədli ehtiyat)</t>
  </si>
  <si>
    <t>1.5.6</t>
  </si>
  <si>
    <t>Müştərilərə verilmiş kreditlər (xalis)</t>
  </si>
  <si>
    <t>Əmlak və avadanlıqlar</t>
  </si>
  <si>
    <t>Qeyri-maddi aktivlər</t>
  </si>
  <si>
    <t>Təxirə salınmış vergi aktivləri</t>
  </si>
  <si>
    <t>Balansdankənar aktivlər üzrə mümkün zərərlərin ödənilməsi üçün məqsədli ehtiyat</t>
  </si>
  <si>
    <t>1.10</t>
  </si>
  <si>
    <t>Digər aktivlər</t>
  </si>
  <si>
    <t>Öhdəliklər:</t>
  </si>
  <si>
    <t>Depozitlər</t>
  </si>
  <si>
    <t>2.1.1</t>
  </si>
  <si>
    <t>a) fiziki şəxslərin depozitləri</t>
  </si>
  <si>
    <t>2.1.2</t>
  </si>
  <si>
    <t>b) hüquqi şəxslərin depozitləri</t>
  </si>
  <si>
    <t>Mərkəzi bank və dövlət fondları qarşısında öhdəliklər</t>
  </si>
  <si>
    <t>Kredit təşkilatları və digər maliyyə institutları qarşısında öhdəliklər</t>
  </si>
  <si>
    <t>Borc qiymətli kağızları</t>
  </si>
  <si>
    <t>Cari vergi öhdəlikləri</t>
  </si>
  <si>
    <t>Təxirə salınmış vergi öhdəliyi</t>
  </si>
  <si>
    <t>Subordinasiya borc öhdəlikləri</t>
  </si>
  <si>
    <t>Digər öhdəliklər</t>
  </si>
  <si>
    <t>Kapital:</t>
  </si>
  <si>
    <t>Səhmdar kapitalı</t>
  </si>
  <si>
    <t>Səhmin qiymətinin dəyişməsindən gəlir (zərər)</t>
  </si>
  <si>
    <t>Bölüşdürülməmiş mənfəət</t>
  </si>
  <si>
    <t>Ümumi ehtiyatlar:</t>
  </si>
  <si>
    <t>3.4.1</t>
  </si>
  <si>
    <t>a) kreditlər, lizinqlər və digər tələblər üzrə mümkün zərərlərin ödənilməsi üçün adi ehtiyatlar</t>
  </si>
  <si>
    <t>3.4.2</t>
  </si>
  <si>
    <t>b) əsas vəsaitlərin qiymətləndirilməsindən adi ehtiyatlar</t>
  </si>
  <si>
    <t>3.4.3</t>
  </si>
  <si>
    <t>c) digər ümumi ehtiyatlar</t>
  </si>
  <si>
    <t>Cəmi öhdəliklər və kapital</t>
  </si>
  <si>
    <t>Cari dövr</t>
  </si>
  <si>
    <t>Keçən ilin müvafiq dövrü</t>
  </si>
  <si>
    <t>currPer</t>
  </si>
  <si>
    <t>corresPerOfPY</t>
  </si>
  <si>
    <t>Faiz gəlirləri:</t>
  </si>
  <si>
    <t>Banklar və digər maliyyə institutlarına verilən kreditlər üzrə faiz gəlirləri</t>
  </si>
  <si>
    <t>Banklar və digər maliyyə institutlarındakı depozitlər üzrə faiz gəlirləri</t>
  </si>
  <si>
    <t>Ticarət və investisiya qiymətli kağızları üzrə faiz gəlirləri</t>
  </si>
  <si>
    <t>Digər faiz gəlirləri</t>
  </si>
  <si>
    <t>Faiz xərcləri:</t>
  </si>
  <si>
    <t>Depozitlər üzrə faizlər</t>
  </si>
  <si>
    <t>Mərkəzi bank və dövlət fondları qarşısında öhdəliklər üzrə faiz xərcləri</t>
  </si>
  <si>
    <t>Cəlb edilmiş kreditlərə görə ödənilən faizlər</t>
  </si>
  <si>
    <t>Pul bazarı alətlərinə ödənilən faizlər</t>
  </si>
  <si>
    <t>Qiymətli kağızlar üzrə faizlər</t>
  </si>
  <si>
    <t>Subordinasiya borc öhdəlikləri üzrə faizlər</t>
  </si>
  <si>
    <t>Digər faiz xərcləri</t>
  </si>
  <si>
    <t>Xalis faiz gəliri/(zərəri)</t>
  </si>
  <si>
    <t>Qeyri-faiz gəlirləri:</t>
  </si>
  <si>
    <t>Alınan haqq və kommisiya gəliri</t>
  </si>
  <si>
    <t>Xarici valyutadan gəlir/zərər (məzənnə dəyişməsi daxil olmaqla)</t>
  </si>
  <si>
    <t>Qiymətli kağızların satışından və yenidən qiymətləndirilməsindən gəlir/(zərər)</t>
  </si>
  <si>
    <t>Digər gəlirlər</t>
  </si>
  <si>
    <t>Qeyri-faiz xərcləri:</t>
  </si>
  <si>
    <t>Əmək haqqı və digər kompensiya növləri üzrə xərclər</t>
  </si>
  <si>
    <t>Ümumi və inzibati xərclər</t>
  </si>
  <si>
    <t>Amortizasiya xərcləri</t>
  </si>
  <si>
    <t>Digər xərclər</t>
  </si>
  <si>
    <t>(Mümkün zərərlər üçün yaradılan məqsədli ehtiyatlar)</t>
  </si>
  <si>
    <t>Mənfəət vergisindən əvvəlki mənfəət(zərər)</t>
  </si>
  <si>
    <t>Mənfəət vergisi</t>
  </si>
  <si>
    <t>Dövr üzrə xalis mənfəət</t>
  </si>
  <si>
    <t>Cari ilin əvvəlindən</t>
  </si>
  <si>
    <t>currRepPer</t>
  </si>
  <si>
    <t>preRepPer</t>
  </si>
  <si>
    <t>Alınmış faizlər</t>
  </si>
  <si>
    <t>Ödənilmiş faizlər</t>
  </si>
  <si>
    <t>Alınmış haqq və kommisiyalar</t>
  </si>
  <si>
    <t>Ödənilmiş haqq və kommisiyalar</t>
  </si>
  <si>
    <t>Xarici valyuta əməliyyatlarından xalis gəlir</t>
  </si>
  <si>
    <t>Xarici valyutada törəmə maliyyə alətlərindən realizasiya olunmuş xalis gəlir</t>
  </si>
  <si>
    <t>Ödənilmiş əmək haqqı və digər kompensasiyalar</t>
  </si>
  <si>
    <t>Ödənilmiş ümumi və inzibati xərclər</t>
  </si>
  <si>
    <t>Ümidsiz borclardan daxilolmalar</t>
  </si>
  <si>
    <t>Alınmış digər əməliyyat gəlirləri</t>
  </si>
  <si>
    <t>Ödənilmiş digər əməliyyat xərcləri</t>
  </si>
  <si>
    <t>Əməliyyat aktivlərində və öhdəliklərində dəyişikliklərdən əvvəl bank fəaliyyəti üzrə pul vəsaitlərinin hərəkəti</t>
  </si>
  <si>
    <t>Əməliyyat aktivlərindən xalis artım/azalma</t>
  </si>
  <si>
    <t>Banklara verilmiş kreditlərdə  və depozitlərdə xalis artım (azalma)</t>
  </si>
  <si>
    <t>Müştərilərə verilmiş kreditlərdə xalis artım (azalma)</t>
  </si>
  <si>
    <t>2.1.3</t>
  </si>
  <si>
    <t>Digər aktivlərdə xalis artım (azalma)</t>
  </si>
  <si>
    <t>Əməliyyat öhdəliklərindən xalis artım/azalma</t>
  </si>
  <si>
    <t>2.2.1</t>
  </si>
  <si>
    <t>Banklardan və digər maliyyə təşkilatlarından cəlb olunan vəsaitlər üzrə xalis artım (azalma)</t>
  </si>
  <si>
    <t>2.2.2</t>
  </si>
  <si>
    <t>Mərkəzi Bank üzrə öhdəliklırdə xalis artım (azalma)</t>
  </si>
  <si>
    <t>2.2.3</t>
  </si>
  <si>
    <t>Müştərilərin depozitləri və cari hesablarında xalis artım (azalma)</t>
  </si>
  <si>
    <t>2.2.4</t>
  </si>
  <si>
    <t>Digər öhdəliklərdəxalis artım (azalma)</t>
  </si>
  <si>
    <t>Mənfəət vergisindən əvvəl bank fəaliyyəti üzrə pul vəsaitlərinin hərəkəti</t>
  </si>
  <si>
    <t>Ödənilmiş mənfəət vergisi</t>
  </si>
  <si>
    <t>Əməliyyat fəaliyyəti ilə əlaqədar generasiya/istifadə edilən xalis pul vəsaitləri</t>
  </si>
  <si>
    <t>İnvestisiya fəaliyyəti ilə əlaqədar pul vəsaitlərinin hərəkəti</t>
  </si>
  <si>
    <t>Əmlak və avadanlıqların alınması və avans ödənişləri</t>
  </si>
  <si>
    <t>Əmlak və avadanlıqların satılmasından daxilolmalar</t>
  </si>
  <si>
    <t xml:space="preserve">Qeyri-maddi aktivlərin alınması </t>
  </si>
  <si>
    <t>Qeyri-maddi aktivlərin satılmasından daxilolmalar</t>
  </si>
  <si>
    <t>Alınmış dividendlər</t>
  </si>
  <si>
    <t>Satış üçün nəzərdə tutulan investisiya qiymətli kağızlarının satılması və geri alınması</t>
  </si>
  <si>
    <t>Digər</t>
  </si>
  <si>
    <t>İnvestisiya fəaliyyəti ilə əlaqədar generasiya/istifadə olunan pul vəsaitlərinin hərəkəti</t>
  </si>
  <si>
    <t>Maliyyələşdirmə fəaliyyəti ilə əlaqədar pul vəsaitlərinin hərəkəti</t>
  </si>
  <si>
    <t>Subordinasiya borclarının əldə olunması</t>
  </si>
  <si>
    <t>Subordinasiya borclarının ödənilməsi</t>
  </si>
  <si>
    <t>Səhmdar kapitalının buraxılmasından daxilolmalar</t>
  </si>
  <si>
    <t>Digər maliyyə öhdəliklərinin cəlb edilməsi (ödənilməsi)</t>
  </si>
  <si>
    <t>Maliyyələşdirmə fəaliyyəti ilə əlaqədar yaradılan/istifadə olunan pul vəsaitləri</t>
  </si>
  <si>
    <t>Dövrün əvvəlinə pul vəsaitləri və pul vəsaitlərinin ekvivalentləri</t>
  </si>
  <si>
    <t>Pul vəsaitləri və pul vəsaitlərinin ekvivalentlərində xalis artma/(azalma)</t>
  </si>
  <si>
    <t>Məzənnə dəyişikliyinin pul vəsaitləri və pul vəsaitlərinin ekvivalentlərinə təsiri</t>
  </si>
  <si>
    <t>Dövrün sonuna pul vəsaitləri və pul vəsaitlərinin ekvivalentləri</t>
  </si>
  <si>
    <t>Faiz dərəcəsinə görə cəmi aktivlər</t>
  </si>
  <si>
    <t>0-3 ay</t>
  </si>
  <si>
    <t>3-6 ay</t>
  </si>
  <si>
    <t>6-12 ay</t>
  </si>
  <si>
    <t>12-24 ay</t>
  </si>
  <si>
    <t>24-36 ay</t>
  </si>
  <si>
    <t>36 aydan yuxarı</t>
  </si>
  <si>
    <t>Faiz dərəcəsinə həssas cəmi öhdəliklər</t>
  </si>
  <si>
    <t>“Qəp”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</si>
  <si>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</si>
  <si>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</si>
  <si>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</si>
  <si>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</si>
  <si>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</si>
  <si>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</si>
  <si>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</si>
  <si>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</si>
  <si>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</si>
  <si>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</si>
  <si>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</si>
  <si>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</si>
  <si>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</si>
  <si>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</si>
  <si>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</si>
  <si>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</si>
  <si>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</si>
  <si>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</si>
  <si>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</si>
  <si>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</si>
  <si>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</si>
  <si>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</si>
  <si>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</si>
  <si>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</si>
  <si>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</si>
  <si>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</si>
  <si>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</si>
  <si>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</si>
  <si>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</si>
  <si>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</si>
  <si>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</si>
  <si>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</si>
  <si>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</si>
  <si>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</si>
  <si>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</si>
  <si>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</si>
  <si>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</si>
  <si>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</si>
  <si>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</si>
  <si>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</si>
  <si>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</si>
  <si>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</si>
  <si>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</si>
  <si>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</si>
  <si>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</si>
  <si>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</si>
  <si>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</si>
  <si>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</si>
  <si>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</si>
  <si>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</si>
  <si>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</si>
  <si>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</si>
  <si>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</si>
  <si>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</si>
  <si>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</si>
  <si>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</si>
  <si>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</si>
  <si>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</si>
  <si>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</si>
  <si>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</si>
  <si>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</si>
  <si>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</si>
  <si>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</si>
  <si>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</si>
  <si>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</si>
  <si>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</si>
  <si>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</si>
  <si>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</si>
  <si>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</si>
  <si>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</si>
  <si>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</si>
  <si>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</si>
  <si>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</si>
  <si>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</si>
  <si>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</si>
  <si>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</si>
  <si>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</si>
  <si>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</si>
  <si>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</si>
  <si>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</si>
  <si>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</si>
  <si>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</si>
  <si>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</si>
  <si>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</si>
  <si>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Qiymətli kağızlar</t>
  </si>
  <si>
    <t>Kredit təşkilarına və digər maliyyə institutlarına verilmiş kreditlər (xalis)</t>
  </si>
  <si>
    <t>Qısamüddətli maliyyə alətləri</t>
  </si>
  <si>
    <t>Törəmə maliyyə alətləri</t>
  </si>
  <si>
    <t>Bankın depozitləri</t>
  </si>
  <si>
    <t>Öhdəliklər</t>
  </si>
  <si>
    <t>ARMB və dövlət təşkilatlarının banka qarşı tələbləri</t>
  </si>
  <si>
    <t>Müştərilərin depozitləri:</t>
  </si>
  <si>
    <t>2.3.1</t>
  </si>
  <si>
    <t>tələbli depozitlər</t>
  </si>
  <si>
    <t>2.3.2</t>
  </si>
  <si>
    <t>müddətli depozitlər</t>
  </si>
  <si>
    <t>Subordinasiya öhdəlikləri</t>
  </si>
  <si>
    <t>Likvidlik "qəpi"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</si>
  <si>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</si>
  <si>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</si>
  <si>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</si>
  <si>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</si>
  <si>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</si>
  <si>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</si>
  <si>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</si>
  <si>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</si>
  <si>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Nağd və nağd pul ekvivalentləri</t>
  </si>
  <si>
    <t>Kredit təşkilatlarına və digər maliyyə institutlarına verilmiş kreditlər</t>
  </si>
  <si>
    <t>Qısa müddətli maliyyə alətləri</t>
  </si>
  <si>
    <t>Əsas vəsaitlər</t>
  </si>
  <si>
    <t>Mərkəzi Bank və dövlət təşkilatlarıın banka qarşı tələbləri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</si>
  <si>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</si>
  <si>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</si>
  <si>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</si>
  <si>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</si>
  <si>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</si>
  <si>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Açıq valyuta mövqeyi əmsalı</t>
  </si>
  <si>
    <t>Sərbəst dönərli valyutalar üzrə məcmu açıq valyuta mövqeyi (AVM)</t>
  </si>
  <si>
    <t>Qapalı valyuta üzrə məcmu AVM</t>
  </si>
  <si>
    <t>Qiymətli metallar üzrə AVM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</si>
  <si>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</si>
  <si>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</si>
  <si>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</si>
  <si>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</si>
  <si>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</si>
  <si>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</si>
  <si>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</si>
  <si>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</si>
  <si>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</si>
  <si>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</si>
  <si>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(min manatla)</t>
  </si>
  <si>
    <t>a) Adi səhmlər (tam ödənilmiş paylar)</t>
  </si>
  <si>
    <t>b) Qeyri-kumulyativ müddətsiz imtiyazlı səhmlər</t>
  </si>
  <si>
    <t xml:space="preserve">c) Səhmlərin emissiyasından əmələ gələn  əlavə vəsait </t>
  </si>
  <si>
    <t xml:space="preserve">d)   Bölüşdürülməmiş xalis mənfəət (zərər), cəmi  </t>
  </si>
  <si>
    <t>d1) əvvəlki illərin mənfəəti (zərəri)</t>
  </si>
  <si>
    <t>d3) kapital ehtiyatları (fondları)</t>
  </si>
  <si>
    <t>e) Digər</t>
  </si>
  <si>
    <t>2. I dərəcəli kapitaldan  tutulmalar</t>
  </si>
  <si>
    <t>a) Qeyri-maddi aktivlər</t>
  </si>
  <si>
    <t>b) Təxirə salınmış vergi aktivləri</t>
  </si>
  <si>
    <t>3. Tutulmalardan  sonra I dərəcəli kapitalı (I—2)</t>
  </si>
  <si>
    <t>a) Cari ilin mənfəəti</t>
  </si>
  <si>
    <t>b) Ümumi ehtiyatlar (aktivlər üzrə yaradılmış adi ehtiyatlardan çox olmamaqla)</t>
  </si>
  <si>
    <t>c)  Kapitalın digər komponentləri</t>
  </si>
  <si>
    <t>c1) kumulyativ müddətsiz imtiyazlı səhmlər</t>
  </si>
  <si>
    <t xml:space="preserve">c2) subordinasiya borc öhdəlikləri </t>
  </si>
  <si>
    <t xml:space="preserve">    d) Digər vəsaitlər</t>
  </si>
  <si>
    <t>5. Məcmu kapital (3+4)</t>
  </si>
  <si>
    <t>6. Məcmu kapitaldan tutulmalar :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</si>
  <si>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</si>
  <si>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b)    Bütün digər investisiyalar (xalis)</t>
  </si>
  <si>
    <t>7. Tutulmalardan  sonra məcmu kapital (5-6)</t>
  </si>
  <si>
    <t>8. Risk dərəcəsi üzrə ölçülmuş  yekun aktivlər*</t>
  </si>
  <si>
    <t>8.1. 0%-lik risk qrupuna daxil olan aktivlər</t>
  </si>
  <si>
    <t>8.2. 20%-lik risk qrupuna daxil olan aktivlər</t>
  </si>
  <si>
    <t>8.3. 35%-lik risk qrupuna daxil olan aktivlər</t>
  </si>
  <si>
    <t>8.4. 50%-lik risk qrupuna daxil olan aktivlər</t>
  </si>
  <si>
    <t>8.5.  75%-lik risk qrupuna daxil olan aktivlər</t>
  </si>
  <si>
    <t>8.6.  100%-lik risk qrupuna daxil olan aktivlər</t>
  </si>
  <si>
    <t>8.7. 100%-dən yuxarı risk qrupuna daxil olan aktivlər</t>
  </si>
  <si>
    <t>Əmsallar</t>
  </si>
  <si>
    <t>Sistem əhəmiyyətli banklar üçün norma</t>
  </si>
  <si>
    <t>Sistem əhəmiyyətli banklar istisna olmaqla norma</t>
  </si>
  <si>
    <t>Fakt</t>
  </si>
  <si>
    <t xml:space="preserve">9.  I dərəcəli  kapitalın  adekvatlıq əmsalı </t>
  </si>
  <si>
    <t>minimum 5%</t>
  </si>
  <si>
    <t>10. məcmu kapitalın  adekvatlıq  əmsalı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</si>
  <si>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</si>
  <si>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</si>
  <si>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</si>
  <si>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</si>
  <si>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</si>
  <si>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</si>
  <si>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</si>
  <si>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</si>
  <si>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</si>
  <si>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</si>
  <si>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</si>
  <si>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</si>
  <si>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</si>
  <si>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</si>
  <si>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</si>
  <si>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</si>
  <si>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</si>
  <si>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</si>
  <si>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</si>
  <si>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</si>
  <si>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</si>
  <si>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</si>
  <si>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</si>
  <si>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</si>
  <si>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</si>
  <si>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</si>
  <si>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</si>
  <si>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</si>
  <si>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</si>
  <si>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</si>
  <si>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</si>
  <si>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</si>
  <si>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</si>
  <si>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</si>
  <si>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</si>
  <si>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</si>
  <si>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</si>
  <si>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</si>
  <si>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</si>
  <si>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</si>
  <si>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</si>
  <si>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</si>
  <si>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</si>
  <si>
    <t>1-1</t>
  </si>
  <si>
    <t>Faiz borcları üzrə yaradılmış məqsədli ehtiyatlar</t>
  </si>
  <si>
    <t>Əməliyyat mənfəəti</t>
  </si>
  <si>
    <t>6</t>
  </si>
  <si>
    <t>7</t>
  </si>
  <si>
    <t>8</t>
  </si>
  <si>
    <t>9</t>
  </si>
  <si>
    <t>10</t>
  </si>
  <si>
    <t>Balansdankənar öhdəliklər</t>
  </si>
  <si>
    <t>Məbləğ</t>
  </si>
  <si>
    <t>Kredit alətləri</t>
  </si>
  <si>
    <t>Qarantiyalar və bu qəbildən olan öhdəliklər</t>
  </si>
  <si>
    <t>Akkreditivlər</t>
  </si>
  <si>
    <t>Xarici valyuta müqavilələri üzrə təəhhüdlər</t>
  </si>
  <si>
    <t>Törəmə maliyyə alətləri üzrə təəhhüdlər</t>
  </si>
  <si>
    <t>Qiymətli kağızlar alınması/satılması üzrə təəhhüdlər</t>
  </si>
  <si>
    <t>Digər maliyyə alətlərinin və ya əmtəələrin alınması/satılması üzrə təəhhüdlər</t>
  </si>
  <si>
    <t>Digər balansdankənar öhdəliklər</t>
  </si>
  <si>
    <t>İri kredit borclarının məbləği və məcmu kapitala nisbəti</t>
  </si>
  <si>
    <t>İri kredit tələbi* ( “Kredit riskləri, o cümlədən iri kredit riskləri ilə bağlı prudensial normativ və tələblərə  dair” Qaydanın (Qayda) 5-ci hissəsində göstərilən qaydada məqsədli ehtiyat və təminat çıxılmaqla (balansdankənar öhdəliklər daxil olmaqla)</t>
  </si>
  <si>
    <t>Məbləğ (min manatla)</t>
  </si>
  <si>
    <t>Məcmu kapitala nisbəti</t>
  </si>
  <si>
    <t>* “Bir borcalan və ya bir-biri ilə əlaqədar borcalanlar qrupu üzrə kredit risklərinin tənzimlənməsi haqqında Qaydalar”ına əsasən iri kredit tələbi bir borcalana və ya bir-biri ilə əlaqədar borcalanlar qrupuna qarşı bankın tutulmalardan sonra I dərəcəli kapitalının 10 (on) faizindən çox olan kredit tələbidir.</t>
  </si>
  <si>
    <t>Sabit faizlə</t>
  </si>
  <si>
    <t>Dəyişkən faizlə</t>
  </si>
  <si>
    <t>Faizsiz</t>
  </si>
  <si>
    <t>Kapital</t>
  </si>
  <si>
    <t>İqtisadi regionlar</t>
  </si>
  <si>
    <t>Kredit portfeli</t>
  </si>
  <si>
    <t>Vaxtı keçmiş kredit portfeli</t>
  </si>
  <si>
    <t>Abşeron-Xızı iqtisadi rayonu</t>
  </si>
  <si>
    <t>Bakı iqtisadi rayonu</t>
  </si>
  <si>
    <t>Dağlıq Şirvan iqtisadi rayonu</t>
  </si>
  <si>
    <t>Gəncə-Daşkəsən iqtisadi rayonu</t>
  </si>
  <si>
    <t>Lənkəran-Astara iqtisadi rayonu</t>
  </si>
  <si>
    <t>Mərkəzi Aran iqtisadi rayonu</t>
  </si>
  <si>
    <t>Qarabağ iqtisadi rayonu</t>
  </si>
  <si>
    <t>Qazax-Tovuz iqtisadi rayonu</t>
  </si>
  <si>
    <t>Quba-Xaçmaz iqtisadi rayonu</t>
  </si>
  <si>
    <t>Şəki-Zaqatala iqtisadi rayonu</t>
  </si>
  <si>
    <t>Şirvan-Salyan iqtisadi rayonu</t>
  </si>
  <si>
    <t>Vaxtı keçmiş kreditlərin məbləği və kredit portfelində xüsusi çəkisi</t>
  </si>
  <si>
    <t>Qeyri-standart kreditlərin cəmi və bu kreditlərin hər bir alt-kateqoriyası üzrə məbləği və kredit portfelində xüsusi çəkisi</t>
  </si>
  <si>
    <t>Qeyri - standart kreditlər</t>
  </si>
  <si>
    <t>Qeyri-qənaətbəxş kreditlər</t>
  </si>
  <si>
    <t>Təhlükəli kreditlər</t>
  </si>
  <si>
    <t>Ümidsiz kreditlər</t>
  </si>
  <si>
    <t>Kreditlər üzrə yaradılmış adi və məqsədli ehtiyatların məbləği və kredit portfelinə nisbəti</t>
  </si>
  <si>
    <t>Kredit portfeli ürə cəmi ehtiyatlar</t>
  </si>
  <si>
    <t>ondan adi ehtiyatlar</t>
  </si>
  <si>
    <t>ondan məqsədli ehtiyatlar</t>
  </si>
  <si>
    <t>Sənaye</t>
  </si>
  <si>
    <t xml:space="preserve">Kənd Təsərrüfatı </t>
  </si>
  <si>
    <t xml:space="preserve">Tikinti sahəsi </t>
  </si>
  <si>
    <t xml:space="preserve">Nəqliyyat </t>
  </si>
  <si>
    <t xml:space="preserve">İnformasiya və rabitə </t>
  </si>
  <si>
    <t>Ticarət müəssisələrinə verilən kreditlər</t>
  </si>
  <si>
    <t>Digər istehsal və xidmət müəssisələrinə verilən kreditlər</t>
  </si>
  <si>
    <t xml:space="preserve">Şəxsi, ailəvi və sair məqsədlər üçün fiziki şəxslərə kreditlər, cəmi </t>
  </si>
  <si>
    <t xml:space="preserve">Məfəət və zərər haqqında hesabat			</t>
  </si>
  <si>
    <t>Maliyyə vəziyyəti haqqında hesabat</t>
  </si>
  <si>
    <t>Pul vəsaitlərinin hərəkəti haqqında hesabat</t>
  </si>
  <si>
    <t>Faiz riski</t>
  </si>
  <si>
    <r>
      <t>Əməliyyat fəaliyyəti ilə əlaqədar pul vəsaitlərinin hərəkəti</t>
    </r>
    <r>
      <rPr>
        <sz val="10"/>
        <color rgb="FF000000"/>
        <rFont val="Arial"/>
        <family val="2"/>
      </rPr>
      <t> </t>
    </r>
  </si>
  <si>
    <r>
      <t>Digər borc öhdəliklərinin əldə olunması</t>
    </r>
    <r>
      <rPr>
        <b/>
        <sz val="10"/>
        <color rgb="FF000000"/>
        <rFont val="Arial"/>
        <family val="2"/>
      </rPr>
      <t> </t>
    </r>
  </si>
  <si>
    <r>
      <t>Digər borc öhdəliklərinin ödənilməsi</t>
    </r>
    <r>
      <rPr>
        <b/>
        <sz val="10"/>
        <color rgb="FF000000"/>
        <rFont val="Arial"/>
        <family val="2"/>
      </rPr>
      <t> </t>
    </r>
  </si>
  <si>
    <t>Kredit riski</t>
  </si>
  <si>
    <t>Likvidlik riski</t>
  </si>
  <si>
    <t>Valyuta riski</t>
  </si>
  <si>
    <t>Bank kapitalının strukturu və adekvatlığı barədə məlumatlar</t>
  </si>
  <si>
    <r>
      <t xml:space="preserve">1. I dərəcəli kapital </t>
    </r>
    <r>
      <rPr>
        <sz val="10"/>
        <rFont val="Arial"/>
        <family val="2"/>
      </rPr>
      <t>(Əsas kapital) (Məcmu kapitalın 50 faizdən  az olmamalıdır)</t>
    </r>
  </si>
  <si>
    <r>
      <t xml:space="preserve">d2) </t>
    </r>
    <r>
      <rPr>
        <b/>
        <sz val="10"/>
        <rFont val="Arial"/>
        <family val="2"/>
      </rPr>
      <t>(çıx)</t>
    </r>
    <r>
      <rPr>
        <sz val="10"/>
        <rFont val="Arial"/>
        <family val="2"/>
      </rPr>
      <t xml:space="preserve"> cari ilin zərəri</t>
    </r>
  </si>
  <si>
    <r>
      <t xml:space="preserve">4. II dərəcəli  kapital </t>
    </r>
    <r>
      <rPr>
        <sz val="10"/>
        <rFont val="Arial"/>
        <family val="2"/>
      </rPr>
      <t>(I dərəcəli  kapitalın  məbləğindən çox olmamalıdır)</t>
    </r>
  </si>
  <si>
    <t>Balansdankənar öhdəliklərin cəmi və növləri üzrə məbləği</t>
  </si>
  <si>
    <t>Sabit və dəyişkən faizi olan aktiv və öhdəliklərin təsnifatı</t>
  </si>
  <si>
    <t>Kreditlərin, o cümlədən vaxtı keçmiş kreditlərin regionlar üzrə coğrafi bölgüsü</t>
  </si>
  <si>
    <t>Kreditlərin, o cümlədən vaxtı keçmiş kreditlərin iqtisadi sektorlar üzrə  bölgüsü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</si>
</sst>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0.0%"/>
    <numFmt numFmtId="167" formatCode="_-* #,##0.0000\ _₽_-;\-* #,##0.0000\ _₽_-;_-* &quot;-&quot;??\ _₽_-;_-@_-"/>
    <numFmt numFmtId="168" formatCode="_-* #,##0_-;\-* #,##0_-;_-* &quot;-&quot;??_-;_-@_-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name val="Arial"/>
      <family val="2"/>
      <charset val="204"/>
    </font>
    <font>
      <i/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ocoSharp Regular"/>
    </font>
    <font>
      <sz val="10"/>
      <color rgb="FF000000"/>
      <name val="CocoSharp Regular"/>
    </font>
    <font>
      <b/>
      <sz val="10"/>
      <color theme="0"/>
      <name val="CocoSharp Regular"/>
    </font>
    <font>
      <b/>
      <u/>
      <sz val="10"/>
      <color theme="1"/>
      <name val="CocoSharp Regular"/>
    </font>
    <font>
      <b/>
      <sz val="10"/>
      <color rgb="FF000000"/>
      <name val="CocoSharp Regular"/>
    </font>
    <font>
      <sz val="10"/>
      <name val="CocoSharp Regular"/>
    </font>
    <font>
      <sz val="11"/>
      <color theme="1"/>
      <name val="CocoSharp Regular"/>
    </font>
    <font>
      <b/>
      <u/>
      <sz val="11"/>
      <name val="CocoSharp Regular"/>
    </font>
    <font>
      <b/>
      <sz val="10"/>
      <color theme="2" tint="-0.89999084444715716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theme="4" tint="0.39997558519241921"/>
      <name val="Arial"/>
      <family val="2"/>
    </font>
    <font>
      <b/>
      <sz val="10"/>
      <color theme="0"/>
      <name val="Arial"/>
      <family val="2"/>
    </font>
    <font>
      <sz val="10"/>
      <color theme="2" tint="-0.89999084444715716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b/>
      <i/>
      <u/>
      <sz val="11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4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</cellStyleXfs>
  <cellXfs count="202">
    <xf numFmtId="0" fontId="0" fillId="0" borderId="0" xfId="0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165" fontId="3" fillId="0" borderId="0" xfId="0" applyNumberFormat="1" applyFont="1"/>
    <xf numFmtId="9" fontId="3" fillId="0" borderId="0" xfId="2" applyFont="1"/>
    <xf numFmtId="164" fontId="3" fillId="0" borderId="0" xfId="0" applyNumberFormat="1" applyFont="1"/>
    <xf numFmtId="0" fontId="6" fillId="0" borderId="0" xfId="4" applyFont="1"/>
    <xf numFmtId="0" fontId="6" fillId="0" borderId="0" xfId="4" applyFont="1" applyAlignment="1">
      <alignment horizontal="center" vertical="center"/>
    </xf>
    <xf numFmtId="165" fontId="3" fillId="0" borderId="0" xfId="6" applyNumberFormat="1" applyFont="1" applyFill="1"/>
    <xf numFmtId="2" fontId="3" fillId="0" borderId="0" xfId="0" applyNumberFormat="1" applyFont="1"/>
    <xf numFmtId="165" fontId="3" fillId="0" borderId="0" xfId="1" applyNumberFormat="1" applyFont="1"/>
    <xf numFmtId="164" fontId="6" fillId="0" borderId="0" xfId="4" applyNumberFormat="1" applyFont="1"/>
    <xf numFmtId="165" fontId="0" fillId="0" borderId="0" xfId="0" applyNumberFormat="1"/>
    <xf numFmtId="164" fontId="3" fillId="0" borderId="0" xfId="1" applyFont="1"/>
    <xf numFmtId="165" fontId="3" fillId="0" borderId="0" xfId="2" applyNumberFormat="1" applyFont="1"/>
    <xf numFmtId="0" fontId="8" fillId="0" borderId="0" xfId="0" applyFont="1"/>
    <xf numFmtId="166" fontId="0" fillId="0" borderId="0" xfId="2" applyNumberFormat="1" applyFont="1"/>
    <xf numFmtId="164" fontId="0" fillId="0" borderId="0" xfId="0" applyNumberFormat="1"/>
    <xf numFmtId="0" fontId="9" fillId="0" borderId="0" xfId="0" applyFont="1"/>
    <xf numFmtId="0" fontId="10" fillId="0" borderId="0" xfId="0" applyFont="1" applyAlignment="1">
      <alignment vertical="center"/>
    </xf>
    <xf numFmtId="49" fontId="9" fillId="0" borderId="0" xfId="0" applyNumberFormat="1" applyFont="1"/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165" fontId="10" fillId="0" borderId="0" xfId="6" applyNumberFormat="1" applyFont="1" applyFill="1" applyBorder="1" applyAlignment="1">
      <alignment vertical="center"/>
    </xf>
    <xf numFmtId="0" fontId="14" fillId="0" borderId="0" xfId="4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9" fillId="0" borderId="1" xfId="0" applyFont="1" applyBorder="1"/>
    <xf numFmtId="49" fontId="10" fillId="0" borderId="0" xfId="0" applyNumberFormat="1" applyFont="1" applyAlignment="1">
      <alignment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0" fontId="14" fillId="0" borderId="0" xfId="4" applyFont="1"/>
    <xf numFmtId="0" fontId="14" fillId="0" borderId="0" xfId="4" applyFont="1" applyAlignment="1">
      <alignment horizontal="center" vertical="center"/>
    </xf>
    <xf numFmtId="164" fontId="14" fillId="0" borderId="0" xfId="4" applyNumberFormat="1" applyFont="1"/>
    <xf numFmtId="10" fontId="14" fillId="0" borderId="0" xfId="2" applyNumberFormat="1" applyFont="1" applyFill="1" applyProtection="1"/>
    <xf numFmtId="0" fontId="15" fillId="0" borderId="0" xfId="0" applyFont="1"/>
    <xf numFmtId="165" fontId="15" fillId="0" borderId="0" xfId="0" applyNumberFormat="1" applyFont="1"/>
    <xf numFmtId="167" fontId="15" fillId="0" borderId="0" xfId="0" applyNumberFormat="1" applyFont="1"/>
    <xf numFmtId="0" fontId="15" fillId="0" borderId="0" xfId="0" applyFont="1" applyAlignment="1">
      <alignment horizontal="right"/>
    </xf>
    <xf numFmtId="49" fontId="11" fillId="4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0" fillId="4" borderId="0" xfId="0" applyFill="1"/>
    <xf numFmtId="0" fontId="19" fillId="4" borderId="0" xfId="0" applyFont="1" applyFill="1"/>
    <xf numFmtId="0" fontId="20" fillId="4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4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49" fontId="17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 indent="1"/>
    </xf>
    <xf numFmtId="165" fontId="17" fillId="5" borderId="1" xfId="1" applyNumberFormat="1" applyFont="1" applyFill="1" applyBorder="1" applyAlignment="1">
      <alignment vertical="center"/>
    </xf>
    <xf numFmtId="49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 indent="1"/>
    </xf>
    <xf numFmtId="165" fontId="26" fillId="0" borderId="1" xfId="1" applyNumberFormat="1" applyFont="1" applyFill="1" applyBorder="1" applyAlignment="1">
      <alignment vertical="center"/>
    </xf>
    <xf numFmtId="0" fontId="26" fillId="0" borderId="1" xfId="0" applyFont="1" applyBorder="1" applyAlignment="1">
      <alignment horizontal="left" vertical="center" wrapText="1" indent="1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indent="1"/>
    </xf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 indent="1"/>
    </xf>
    <xf numFmtId="165" fontId="22" fillId="0" borderId="1" xfId="1" applyNumberFormat="1" applyFont="1" applyFill="1" applyBorder="1" applyAlignment="1">
      <alignment vertical="center"/>
    </xf>
    <xf numFmtId="49" fontId="28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 indent="1"/>
    </xf>
    <xf numFmtId="165" fontId="7" fillId="0" borderId="1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49" fontId="22" fillId="4" borderId="1" xfId="0" applyNumberFormat="1" applyFont="1" applyFill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5" fontId="27" fillId="0" borderId="1" xfId="6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 indent="1"/>
    </xf>
    <xf numFmtId="165" fontId="22" fillId="0" borderId="1" xfId="1" applyNumberFormat="1" applyFont="1" applyFill="1" applyBorder="1" applyAlignment="1">
      <alignment horizontal="left" vertical="center" indent="1"/>
    </xf>
    <xf numFmtId="49" fontId="22" fillId="5" borderId="1" xfId="0" applyNumberFormat="1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left" vertical="center" wrapText="1" indent="1"/>
    </xf>
    <xf numFmtId="165" fontId="27" fillId="5" borderId="1" xfId="1" applyNumberFormat="1" applyFont="1" applyFill="1" applyBorder="1" applyAlignment="1">
      <alignment horizontal="left" vertical="center" indent="1"/>
    </xf>
    <xf numFmtId="165" fontId="17" fillId="5" borderId="1" xfId="1" applyNumberFormat="1" applyFont="1" applyFill="1" applyBorder="1" applyAlignment="1">
      <alignment horizontal="center" vertical="center"/>
    </xf>
    <xf numFmtId="165" fontId="17" fillId="5" borderId="1" xfId="1" applyNumberFormat="1" applyFont="1" applyFill="1" applyBorder="1" applyAlignment="1">
      <alignment horizontal="left" vertical="center" indent="1"/>
    </xf>
    <xf numFmtId="0" fontId="25" fillId="4" borderId="1" xfId="0" applyFont="1" applyFill="1" applyBorder="1" applyAlignment="1">
      <alignment horizontal="left" vertical="center" indent="1"/>
    </xf>
    <xf numFmtId="165" fontId="25" fillId="4" borderId="1" xfId="1" applyNumberFormat="1" applyFont="1" applyFill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vertical="top"/>
    </xf>
    <xf numFmtId="0" fontId="28" fillId="0" borderId="0" xfId="0" applyFont="1"/>
    <xf numFmtId="0" fontId="28" fillId="0" borderId="0" xfId="0" applyFont="1" applyAlignment="1">
      <alignment vertical="center"/>
    </xf>
    <xf numFmtId="0" fontId="28" fillId="0" borderId="0" xfId="0" applyFont="1" applyAlignment="1">
      <alignment horizontal="right" vertical="top"/>
    </xf>
    <xf numFmtId="0" fontId="28" fillId="0" borderId="5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7" fillId="0" borderId="5" xfId="0" applyFont="1" applyBorder="1" applyAlignment="1">
      <alignment vertical="center"/>
    </xf>
    <xf numFmtId="0" fontId="31" fillId="2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165" fontId="31" fillId="0" borderId="1" xfId="1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5" fontId="28" fillId="0" borderId="0" xfId="0" applyNumberFormat="1" applyFont="1"/>
    <xf numFmtId="9" fontId="28" fillId="0" borderId="0" xfId="2" applyFont="1"/>
    <xf numFmtId="0" fontId="27" fillId="0" borderId="0" xfId="0" applyFont="1" applyAlignment="1">
      <alignment horizontal="right" vertical="center" indent="5"/>
    </xf>
    <xf numFmtId="0" fontId="27" fillId="0" borderId="0" xfId="0" applyFont="1" applyAlignment="1">
      <alignment horizontal="right" indent="5"/>
    </xf>
    <xf numFmtId="165" fontId="31" fillId="0" borderId="1" xfId="1" applyNumberFormat="1" applyFont="1" applyBorder="1" applyAlignment="1">
      <alignment vertical="center" wrapText="1"/>
    </xf>
    <xf numFmtId="165" fontId="27" fillId="0" borderId="1" xfId="1" applyNumberFormat="1" applyFont="1" applyFill="1" applyBorder="1" applyAlignment="1">
      <alignment vertical="center"/>
    </xf>
    <xf numFmtId="0" fontId="3" fillId="4" borderId="0" xfId="0" applyFont="1" applyFill="1"/>
    <xf numFmtId="49" fontId="9" fillId="4" borderId="0" xfId="0" applyNumberFormat="1" applyFont="1" applyFill="1"/>
    <xf numFmtId="0" fontId="9" fillId="4" borderId="0" xfId="0" applyFont="1" applyFill="1"/>
    <xf numFmtId="49" fontId="25" fillId="4" borderId="1" xfId="0" applyNumberFormat="1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indent="1"/>
    </xf>
    <xf numFmtId="49" fontId="27" fillId="5" borderId="1" xfId="0" applyNumberFormat="1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left" vertical="center" indent="1"/>
    </xf>
    <xf numFmtId="165" fontId="27" fillId="5" borderId="1" xfId="1" applyNumberFormat="1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indent="1"/>
    </xf>
    <xf numFmtId="49" fontId="3" fillId="4" borderId="0" xfId="0" applyNumberFormat="1" applyFont="1" applyFill="1"/>
    <xf numFmtId="49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49" fontId="32" fillId="4" borderId="1" xfId="0" applyNumberFormat="1" applyFont="1" applyFill="1" applyBorder="1" applyAlignment="1">
      <alignment vertical="center"/>
    </xf>
    <xf numFmtId="165" fontId="17" fillId="5" borderId="1" xfId="1" applyNumberFormat="1" applyFont="1" applyFill="1" applyBorder="1" applyAlignment="1">
      <alignment vertical="center" wrapText="1"/>
    </xf>
    <xf numFmtId="166" fontId="22" fillId="0" borderId="1" xfId="2" applyNumberFormat="1" applyFont="1" applyFill="1" applyBorder="1" applyAlignment="1">
      <alignment vertical="center"/>
    </xf>
    <xf numFmtId="49" fontId="28" fillId="0" borderId="0" xfId="0" applyNumberFormat="1" applyFont="1"/>
    <xf numFmtId="166" fontId="28" fillId="0" borderId="0" xfId="0" applyNumberFormat="1" applyFont="1"/>
    <xf numFmtId="9" fontId="28" fillId="0" borderId="1" xfId="0" applyNumberFormat="1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5" fillId="0" borderId="0" xfId="4"/>
    <xf numFmtId="0" fontId="5" fillId="0" borderId="0" xfId="4" applyAlignment="1">
      <alignment horizontal="center" vertical="center"/>
    </xf>
    <xf numFmtId="0" fontId="33" fillId="0" borderId="0" xfId="4" applyFont="1" applyAlignment="1">
      <alignment horizontal="center" vertical="center" wrapText="1"/>
    </xf>
    <xf numFmtId="0" fontId="5" fillId="0" borderId="0" xfId="4" applyAlignment="1">
      <alignment horizontal="right"/>
    </xf>
    <xf numFmtId="0" fontId="34" fillId="0" borderId="0" xfId="4" applyFont="1"/>
    <xf numFmtId="165" fontId="31" fillId="5" borderId="1" xfId="1" applyNumberFormat="1" applyFont="1" applyFill="1" applyBorder="1" applyAlignment="1" applyProtection="1">
      <alignment horizontal="center" vertical="center" wrapText="1"/>
    </xf>
    <xf numFmtId="165" fontId="28" fillId="3" borderId="1" xfId="1" applyNumberFormat="1" applyFont="1" applyFill="1" applyBorder="1" applyAlignment="1" applyProtection="1">
      <alignment horizontal="center" vertical="center" wrapText="1"/>
      <protection locked="0"/>
    </xf>
    <xf numFmtId="165" fontId="28" fillId="3" borderId="1" xfId="1" applyNumberFormat="1" applyFont="1" applyFill="1" applyBorder="1" applyAlignment="1" applyProtection="1">
      <alignment horizontal="center" vertical="center" wrapText="1"/>
    </xf>
    <xf numFmtId="0" fontId="5" fillId="0" borderId="1" xfId="4" applyBorder="1" applyAlignment="1">
      <alignment horizontal="left" vertical="center" wrapText="1" indent="2"/>
    </xf>
    <xf numFmtId="0" fontId="5" fillId="0" borderId="1" xfId="4" applyBorder="1" applyAlignment="1">
      <alignment horizontal="left" vertical="center" wrapText="1"/>
    </xf>
    <xf numFmtId="0" fontId="25" fillId="4" borderId="1" xfId="4" applyFont="1" applyFill="1" applyBorder="1" applyAlignment="1">
      <alignment horizontal="center" vertical="center" wrapText="1"/>
    </xf>
    <xf numFmtId="0" fontId="33" fillId="0" borderId="1" xfId="4" applyFont="1" applyBorder="1" applyAlignment="1">
      <alignment horizontal="left" vertical="center"/>
    </xf>
    <xf numFmtId="10" fontId="33" fillId="0" borderId="1" xfId="4" applyNumberFormat="1" applyFont="1" applyBorder="1" applyAlignment="1">
      <alignment horizontal="center" vertical="center"/>
    </xf>
    <xf numFmtId="166" fontId="33" fillId="3" borderId="1" xfId="2" applyNumberFormat="1" applyFont="1" applyFill="1" applyBorder="1" applyAlignment="1" applyProtection="1">
      <alignment horizontal="center" vertical="center"/>
    </xf>
    <xf numFmtId="9" fontId="33" fillId="0" borderId="1" xfId="4" applyNumberFormat="1" applyFont="1" applyBorder="1" applyAlignment="1">
      <alignment horizontal="center" vertical="center" wrapText="1"/>
    </xf>
    <xf numFmtId="0" fontId="35" fillId="4" borderId="1" xfId="4" applyFont="1" applyFill="1" applyBorder="1" applyAlignment="1">
      <alignment vertical="center" wrapText="1"/>
    </xf>
    <xf numFmtId="0" fontId="35" fillId="4" borderId="1" xfId="4" applyFont="1" applyFill="1" applyBorder="1" applyAlignment="1">
      <alignment horizontal="right" vertical="center" wrapText="1"/>
    </xf>
    <xf numFmtId="165" fontId="28" fillId="0" borderId="1" xfId="1" applyNumberFormat="1" applyFont="1" applyFill="1" applyBorder="1" applyAlignment="1" applyProtection="1">
      <alignment horizontal="center" vertical="center" wrapText="1"/>
    </xf>
    <xf numFmtId="0" fontId="36" fillId="5" borderId="1" xfId="4" applyFont="1" applyFill="1" applyBorder="1" applyAlignment="1">
      <alignment vertical="center" wrapText="1"/>
    </xf>
    <xf numFmtId="165" fontId="36" fillId="5" borderId="1" xfId="1" applyNumberFormat="1" applyFont="1" applyFill="1" applyBorder="1" applyAlignment="1">
      <alignment horizontal="right" vertical="center" wrapText="1"/>
    </xf>
    <xf numFmtId="165" fontId="22" fillId="5" borderId="1" xfId="1" applyNumberFormat="1" applyFont="1" applyFill="1" applyBorder="1" applyAlignment="1">
      <alignment vertical="center"/>
    </xf>
    <xf numFmtId="165" fontId="7" fillId="5" borderId="1" xfId="1" applyNumberFormat="1" applyFont="1" applyFill="1" applyBorder="1" applyAlignment="1">
      <alignment vertical="center"/>
    </xf>
    <xf numFmtId="0" fontId="16" fillId="4" borderId="0" xfId="4" applyFont="1" applyFill="1" applyAlignment="1">
      <alignment horizontal="center" vertical="center" wrapText="1"/>
    </xf>
    <xf numFmtId="0" fontId="25" fillId="4" borderId="1" xfId="4" applyFont="1" applyFill="1" applyBorder="1" applyAlignment="1">
      <alignment vertical="center"/>
    </xf>
    <xf numFmtId="0" fontId="5" fillId="0" borderId="1" xfId="4" applyBorder="1" applyAlignment="1">
      <alignment horizontal="left" vertical="center"/>
    </xf>
    <xf numFmtId="168" fontId="5" fillId="0" borderId="1" xfId="1" applyNumberFormat="1" applyFont="1" applyBorder="1" applyAlignment="1">
      <alignment horizontal="left" vertical="center"/>
    </xf>
    <xf numFmtId="0" fontId="33" fillId="5" borderId="1" xfId="4" applyFont="1" applyFill="1" applyBorder="1" applyAlignment="1">
      <alignment vertical="center"/>
    </xf>
    <xf numFmtId="168" fontId="33" fillId="5" borderId="1" xfId="1" applyNumberFormat="1" applyFont="1" applyFill="1" applyBorder="1" applyAlignment="1">
      <alignment horizontal="center" vertical="center"/>
    </xf>
    <xf numFmtId="0" fontId="35" fillId="4" borderId="0" xfId="4" applyFont="1" applyFill="1" applyAlignment="1">
      <alignment horizontal="left" vertical="center" wrapText="1"/>
    </xf>
    <xf numFmtId="0" fontId="19" fillId="0" borderId="0" xfId="0" applyFont="1" applyAlignment="1">
      <alignment horizontal="right"/>
    </xf>
    <xf numFmtId="166" fontId="28" fillId="3" borderId="1" xfId="2" applyNumberFormat="1" applyFont="1" applyFill="1" applyBorder="1" applyAlignment="1" applyProtection="1">
      <alignment horizontal="center" vertical="center" wrapText="1"/>
    </xf>
    <xf numFmtId="0" fontId="39" fillId="0" borderId="0" xfId="4" applyFont="1" applyAlignment="1">
      <alignment horizontal="center" wrapText="1"/>
    </xf>
    <xf numFmtId="0" fontId="33" fillId="5" borderId="1" xfId="4" applyFont="1" applyFill="1" applyBorder="1" applyAlignment="1">
      <alignment vertical="center" wrapText="1"/>
    </xf>
    <xf numFmtId="0" fontId="39" fillId="4" borderId="0" xfId="4" applyFont="1" applyFill="1"/>
    <xf numFmtId="0" fontId="28" fillId="0" borderId="0" xfId="0" applyFont="1" applyAlignment="1">
      <alignment horizontal="right"/>
    </xf>
    <xf numFmtId="166" fontId="33" fillId="0" borderId="1" xfId="4" applyNumberFormat="1" applyFont="1" applyBorder="1" applyAlignment="1">
      <alignment horizontal="center" vertical="center" wrapText="1"/>
    </xf>
    <xf numFmtId="166" fontId="33" fillId="0" borderId="1" xfId="4" applyNumberFormat="1" applyFont="1" applyBorder="1" applyAlignment="1">
      <alignment horizontal="center" vertical="center"/>
    </xf>
    <xf numFmtId="165" fontId="27" fillId="5" borderId="1" xfId="1" applyNumberFormat="1" applyFont="1" applyFill="1" applyBorder="1" applyAlignment="1">
      <alignment horizontal="center" vertical="center" wrapText="1"/>
    </xf>
    <xf numFmtId="9" fontId="28" fillId="3" borderId="1" xfId="2" applyFont="1" applyFill="1" applyBorder="1" applyAlignment="1" applyProtection="1">
      <alignment horizontal="center" vertical="center" wrapText="1"/>
    </xf>
    <xf numFmtId="0" fontId="23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top"/>
    </xf>
    <xf numFmtId="0" fontId="25" fillId="4" borderId="1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/>
    </xf>
    <xf numFmtId="0" fontId="25" fillId="4" borderId="6" xfId="0" applyFont="1" applyFill="1" applyBorder="1" applyAlignment="1">
      <alignment horizontal="center" vertical="center" wrapText="1"/>
    </xf>
    <xf numFmtId="0" fontId="25" fillId="4" borderId="7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30" fillId="0" borderId="0" xfId="0" applyFont="1" applyAlignment="1">
      <alignment horizontal="center"/>
    </xf>
    <xf numFmtId="0" fontId="28" fillId="2" borderId="2" xfId="0" applyFont="1" applyFill="1" applyBorder="1" applyAlignment="1">
      <alignment horizontal="center"/>
    </xf>
    <xf numFmtId="0" fontId="31" fillId="0" borderId="0" xfId="0" applyFont="1" applyAlignment="1">
      <alignment horizontal="right"/>
    </xf>
    <xf numFmtId="0" fontId="7" fillId="0" borderId="1" xfId="0" applyFont="1" applyBorder="1" applyAlignment="1">
      <alignment horizontal="right" vertical="center"/>
    </xf>
    <xf numFmtId="0" fontId="31" fillId="0" borderId="1" xfId="0" applyFont="1" applyBorder="1" applyAlignment="1">
      <alignment horizontal="center" vertical="top" wrapText="1"/>
    </xf>
    <xf numFmtId="0" fontId="5" fillId="0" borderId="1" xfId="4" applyBorder="1" applyAlignment="1">
      <alignment horizontal="left" vertical="center" wrapText="1" indent="1"/>
    </xf>
    <xf numFmtId="0" fontId="33" fillId="5" borderId="1" xfId="4" applyFont="1" applyFill="1" applyBorder="1" applyAlignment="1">
      <alignment horizontal="left" vertical="center" wrapText="1"/>
    </xf>
    <xf numFmtId="0" fontId="5" fillId="0" borderId="1" xfId="4" applyBorder="1" applyAlignment="1">
      <alignment horizontal="left" vertical="center" wrapText="1" indent="2"/>
    </xf>
    <xf numFmtId="0" fontId="5" fillId="0" borderId="3" xfId="4" applyBorder="1" applyAlignment="1">
      <alignment horizontal="left" vertical="center" wrapText="1" indent="1"/>
    </xf>
    <xf numFmtId="0" fontId="5" fillId="0" borderId="4" xfId="4" applyBorder="1" applyAlignment="1">
      <alignment horizontal="left" vertical="center" wrapText="1" indent="1"/>
    </xf>
    <xf numFmtId="0" fontId="5" fillId="0" borderId="1" xfId="4" applyBorder="1" applyAlignment="1">
      <alignment horizontal="left" vertical="center" wrapText="1"/>
    </xf>
    <xf numFmtId="0" fontId="5" fillId="0" borderId="0" xfId="4" applyAlignment="1">
      <alignment horizontal="right"/>
    </xf>
    <xf numFmtId="0" fontId="33" fillId="0" borderId="10" xfId="4" applyFont="1" applyBorder="1" applyAlignment="1">
      <alignment horizontal="center" vertical="center" wrapText="1"/>
    </xf>
    <xf numFmtId="0" fontId="20" fillId="4" borderId="0" xfId="0" applyFont="1" applyFill="1" applyAlignment="1">
      <alignment horizontal="left" vertical="center" wrapText="1"/>
    </xf>
    <xf numFmtId="0" fontId="25" fillId="4" borderId="8" xfId="4" applyFont="1" applyFill="1" applyBorder="1" applyAlignment="1">
      <alignment horizontal="center" vertical="center" wrapText="1"/>
    </xf>
    <xf numFmtId="0" fontId="25" fillId="4" borderId="9" xfId="4" applyFont="1" applyFill="1" applyBorder="1" applyAlignment="1">
      <alignment horizontal="center" vertical="center" wrapText="1"/>
    </xf>
    <xf numFmtId="0" fontId="37" fillId="0" borderId="0" xfId="7" applyFont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35" fillId="4" borderId="0" xfId="0" applyFont="1" applyFill="1" applyAlignment="1">
      <alignment horizontal="left" vertical="center" wrapText="1"/>
    </xf>
    <xf numFmtId="0" fontId="16" fillId="0" borderId="0" xfId="4" applyFont="1" applyAlignment="1">
      <alignment horizontal="center" vertical="center" wrapText="1"/>
    </xf>
    <xf numFmtId="0" fontId="35" fillId="4" borderId="0" xfId="4" applyFont="1" applyFill="1" applyAlignment="1">
      <alignment horizontal="left" vertical="center" wrapText="1"/>
    </xf>
    <xf numFmtId="0" fontId="38" fillId="4" borderId="0" xfId="4" applyFont="1" applyFill="1" applyAlignment="1">
      <alignment horizontal="left" vertical="center" wrapText="1"/>
    </xf>
  </cellXfs>
  <cellStyles count="8">
    <cellStyle name="Comma" xfId="1" builtinId="3"/>
    <cellStyle name="Comma 2" xfId="3" xr:uid="{00000000-0005-0000-0000-000001000000}"/>
    <cellStyle name="Comma 3" xfId="5" xr:uid="{00000000-0005-0000-0000-000002000000}"/>
    <cellStyle name="Comma 4" xfId="6" xr:uid="{00000000-0005-0000-0000-000003000000}"/>
    <cellStyle name="Normal" xfId="0" builtinId="0"/>
    <cellStyle name="Normal 2" xfId="7" xr:uid="{EFC1BF3B-D450-41C7-BC15-4E01CE96FE3F}"/>
    <cellStyle name="Normal_PRUDENSIAL_1NNN_MMYY1-YENI-unprotected 2" xfId="4" xr:uid="{00000000-0005-0000-0000-000005000000}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36C5A6D9-94A7-4D43-A1D2-1C9D9587018B}"/>
  </tableStyles>
  <colors>
    <mruColors>
      <color rgb="FFFF6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108295</xdr:colOff>
      <xdr:row>0</xdr:row>
      <xdr:rowOff>98450</xdr:rowOff>
    </xdr:from>
    <xdr:to>
      <xdr:col>2</xdr:col>
      <xdr:colOff>2431707</xdr:colOff>
      <xdr:row>0</xdr:row>
      <xdr:rowOff>739086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99F3E2-D32D-8E42-BE5A-9727E0BD6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90" y="98450"/>
          <a:ext cx="2323412" cy="64063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13440</xdr:colOff>
      <xdr:row>0</xdr:row>
      <xdr:rowOff>47105</xdr:rowOff>
    </xdr:from>
    <xdr:to>
      <xdr:col>1</xdr:col>
      <xdr:colOff>1866320</xdr:colOff>
      <xdr:row>0</xdr:row>
      <xdr:rowOff>564768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DB110A-6993-D241-B4BF-F95BD3B97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340" y="47105"/>
          <a:ext cx="1852880" cy="5176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9845</xdr:colOff>
      <xdr:row>0</xdr:row>
      <xdr:rowOff>216589</xdr:rowOff>
    </xdr:from>
    <xdr:to>
      <xdr:col>2</xdr:col>
      <xdr:colOff>1498461</xdr:colOff>
      <xdr:row>0</xdr:row>
      <xdr:rowOff>734252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67AD45-6352-1742-A9DE-55F7D1E08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02" y="216589"/>
          <a:ext cx="1852880" cy="5176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129427</xdr:rowOff>
    </xdr:from>
    <xdr:to>
      <xdr:col>1</xdr:col>
      <xdr:colOff>1852880</xdr:colOff>
      <xdr:row>0</xdr:row>
      <xdr:rowOff>647090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C857D2-AFA0-3F4E-B006-7E1591C19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401" y="129427"/>
          <a:ext cx="1852880" cy="5176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1852880</xdr:colOff>
      <xdr:row>0</xdr:row>
      <xdr:rowOff>517663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F326C8-0F1B-0E43-B8CB-0AA22E9EC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523" y="0"/>
          <a:ext cx="1852880" cy="51766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63500</xdr:rowOff>
    </xdr:from>
    <xdr:to>
      <xdr:col>1</xdr:col>
      <xdr:colOff>1852880</xdr:colOff>
      <xdr:row>0</xdr:row>
      <xdr:rowOff>581163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648B08-A113-5047-B3BD-BA8ED408C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688" y="63500"/>
          <a:ext cx="1852880" cy="517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236279</xdr:rowOff>
    </xdr:from>
    <xdr:to>
      <xdr:col>2</xdr:col>
      <xdr:colOff>2323412</xdr:colOff>
      <xdr:row>0</xdr:row>
      <xdr:rowOff>876915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A476C0-4B38-F348-BC19-1512905AE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078" y="236279"/>
          <a:ext cx="2323412" cy="6406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372936</xdr:colOff>
      <xdr:row>0</xdr:row>
      <xdr:rowOff>211667</xdr:rowOff>
    </xdr:from>
    <xdr:to>
      <xdr:col>2</xdr:col>
      <xdr:colOff>2323412</xdr:colOff>
      <xdr:row>0</xdr:row>
      <xdr:rowOff>852303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7F5826-7C9F-874F-9712-2BA3D33D3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444" y="211667"/>
          <a:ext cx="2323412" cy="6406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114300</xdr:rowOff>
    </xdr:from>
    <xdr:to>
      <xdr:col>2</xdr:col>
      <xdr:colOff>2323412</xdr:colOff>
      <xdr:row>0</xdr:row>
      <xdr:rowOff>754936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A8032F-5B18-4244-91CC-7D105BD72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14300"/>
          <a:ext cx="2323412" cy="6406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</xdr:col>
      <xdr:colOff>2103120</xdr:colOff>
      <xdr:row>0</xdr:row>
      <xdr:rowOff>698793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541E4F-5317-144E-ADD5-91FC9B778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2103120" cy="5844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114300</xdr:rowOff>
    </xdr:from>
    <xdr:to>
      <xdr:col>2</xdr:col>
      <xdr:colOff>2103120</xdr:colOff>
      <xdr:row>0</xdr:row>
      <xdr:rowOff>697920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4A695D-FAC9-1541-AAA8-DDB2FD1BB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2103120" cy="5844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114301</xdr:rowOff>
    </xdr:from>
    <xdr:to>
      <xdr:col>2</xdr:col>
      <xdr:colOff>1853082</xdr:colOff>
      <xdr:row>0</xdr:row>
      <xdr:rowOff>630083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09D3C-56FD-B84B-BD4A-84733476F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43" y="114301"/>
          <a:ext cx="1853082" cy="5157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114301</xdr:rowOff>
    </xdr:from>
    <xdr:to>
      <xdr:col>1</xdr:col>
      <xdr:colOff>1853082</xdr:colOff>
      <xdr:row>0</xdr:row>
      <xdr:rowOff>630083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3ED7D9-7D47-EC4C-9F2D-7A4533CAB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" y="114301"/>
          <a:ext cx="1853082" cy="51578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13440</xdr:colOff>
      <xdr:row>0</xdr:row>
      <xdr:rowOff>47105</xdr:rowOff>
    </xdr:from>
    <xdr:to>
      <xdr:col>1</xdr:col>
      <xdr:colOff>1866320</xdr:colOff>
      <xdr:row>0</xdr:row>
      <xdr:rowOff>564768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E3A6C-823E-2842-AF00-6C85818E0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30" y="47105"/>
          <a:ext cx="1852880" cy="5176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nurvaliyev/Library/Containers/com.microsoft.Excel/Data/Documents/C:/Users/zaur.hajili/Documents/Disclosure-IT-TexnikiShertler/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showGridLines="0" tabSelected="1" zoomScale="70" zoomScaleNormal="70" workbookViewId="0">
      <selection activeCell="B2" sqref="B2"/>
    </sheetView>
  </sheetViews>
  <sheetFormatPr defaultColWidth="9.109375" defaultRowHeight="13.2"/>
  <cols>
    <col min="1" max="1" width="2.33203125" style="3" customWidth="1"/>
    <col min="2" max="2" width="13.109375" style="3" customWidth="1"/>
    <col min="3" max="3" width="62.88671875" style="3" customWidth="1"/>
    <col min="4" max="4" width="14.5546875" style="3" customWidth="1"/>
    <col min="5" max="5" width="21.6640625" style="3" customWidth="1"/>
    <col min="6" max="6" width="12.44140625" style="3" customWidth="1"/>
    <col min="7" max="7" width="11.44140625" style="3" customWidth="1"/>
    <col min="8" max="8" width="13" style="3" customWidth="1"/>
    <col min="9" max="9" width="12.109375" style="3" customWidth="1"/>
    <col min="10" max="16384" width="9.109375" style="3"/>
  </cols>
  <sheetData>
    <row r="1" spans="1:9" ht="60" customHeight="1">
      <c r="B1"/>
      <c r="C1"/>
      <c r="D1" s="42"/>
      <c r="E1"/>
    </row>
    <row r="2" spans="1:9" ht="60" customHeight="1">
      <c r="B2" s="44"/>
      <c r="C2" s="45" t="s">
        <v>416</v>
      </c>
      <c r="D2" s="46"/>
      <c r="E2" s="44"/>
    </row>
    <row r="3" spans="1:9">
      <c r="A3" s="20"/>
      <c r="B3" s="47"/>
      <c r="C3" s="47"/>
      <c r="D3" s="170" t="s">
        <v>276</v>
      </c>
      <c r="E3" s="170"/>
    </row>
    <row r="4" spans="1:9" ht="26.4">
      <c r="A4" s="20"/>
      <c r="B4" s="48"/>
      <c r="C4" s="49"/>
      <c r="D4" s="50" t="s">
        <v>54</v>
      </c>
      <c r="E4" s="50" t="s">
        <v>55</v>
      </c>
    </row>
    <row r="5" spans="1:9" hidden="1">
      <c r="A5" s="20"/>
      <c r="B5" s="51"/>
      <c r="C5" s="51"/>
      <c r="D5" s="52" t="s">
        <v>56</v>
      </c>
      <c r="E5" s="52" t="s">
        <v>57</v>
      </c>
    </row>
    <row r="6" spans="1:9">
      <c r="A6" s="20"/>
      <c r="B6" s="53">
        <v>1</v>
      </c>
      <c r="C6" s="54" t="s">
        <v>58</v>
      </c>
      <c r="D6" s="55">
        <v>58026.135590000093</v>
      </c>
      <c r="E6" s="55">
        <v>56007.279060000015</v>
      </c>
      <c r="F6" s="7"/>
      <c r="G6" s="16"/>
      <c r="H6" s="16"/>
      <c r="I6" s="7"/>
    </row>
    <row r="7" spans="1:9">
      <c r="A7" s="20"/>
      <c r="B7" s="56" t="s">
        <v>317</v>
      </c>
      <c r="C7" s="57" t="s">
        <v>10</v>
      </c>
      <c r="D7" s="58">
        <v>55614.568730000094</v>
      </c>
      <c r="E7" s="58">
        <v>53119.858250000019</v>
      </c>
      <c r="F7" s="7"/>
      <c r="G7" s="16"/>
      <c r="H7" s="16"/>
      <c r="I7" s="6"/>
    </row>
    <row r="8" spans="1:9">
      <c r="A8" s="20"/>
      <c r="B8" s="56" t="s">
        <v>318</v>
      </c>
      <c r="C8" s="59" t="s">
        <v>59</v>
      </c>
      <c r="D8" s="58">
        <v>122.81898999999999</v>
      </c>
      <c r="E8" s="58">
        <v>14.185730000000001</v>
      </c>
      <c r="F8" s="7"/>
      <c r="G8" s="16"/>
      <c r="H8" s="16"/>
      <c r="I8" s="7"/>
    </row>
    <row r="9" spans="1:9">
      <c r="A9" s="20"/>
      <c r="B9" s="56" t="s">
        <v>319</v>
      </c>
      <c r="C9" s="59" t="s">
        <v>60</v>
      </c>
      <c r="D9" s="58">
        <v>286.68753999999996</v>
      </c>
      <c r="E9" s="58">
        <v>923.96521999999993</v>
      </c>
      <c r="F9" s="7"/>
      <c r="G9" s="6"/>
      <c r="H9" s="7"/>
      <c r="I9" s="7"/>
    </row>
    <row r="10" spans="1:9">
      <c r="A10" s="20"/>
      <c r="B10" s="56" t="s">
        <v>320</v>
      </c>
      <c r="C10" s="57" t="s">
        <v>61</v>
      </c>
      <c r="D10" s="58">
        <v>1014.98063</v>
      </c>
      <c r="E10" s="58">
        <v>1056.4840299999998</v>
      </c>
      <c r="F10" s="7"/>
      <c r="G10" s="6"/>
      <c r="H10" s="7"/>
      <c r="I10" s="7"/>
    </row>
    <row r="11" spans="1:9">
      <c r="A11" s="20"/>
      <c r="B11" s="56" t="s">
        <v>321</v>
      </c>
      <c r="C11" s="57" t="s">
        <v>62</v>
      </c>
      <c r="D11" s="58">
        <v>987.0797</v>
      </c>
      <c r="E11" s="58">
        <v>892.78582999999992</v>
      </c>
      <c r="F11" s="7"/>
      <c r="G11" s="6"/>
      <c r="H11" s="7"/>
      <c r="I11" s="7"/>
    </row>
    <row r="12" spans="1:9">
      <c r="A12" s="20"/>
      <c r="B12" s="60" t="s">
        <v>357</v>
      </c>
      <c r="C12" s="61" t="s">
        <v>358</v>
      </c>
      <c r="D12" s="58">
        <v>-1750.4895318000026</v>
      </c>
      <c r="E12" s="58">
        <v>-890.5926017360016</v>
      </c>
      <c r="F12" s="7"/>
      <c r="G12" s="6"/>
      <c r="H12" s="7"/>
      <c r="I12" s="7"/>
    </row>
    <row r="13" spans="1:9">
      <c r="A13" s="20"/>
      <c r="B13" s="53">
        <v>2</v>
      </c>
      <c r="C13" s="54" t="s">
        <v>63</v>
      </c>
      <c r="D13" s="55">
        <v>-22075.164130000005</v>
      </c>
      <c r="E13" s="55">
        <v>-19173.742719999995</v>
      </c>
      <c r="F13" s="7"/>
      <c r="G13" s="6"/>
      <c r="H13" s="7"/>
      <c r="I13" s="7"/>
    </row>
    <row r="14" spans="1:9">
      <c r="A14" s="20"/>
      <c r="B14" s="56" t="s">
        <v>322</v>
      </c>
      <c r="C14" s="57" t="s">
        <v>64</v>
      </c>
      <c r="D14" s="58">
        <v>-16987.125410000008</v>
      </c>
      <c r="E14" s="58">
        <v>-16183.221969999999</v>
      </c>
      <c r="F14" s="7"/>
      <c r="G14" s="6"/>
      <c r="H14" s="7"/>
      <c r="I14" s="7"/>
    </row>
    <row r="15" spans="1:9">
      <c r="A15" s="20"/>
      <c r="B15" s="56" t="s">
        <v>323</v>
      </c>
      <c r="C15" s="59" t="s">
        <v>65</v>
      </c>
      <c r="D15" s="58">
        <v>0</v>
      </c>
      <c r="E15" s="58">
        <v>-2.19401</v>
      </c>
      <c r="F15" s="7"/>
      <c r="G15" s="6"/>
      <c r="H15" s="7"/>
      <c r="I15" s="7"/>
    </row>
    <row r="16" spans="1:9">
      <c r="A16" s="20"/>
      <c r="B16" s="56" t="s">
        <v>324</v>
      </c>
      <c r="C16" s="57" t="s">
        <v>66</v>
      </c>
      <c r="D16" s="58">
        <v>-3895.0223699999997</v>
      </c>
      <c r="E16" s="58">
        <v>-1746.0085699999997</v>
      </c>
      <c r="F16" s="7"/>
      <c r="G16" s="6"/>
      <c r="H16" s="7"/>
      <c r="I16" s="7"/>
    </row>
    <row r="17" spans="1:9">
      <c r="A17" s="20"/>
      <c r="B17" s="56" t="s">
        <v>325</v>
      </c>
      <c r="C17" s="57" t="s">
        <v>67</v>
      </c>
      <c r="D17" s="58">
        <v>0</v>
      </c>
      <c r="E17" s="58">
        <v>0</v>
      </c>
      <c r="F17" s="7"/>
      <c r="G17" s="6"/>
      <c r="H17" s="7"/>
      <c r="I17" s="7"/>
    </row>
    <row r="18" spans="1:9">
      <c r="A18" s="20"/>
      <c r="B18" s="56" t="s">
        <v>326</v>
      </c>
      <c r="C18" s="59" t="s">
        <v>68</v>
      </c>
      <c r="D18" s="58">
        <v>0</v>
      </c>
      <c r="E18" s="58">
        <v>0</v>
      </c>
      <c r="F18" s="7"/>
      <c r="G18" s="6"/>
      <c r="H18" s="7"/>
      <c r="I18" s="7"/>
    </row>
    <row r="19" spans="1:9">
      <c r="A19" s="20"/>
      <c r="B19" s="56" t="s">
        <v>327</v>
      </c>
      <c r="C19" s="57" t="s">
        <v>69</v>
      </c>
      <c r="D19" s="58">
        <v>-1193.0163499999999</v>
      </c>
      <c r="E19" s="58">
        <v>-1242.31817</v>
      </c>
      <c r="F19" s="7"/>
      <c r="G19" s="6"/>
      <c r="H19" s="7"/>
      <c r="I19" s="7"/>
    </row>
    <row r="20" spans="1:9">
      <c r="A20" s="20"/>
      <c r="B20" s="56" t="s">
        <v>328</v>
      </c>
      <c r="C20" s="57" t="s">
        <v>70</v>
      </c>
      <c r="D20" s="58">
        <v>0</v>
      </c>
      <c r="E20" s="58">
        <v>0</v>
      </c>
      <c r="F20" s="7"/>
      <c r="G20" s="6"/>
      <c r="H20" s="7"/>
      <c r="I20" s="7"/>
    </row>
    <row r="21" spans="1:9">
      <c r="A21" s="20"/>
      <c r="B21" s="53">
        <v>3</v>
      </c>
      <c r="C21" s="54" t="s">
        <v>71</v>
      </c>
      <c r="D21" s="55">
        <v>34200.481928200083</v>
      </c>
      <c r="E21" s="55">
        <v>35942.943738264017</v>
      </c>
      <c r="F21" s="7"/>
      <c r="G21" s="6"/>
      <c r="H21" s="7"/>
      <c r="I21" s="7"/>
    </row>
    <row r="22" spans="1:9">
      <c r="A22" s="20"/>
      <c r="B22" s="53">
        <v>4</v>
      </c>
      <c r="C22" s="54" t="s">
        <v>72</v>
      </c>
      <c r="D22" s="55">
        <v>27218.844409999954</v>
      </c>
      <c r="E22" s="55">
        <v>24396.068149999996</v>
      </c>
      <c r="F22" s="7"/>
      <c r="G22" s="6"/>
      <c r="H22" s="7"/>
      <c r="I22" s="7"/>
    </row>
    <row r="23" spans="1:9">
      <c r="A23" s="20"/>
      <c r="B23" s="56" t="s">
        <v>329</v>
      </c>
      <c r="C23" s="57" t="s">
        <v>73</v>
      </c>
      <c r="D23" s="58">
        <v>23882.698079999995</v>
      </c>
      <c r="E23" s="58">
        <v>21143.079049999968</v>
      </c>
      <c r="F23" s="7"/>
      <c r="G23" s="6"/>
      <c r="H23" s="7"/>
      <c r="I23" s="7"/>
    </row>
    <row r="24" spans="1:9">
      <c r="A24" s="20"/>
      <c r="B24" s="56" t="s">
        <v>330</v>
      </c>
      <c r="C24" s="59" t="s">
        <v>74</v>
      </c>
      <c r="D24" s="58">
        <v>3164.6455799999585</v>
      </c>
      <c r="E24" s="58">
        <v>4065.9603300000281</v>
      </c>
      <c r="F24" s="7"/>
      <c r="G24" s="6"/>
      <c r="H24" s="7"/>
      <c r="I24" s="7"/>
    </row>
    <row r="25" spans="1:9" ht="26.4">
      <c r="A25" s="20"/>
      <c r="B25" s="56" t="s">
        <v>331</v>
      </c>
      <c r="C25" s="59" t="s">
        <v>75</v>
      </c>
      <c r="D25" s="58">
        <v>0</v>
      </c>
      <c r="E25" s="58">
        <v>-1027.4195300000001</v>
      </c>
      <c r="F25" s="7"/>
      <c r="G25" s="6"/>
      <c r="H25" s="7"/>
      <c r="I25" s="7"/>
    </row>
    <row r="26" spans="1:9">
      <c r="A26" s="20"/>
      <c r="B26" s="56" t="s">
        <v>332</v>
      </c>
      <c r="C26" s="57" t="s">
        <v>76</v>
      </c>
      <c r="D26" s="58">
        <v>171.50075000000004</v>
      </c>
      <c r="E26" s="58">
        <v>214.44829999999999</v>
      </c>
      <c r="F26" s="7"/>
      <c r="G26" s="6"/>
      <c r="H26" s="7"/>
      <c r="I26" s="7"/>
    </row>
    <row r="27" spans="1:9">
      <c r="A27" s="20"/>
      <c r="B27" s="53">
        <v>5</v>
      </c>
      <c r="C27" s="54" t="s">
        <v>77</v>
      </c>
      <c r="D27" s="55">
        <v>-49458.348849999995</v>
      </c>
      <c r="E27" s="55">
        <v>-44001.745010000021</v>
      </c>
      <c r="F27" s="7"/>
      <c r="G27" s="6"/>
      <c r="H27" s="7"/>
      <c r="I27" s="7"/>
    </row>
    <row r="28" spans="1:9">
      <c r="A28" s="20"/>
      <c r="B28" s="56" t="s">
        <v>333</v>
      </c>
      <c r="C28" s="57" t="s">
        <v>78</v>
      </c>
      <c r="D28" s="58">
        <v>-17814.480049999995</v>
      </c>
      <c r="E28" s="58">
        <v>-17701.332600000002</v>
      </c>
      <c r="F28" s="7"/>
      <c r="G28" s="6"/>
      <c r="H28" s="7"/>
      <c r="I28" s="7"/>
    </row>
    <row r="29" spans="1:9">
      <c r="A29" s="20"/>
      <c r="B29" s="56" t="s">
        <v>334</v>
      </c>
      <c r="C29" s="57" t="s">
        <v>79</v>
      </c>
      <c r="D29" s="58">
        <v>-10378.102380000006</v>
      </c>
      <c r="E29" s="58">
        <v>-9510.492380000007</v>
      </c>
      <c r="F29" s="7"/>
      <c r="G29" s="6"/>
      <c r="H29" s="7"/>
      <c r="I29" s="7"/>
    </row>
    <row r="30" spans="1:9">
      <c r="A30" s="20"/>
      <c r="B30" s="56" t="s">
        <v>335</v>
      </c>
      <c r="C30" s="57" t="s">
        <v>80</v>
      </c>
      <c r="D30" s="58">
        <v>-3017.7314900000001</v>
      </c>
      <c r="E30" s="58">
        <v>-2413.9244600000006</v>
      </c>
      <c r="F30" s="7"/>
      <c r="G30" s="6"/>
      <c r="H30" s="7"/>
      <c r="I30" s="7"/>
    </row>
    <row r="31" spans="1:9">
      <c r="A31" s="20"/>
      <c r="B31" s="56" t="s">
        <v>336</v>
      </c>
      <c r="C31" s="57" t="s">
        <v>81</v>
      </c>
      <c r="D31" s="58">
        <v>-18248.034929999994</v>
      </c>
      <c r="E31" s="58">
        <v>-14375.995570000008</v>
      </c>
      <c r="F31" s="7"/>
      <c r="G31" s="6"/>
      <c r="H31" s="7"/>
      <c r="I31" s="7"/>
    </row>
    <row r="32" spans="1:9">
      <c r="A32" s="20"/>
      <c r="B32" s="53" t="s">
        <v>360</v>
      </c>
      <c r="C32" s="54" t="s">
        <v>359</v>
      </c>
      <c r="D32" s="55">
        <v>11960.977488200042</v>
      </c>
      <c r="E32" s="55">
        <v>16337.266878263988</v>
      </c>
      <c r="F32" s="7"/>
      <c r="G32" s="6"/>
      <c r="H32" s="7"/>
      <c r="I32" s="7"/>
    </row>
    <row r="33" spans="1:9">
      <c r="A33" s="20"/>
      <c r="B33" s="53" t="s">
        <v>361</v>
      </c>
      <c r="C33" s="54" t="s">
        <v>82</v>
      </c>
      <c r="D33" s="55">
        <v>-8376.3837681999867</v>
      </c>
      <c r="E33" s="55">
        <v>-8993.0327382639753</v>
      </c>
      <c r="F33" s="7"/>
      <c r="G33" s="6"/>
      <c r="H33" s="7"/>
      <c r="I33" s="7"/>
    </row>
    <row r="34" spans="1:9">
      <c r="A34" s="20"/>
      <c r="B34" s="53" t="s">
        <v>362</v>
      </c>
      <c r="C34" s="54" t="s">
        <v>83</v>
      </c>
      <c r="D34" s="55">
        <v>3584.5937200000553</v>
      </c>
      <c r="E34" s="55">
        <v>7344.2341400000132</v>
      </c>
      <c r="F34" s="7"/>
      <c r="G34" s="6"/>
      <c r="H34" s="7"/>
      <c r="I34" s="7"/>
    </row>
    <row r="35" spans="1:9">
      <c r="A35" s="20"/>
      <c r="B35" s="60" t="s">
        <v>363</v>
      </c>
      <c r="C35" s="57" t="s">
        <v>84</v>
      </c>
      <c r="D35" s="58">
        <v>-785</v>
      </c>
      <c r="E35" s="58">
        <v>0</v>
      </c>
      <c r="F35" s="7"/>
      <c r="G35" s="6"/>
      <c r="H35" s="7"/>
      <c r="I35" s="7"/>
    </row>
    <row r="36" spans="1:9">
      <c r="A36" s="20"/>
      <c r="B36" s="53" t="s">
        <v>364</v>
      </c>
      <c r="C36" s="54" t="s">
        <v>85</v>
      </c>
      <c r="D36" s="55">
        <v>2799.5937200000553</v>
      </c>
      <c r="E36" s="55">
        <v>7344.2341400000132</v>
      </c>
      <c r="F36" s="7"/>
      <c r="G36" s="6"/>
      <c r="H36" s="7"/>
      <c r="I36" s="7"/>
    </row>
  </sheetData>
  <mergeCells count="1">
    <mergeCell ref="D3:E3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F88A-9745-44FB-9CD5-8992D307D150}">
  <dimension ref="B1:E15"/>
  <sheetViews>
    <sheetView showGridLines="0" zoomScale="80" zoomScaleNormal="80" workbookViewId="0">
      <selection activeCell="B2" sqref="B2:C2"/>
    </sheetView>
  </sheetViews>
  <sheetFormatPr defaultColWidth="8.77734375" defaultRowHeight="14.4"/>
  <cols>
    <col min="2" max="2" width="119.44140625" customWidth="1"/>
    <col min="3" max="3" width="45.44140625" customWidth="1"/>
    <col min="4" max="4" width="47.33203125" customWidth="1"/>
  </cols>
  <sheetData>
    <row r="1" spans="2:5" ht="46.05" customHeight="1">
      <c r="B1" s="73"/>
      <c r="C1" s="73"/>
    </row>
    <row r="2" spans="2:5" ht="37.950000000000003" customHeight="1">
      <c r="B2" s="193" t="s">
        <v>375</v>
      </c>
      <c r="C2" s="193"/>
      <c r="D2" s="43"/>
    </row>
    <row r="3" spans="2:5">
      <c r="B3" s="37"/>
      <c r="C3" s="37"/>
      <c r="D3" s="37"/>
    </row>
    <row r="4" spans="2:5" ht="70.95" customHeight="1">
      <c r="B4" s="194" t="s">
        <v>376</v>
      </c>
      <c r="C4" s="50" t="s">
        <v>377</v>
      </c>
      <c r="D4" s="50" t="s">
        <v>378</v>
      </c>
      <c r="E4" s="17"/>
    </row>
    <row r="5" spans="2:5" ht="82.05" customHeight="1">
      <c r="B5" s="195"/>
      <c r="C5" s="138">
        <v>18517.891895000001</v>
      </c>
      <c r="D5" s="169">
        <f>C5/Kapital!D29</f>
        <v>0.10269632153026841</v>
      </c>
    </row>
    <row r="6" spans="2:5">
      <c r="B6" s="62"/>
      <c r="C6" s="62"/>
      <c r="D6" s="62"/>
    </row>
    <row r="7" spans="2:5" ht="45" customHeight="1">
      <c r="B7" s="196" t="s">
        <v>379</v>
      </c>
      <c r="C7" s="196"/>
      <c r="D7" s="196"/>
    </row>
    <row r="15" spans="2:5">
      <c r="C15" s="18"/>
    </row>
  </sheetData>
  <mergeCells count="3">
    <mergeCell ref="B4:B5"/>
    <mergeCell ref="B7:D7"/>
    <mergeCell ref="B2:C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403F-3D92-4871-8B23-FB1AAADA9617}">
  <dimension ref="B1:I23"/>
  <sheetViews>
    <sheetView showGridLines="0" zoomScale="80" zoomScaleNormal="80" workbookViewId="0">
      <selection activeCell="B2" sqref="B2:C2"/>
    </sheetView>
  </sheetViews>
  <sheetFormatPr defaultColWidth="8.77734375" defaultRowHeight="14.4"/>
  <cols>
    <col min="2" max="2" width="4.77734375" customWidth="1"/>
    <col min="3" max="3" width="80.44140625" customWidth="1"/>
    <col min="4" max="4" width="19.44140625" customWidth="1"/>
    <col min="5" max="6" width="19.77734375" customWidth="1"/>
    <col min="7" max="7" width="16.77734375" customWidth="1"/>
    <col min="8" max="8" width="13.6640625" customWidth="1"/>
    <col min="9" max="9" width="12" bestFit="1" customWidth="1"/>
  </cols>
  <sheetData>
    <row r="1" spans="2:9" ht="70.95" customHeight="1">
      <c r="B1" s="197"/>
      <c r="C1" s="197"/>
    </row>
    <row r="2" spans="2:9" ht="37.950000000000003" customHeight="1">
      <c r="B2" s="193" t="s">
        <v>431</v>
      </c>
      <c r="C2" s="193"/>
      <c r="D2" s="43"/>
      <c r="E2" s="43"/>
      <c r="F2" s="43"/>
      <c r="G2" s="43"/>
    </row>
    <row r="3" spans="2:9">
      <c r="B3" s="37"/>
      <c r="C3" s="37"/>
      <c r="D3" s="37"/>
      <c r="E3" s="37"/>
      <c r="F3" s="37"/>
      <c r="G3" s="40" t="s">
        <v>276</v>
      </c>
      <c r="H3" s="37"/>
    </row>
    <row r="4" spans="2:9" ht="61.05" customHeight="1">
      <c r="B4" s="41"/>
      <c r="C4" s="85"/>
      <c r="D4" s="50" t="s">
        <v>380</v>
      </c>
      <c r="E4" s="50" t="s">
        <v>381</v>
      </c>
      <c r="F4" s="50" t="s">
        <v>382</v>
      </c>
      <c r="G4" s="50" t="s">
        <v>215</v>
      </c>
      <c r="H4" s="37"/>
    </row>
    <row r="5" spans="2:9">
      <c r="B5" s="32">
        <v>1</v>
      </c>
      <c r="C5" s="117" t="s">
        <v>228</v>
      </c>
      <c r="D5" s="168">
        <f>SUM(D6:D13)</f>
        <v>1211045.4718709553</v>
      </c>
      <c r="E5" s="168">
        <f t="shared" ref="E5" si="0">SUM(E6:E13)</f>
        <v>0</v>
      </c>
      <c r="F5" s="168">
        <f>SUM(F6:F13)</f>
        <v>592337.15734687005</v>
      </c>
      <c r="G5" s="168">
        <f>SUM(D5:F5)</f>
        <v>1803382.6292178254</v>
      </c>
      <c r="H5" s="37"/>
    </row>
    <row r="6" spans="2:9">
      <c r="B6" s="31" t="s">
        <v>317</v>
      </c>
      <c r="C6" s="115" t="s">
        <v>229</v>
      </c>
      <c r="D6" s="69">
        <v>0</v>
      </c>
      <c r="E6" s="69">
        <v>0</v>
      </c>
      <c r="F6" s="69">
        <v>225238.71789999993</v>
      </c>
      <c r="G6" s="151">
        <f t="shared" ref="G6:G22" si="1">SUM(D6:F6)</f>
        <v>225238.71789999993</v>
      </c>
      <c r="H6" s="38"/>
    </row>
    <row r="7" spans="2:9">
      <c r="B7" s="31" t="s">
        <v>318</v>
      </c>
      <c r="C7" s="115" t="s">
        <v>230</v>
      </c>
      <c r="D7" s="69">
        <v>48674.90101900023</v>
      </c>
      <c r="E7" s="69">
        <v>0</v>
      </c>
      <c r="F7" s="69">
        <v>0</v>
      </c>
      <c r="G7" s="151">
        <f t="shared" si="1"/>
        <v>48674.90101900023</v>
      </c>
      <c r="H7" s="38"/>
    </row>
    <row r="8" spans="2:9">
      <c r="B8" s="31" t="s">
        <v>319</v>
      </c>
      <c r="C8" s="78" t="s">
        <v>22</v>
      </c>
      <c r="D8" s="69">
        <v>1134665.5254919552</v>
      </c>
      <c r="E8" s="69">
        <v>0</v>
      </c>
      <c r="F8" s="69">
        <v>0</v>
      </c>
      <c r="G8" s="151">
        <f t="shared" si="1"/>
        <v>1134665.5254919552</v>
      </c>
      <c r="H8" s="38"/>
    </row>
    <row r="9" spans="2:9">
      <c r="B9" s="31" t="s">
        <v>320</v>
      </c>
      <c r="C9" s="78" t="s">
        <v>231</v>
      </c>
      <c r="D9" s="69">
        <v>20321.091270000001</v>
      </c>
      <c r="E9" s="69">
        <v>0</v>
      </c>
      <c r="F9" s="69">
        <v>0</v>
      </c>
      <c r="G9" s="151">
        <f t="shared" si="1"/>
        <v>20321.091270000001</v>
      </c>
      <c r="H9" s="38"/>
    </row>
    <row r="10" spans="2:9">
      <c r="B10" s="31" t="s">
        <v>321</v>
      </c>
      <c r="C10" s="115" t="s">
        <v>232</v>
      </c>
      <c r="D10" s="69">
        <v>0</v>
      </c>
      <c r="E10" s="69">
        <v>0</v>
      </c>
      <c r="F10" s="69">
        <v>0</v>
      </c>
      <c r="G10" s="151">
        <f t="shared" si="1"/>
        <v>0</v>
      </c>
      <c r="H10" s="38"/>
    </row>
    <row r="11" spans="2:9">
      <c r="B11" s="31" t="s">
        <v>337</v>
      </c>
      <c r="C11" s="115" t="s">
        <v>233</v>
      </c>
      <c r="D11" s="69">
        <v>0</v>
      </c>
      <c r="E11" s="69">
        <v>0</v>
      </c>
      <c r="F11" s="69">
        <v>0</v>
      </c>
      <c r="G11" s="151">
        <f t="shared" si="1"/>
        <v>0</v>
      </c>
      <c r="H11" s="38"/>
    </row>
    <row r="12" spans="2:9">
      <c r="B12" s="31" t="s">
        <v>338</v>
      </c>
      <c r="C12" s="115" t="s">
        <v>234</v>
      </c>
      <c r="D12" s="69">
        <v>7383.9540900000011</v>
      </c>
      <c r="E12" s="69">
        <v>0</v>
      </c>
      <c r="F12" s="69">
        <v>0</v>
      </c>
      <c r="G12" s="151">
        <f t="shared" si="1"/>
        <v>7383.9540900000011</v>
      </c>
      <c r="H12" s="38"/>
    </row>
    <row r="13" spans="2:9">
      <c r="B13" s="31" t="s">
        <v>339</v>
      </c>
      <c r="C13" s="115" t="s">
        <v>28</v>
      </c>
      <c r="D13" s="69">
        <v>0</v>
      </c>
      <c r="E13" s="69">
        <v>0</v>
      </c>
      <c r="F13" s="69">
        <v>367098.43944687006</v>
      </c>
      <c r="G13" s="151">
        <f t="shared" si="1"/>
        <v>367098.43944687006</v>
      </c>
      <c r="H13" s="38"/>
      <c r="I13" s="19"/>
    </row>
    <row r="14" spans="2:9">
      <c r="B14" s="32">
        <v>2</v>
      </c>
      <c r="C14" s="117" t="s">
        <v>235</v>
      </c>
      <c r="D14" s="118">
        <f>SUM(D15:D22)-D17</f>
        <v>1280934.2319400001</v>
      </c>
      <c r="E14" s="118">
        <f t="shared" ref="E14:F14" si="2">SUM(E15:E22)-E17</f>
        <v>0</v>
      </c>
      <c r="F14" s="118">
        <f t="shared" si="2"/>
        <v>352349.26938999968</v>
      </c>
      <c r="G14" s="118">
        <f t="shared" si="1"/>
        <v>1633283.5013299999</v>
      </c>
      <c r="H14" s="38"/>
    </row>
    <row r="15" spans="2:9">
      <c r="B15" s="31" t="s">
        <v>322</v>
      </c>
      <c r="C15" s="78" t="s">
        <v>236</v>
      </c>
      <c r="D15" s="69">
        <v>0</v>
      </c>
      <c r="E15" s="69">
        <v>0</v>
      </c>
      <c r="F15" s="69">
        <v>0</v>
      </c>
      <c r="G15" s="151">
        <f t="shared" si="1"/>
        <v>0</v>
      </c>
      <c r="H15" s="38"/>
    </row>
    <row r="16" spans="2:9">
      <c r="B16" s="31" t="s">
        <v>323</v>
      </c>
      <c r="C16" s="78" t="s">
        <v>36</v>
      </c>
      <c r="D16" s="69">
        <v>242032.37818</v>
      </c>
      <c r="E16" s="69">
        <v>0</v>
      </c>
      <c r="F16" s="69">
        <v>0</v>
      </c>
      <c r="G16" s="151">
        <f t="shared" si="1"/>
        <v>242032.37818</v>
      </c>
      <c r="H16" s="38"/>
    </row>
    <row r="17" spans="2:9">
      <c r="B17" s="31" t="s">
        <v>324</v>
      </c>
      <c r="C17" s="78" t="s">
        <v>237</v>
      </c>
      <c r="D17" s="69">
        <v>971113.1537599999</v>
      </c>
      <c r="E17" s="69">
        <v>0</v>
      </c>
      <c r="F17" s="69">
        <v>234166.82761999988</v>
      </c>
      <c r="G17" s="151">
        <f t="shared" si="1"/>
        <v>1205279.9813799998</v>
      </c>
      <c r="H17" s="38"/>
    </row>
    <row r="18" spans="2:9" ht="15" customHeight="1">
      <c r="B18" s="31" t="s">
        <v>238</v>
      </c>
      <c r="C18" s="120" t="s">
        <v>239</v>
      </c>
      <c r="D18" s="72">
        <v>247321.27404999995</v>
      </c>
      <c r="E18" s="72">
        <v>0</v>
      </c>
      <c r="F18" s="72">
        <v>234166.82761999988</v>
      </c>
      <c r="G18" s="152">
        <f t="shared" si="1"/>
        <v>481488.10166999983</v>
      </c>
      <c r="H18" s="38"/>
      <c r="I18" s="14"/>
    </row>
    <row r="19" spans="2:9" ht="13.95" customHeight="1">
      <c r="B19" s="31" t="s">
        <v>240</v>
      </c>
      <c r="C19" s="120" t="s">
        <v>241</v>
      </c>
      <c r="D19" s="72">
        <v>723791.87971000001</v>
      </c>
      <c r="E19" s="72">
        <v>0</v>
      </c>
      <c r="F19" s="72">
        <v>0</v>
      </c>
      <c r="G19" s="152">
        <f t="shared" si="1"/>
        <v>723791.87971000001</v>
      </c>
      <c r="H19" s="38"/>
    </row>
    <row r="20" spans="2:9">
      <c r="B20" s="31" t="s">
        <v>325</v>
      </c>
      <c r="C20" s="78" t="s">
        <v>242</v>
      </c>
      <c r="D20" s="69">
        <v>47788.7</v>
      </c>
      <c r="E20" s="69">
        <v>0</v>
      </c>
      <c r="F20" s="69">
        <v>0</v>
      </c>
      <c r="G20" s="151">
        <f t="shared" si="1"/>
        <v>47788.7</v>
      </c>
      <c r="H20" s="38"/>
    </row>
    <row r="21" spans="2:9">
      <c r="B21" s="31" t="s">
        <v>326</v>
      </c>
      <c r="C21" s="115" t="s">
        <v>37</v>
      </c>
      <c r="D21" s="69">
        <v>20000</v>
      </c>
      <c r="E21" s="69">
        <v>0</v>
      </c>
      <c r="F21" s="69">
        <v>0</v>
      </c>
      <c r="G21" s="151">
        <f t="shared" si="1"/>
        <v>20000</v>
      </c>
      <c r="H21" s="38"/>
    </row>
    <row r="22" spans="2:9">
      <c r="B22" s="31" t="s">
        <v>327</v>
      </c>
      <c r="C22" s="115" t="s">
        <v>41</v>
      </c>
      <c r="D22" s="69">
        <v>0</v>
      </c>
      <c r="E22" s="69">
        <v>0</v>
      </c>
      <c r="F22" s="69">
        <v>118182.44176999983</v>
      </c>
      <c r="G22" s="151">
        <f t="shared" si="1"/>
        <v>118182.44176999983</v>
      </c>
      <c r="H22" s="38"/>
    </row>
    <row r="23" spans="2:9">
      <c r="B23" s="32">
        <v>3</v>
      </c>
      <c r="C23" s="117" t="s">
        <v>383</v>
      </c>
      <c r="D23" s="118"/>
      <c r="E23" s="118"/>
      <c r="F23" s="118">
        <f>G5-G14</f>
        <v>170099.12788782548</v>
      </c>
      <c r="G23" s="118">
        <f>F23</f>
        <v>170099.12788782548</v>
      </c>
      <c r="H23" s="39"/>
    </row>
  </sheetData>
  <mergeCells count="2">
    <mergeCell ref="B2:C2"/>
    <mergeCell ref="B1:C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FF3C-2C32-4F00-BFFE-1EE1C8DCF38B}">
  <dimension ref="A1:D19"/>
  <sheetViews>
    <sheetView showGridLines="0" zoomScaleNormal="100" workbookViewId="0">
      <selection activeCell="B4" sqref="B4"/>
    </sheetView>
  </sheetViews>
  <sheetFormatPr defaultColWidth="8.77734375" defaultRowHeight="14.4"/>
  <cols>
    <col min="2" max="2" width="33.21875" customWidth="1"/>
    <col min="3" max="3" width="32.21875" customWidth="1"/>
    <col min="4" max="4" width="28.33203125" customWidth="1"/>
  </cols>
  <sheetData>
    <row r="1" spans="1:4" ht="61.05" customHeight="1">
      <c r="A1" s="37"/>
      <c r="B1" s="199"/>
      <c r="C1" s="199"/>
      <c r="D1" s="199"/>
    </row>
    <row r="2" spans="1:4" ht="43.05" customHeight="1">
      <c r="A2" s="37"/>
      <c r="B2" s="198" t="s">
        <v>432</v>
      </c>
      <c r="C2" s="198"/>
      <c r="D2" s="153"/>
    </row>
    <row r="3" spans="1:4" ht="15" customHeight="1">
      <c r="A3" s="37"/>
      <c r="B3" s="37"/>
      <c r="C3" s="37"/>
      <c r="D3" s="40" t="s">
        <v>276</v>
      </c>
    </row>
    <row r="4" spans="1:4" ht="40.950000000000003" customHeight="1">
      <c r="A4" s="37"/>
      <c r="B4" s="154" t="s">
        <v>384</v>
      </c>
      <c r="C4" s="141" t="s">
        <v>385</v>
      </c>
      <c r="D4" s="141" t="s">
        <v>386</v>
      </c>
    </row>
    <row r="5" spans="1:4">
      <c r="A5" s="37"/>
      <c r="B5" s="155" t="s">
        <v>387</v>
      </c>
      <c r="C5" s="156">
        <v>95198.053105409534</v>
      </c>
      <c r="D5" s="156">
        <v>4699.1338098283341</v>
      </c>
    </row>
    <row r="6" spans="1:4">
      <c r="A6" s="37"/>
      <c r="B6" s="155" t="s">
        <v>388</v>
      </c>
      <c r="C6" s="156">
        <v>790114.45468260976</v>
      </c>
      <c r="D6" s="156">
        <v>39963.458186271382</v>
      </c>
    </row>
    <row r="7" spans="1:4">
      <c r="A7" s="37"/>
      <c r="B7" s="155" t="s">
        <v>389</v>
      </c>
      <c r="C7" s="156">
        <v>17639.514283560882</v>
      </c>
      <c r="D7" s="156">
        <v>980.91268105042866</v>
      </c>
    </row>
    <row r="8" spans="1:4">
      <c r="A8" s="37"/>
      <c r="B8" s="155" t="s">
        <v>390</v>
      </c>
      <c r="C8" s="156">
        <v>56465.88438841165</v>
      </c>
      <c r="D8" s="156">
        <v>2920.633834165882</v>
      </c>
    </row>
    <row r="9" spans="1:4">
      <c r="A9" s="37"/>
      <c r="B9" s="155" t="s">
        <v>391</v>
      </c>
      <c r="C9" s="156">
        <v>21950.331053980743</v>
      </c>
      <c r="D9" s="156">
        <v>1542.0280048336285</v>
      </c>
    </row>
    <row r="10" spans="1:4">
      <c r="A10" s="37"/>
      <c r="B10" s="155" t="s">
        <v>392</v>
      </c>
      <c r="C10" s="156">
        <v>19440.932919366081</v>
      </c>
      <c r="D10" s="156">
        <v>1015.3075372948108</v>
      </c>
    </row>
    <row r="11" spans="1:4">
      <c r="A11" s="37"/>
      <c r="B11" s="155" t="s">
        <v>393</v>
      </c>
      <c r="C11" s="156">
        <v>44703.21789008419</v>
      </c>
      <c r="D11" s="156">
        <v>2206.5035820567332</v>
      </c>
    </row>
    <row r="12" spans="1:4">
      <c r="A12" s="37"/>
      <c r="B12" s="155" t="s">
        <v>394</v>
      </c>
      <c r="C12" s="156">
        <v>51379.139687331823</v>
      </c>
      <c r="D12" s="156">
        <v>1982.182883565157</v>
      </c>
    </row>
    <row r="13" spans="1:4">
      <c r="A13" s="37"/>
      <c r="B13" s="155" t="s">
        <v>395</v>
      </c>
      <c r="C13" s="156">
        <v>32262.10940772442</v>
      </c>
      <c r="D13" s="156">
        <v>1999.9673195341315</v>
      </c>
    </row>
    <row r="14" spans="1:4">
      <c r="A14" s="37"/>
      <c r="B14" s="155" t="s">
        <v>396</v>
      </c>
      <c r="C14" s="156">
        <v>18773.542004848907</v>
      </c>
      <c r="D14" s="156">
        <v>675.58779563862265</v>
      </c>
    </row>
    <row r="15" spans="1:4">
      <c r="A15" s="37"/>
      <c r="B15" s="155" t="s">
        <v>397</v>
      </c>
      <c r="C15" s="156">
        <v>22412.14277667191</v>
      </c>
      <c r="D15" s="156">
        <v>1353.9386055148882</v>
      </c>
    </row>
    <row r="16" spans="1:4">
      <c r="A16" s="37"/>
      <c r="B16" s="157" t="s">
        <v>149</v>
      </c>
      <c r="C16" s="158">
        <f>SUM(C5:C15)</f>
        <v>1170339.3221999996</v>
      </c>
      <c r="D16" s="158">
        <f>SUM(D5:D15)</f>
        <v>59339.654239753996</v>
      </c>
    </row>
    <row r="17" spans="1:4">
      <c r="A17" s="37"/>
      <c r="B17" s="37"/>
      <c r="C17" s="37"/>
      <c r="D17" s="37"/>
    </row>
    <row r="18" spans="1:4">
      <c r="A18" s="37"/>
      <c r="B18" s="37"/>
      <c r="C18" s="37"/>
      <c r="D18" s="37"/>
    </row>
    <row r="19" spans="1:4">
      <c r="A19" s="37"/>
      <c r="B19" s="37"/>
      <c r="C19" s="37"/>
      <c r="D19" s="37"/>
    </row>
  </sheetData>
  <mergeCells count="2">
    <mergeCell ref="B2:C2"/>
    <mergeCell ref="B1:D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A551-C75F-44AF-A5DC-02BC98BF2C2A}">
  <dimension ref="B1:D14"/>
  <sheetViews>
    <sheetView showGridLines="0" zoomScaleNormal="100" workbookViewId="0">
      <selection activeCell="C12" sqref="C12"/>
    </sheetView>
  </sheetViews>
  <sheetFormatPr defaultColWidth="8.77734375" defaultRowHeight="14.4"/>
  <cols>
    <col min="2" max="2" width="39.77734375" customWidth="1"/>
    <col min="3" max="3" width="27.77734375" customWidth="1"/>
    <col min="4" max="4" width="31.5546875" customWidth="1"/>
  </cols>
  <sheetData>
    <row r="1" spans="2:4" ht="42" customHeight="1"/>
    <row r="2" spans="2:4" s="17" customFormat="1" ht="31.95" customHeight="1">
      <c r="B2" s="200" t="s">
        <v>433</v>
      </c>
      <c r="C2" s="201"/>
      <c r="D2" s="201"/>
    </row>
    <row r="3" spans="2:4" ht="19.05" customHeight="1">
      <c r="B3" s="62"/>
      <c r="C3" s="62"/>
      <c r="D3" s="160" t="s">
        <v>276</v>
      </c>
    </row>
    <row r="4" spans="2:4" ht="29.4" customHeight="1">
      <c r="B4" s="154" t="s">
        <v>384</v>
      </c>
      <c r="C4" s="141" t="s">
        <v>385</v>
      </c>
      <c r="D4" s="141" t="s">
        <v>386</v>
      </c>
    </row>
    <row r="5" spans="2:4">
      <c r="B5" s="155" t="s">
        <v>408</v>
      </c>
      <c r="C5" s="156">
        <v>68853.030159827991</v>
      </c>
      <c r="D5" s="156">
        <v>8848.506037000001</v>
      </c>
    </row>
    <row r="6" spans="2:4">
      <c r="B6" s="155" t="s">
        <v>409</v>
      </c>
      <c r="C6" s="156">
        <v>122109.94682699985</v>
      </c>
      <c r="D6" s="156">
        <v>4105.3935200000005</v>
      </c>
    </row>
    <row r="7" spans="2:4">
      <c r="B7" s="155" t="s">
        <v>410</v>
      </c>
      <c r="C7" s="156">
        <v>19532.048009999999</v>
      </c>
      <c r="D7" s="156">
        <v>261.50246000000004</v>
      </c>
    </row>
    <row r="8" spans="2:4">
      <c r="B8" s="155" t="s">
        <v>411</v>
      </c>
      <c r="C8" s="156">
        <v>33747.149059999989</v>
      </c>
      <c r="D8" s="156">
        <v>756.2029399999999</v>
      </c>
    </row>
    <row r="9" spans="2:4">
      <c r="B9" s="155" t="s">
        <v>412</v>
      </c>
      <c r="C9" s="156">
        <v>2867.0270500000001</v>
      </c>
      <c r="D9" s="156">
        <v>539.36090999999999</v>
      </c>
    </row>
    <row r="10" spans="2:4">
      <c r="B10" s="140" t="s">
        <v>413</v>
      </c>
      <c r="C10" s="156">
        <v>159002.79797080404</v>
      </c>
      <c r="D10" s="156">
        <v>3765.6407939999999</v>
      </c>
    </row>
    <row r="11" spans="2:4" ht="26.4">
      <c r="B11" s="140" t="s">
        <v>414</v>
      </c>
      <c r="C11" s="156">
        <v>51224.781205999971</v>
      </c>
      <c r="D11" s="156">
        <v>1146.8824699999998</v>
      </c>
    </row>
    <row r="12" spans="2:4" ht="26.4">
      <c r="B12" s="140" t="s">
        <v>415</v>
      </c>
      <c r="C12" s="156">
        <v>713002.54191636783</v>
      </c>
      <c r="D12" s="156">
        <v>39916.165108754001</v>
      </c>
    </row>
    <row r="13" spans="2:4">
      <c r="B13" s="157" t="s">
        <v>149</v>
      </c>
      <c r="C13" s="158">
        <f>SUM(C5:C12)</f>
        <v>1170339.3221999996</v>
      </c>
      <c r="D13" s="158">
        <f>SUM(D5:D12)</f>
        <v>59339.654239754003</v>
      </c>
    </row>
    <row r="14" spans="2:4">
      <c r="B14" s="37"/>
      <c r="C14" s="37"/>
      <c r="D14" s="37"/>
    </row>
  </sheetData>
  <mergeCells count="1">
    <mergeCell ref="B2:D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04CB-ECA0-4398-A286-204504BC36DE}">
  <dimension ref="B1:D28"/>
  <sheetViews>
    <sheetView showGridLines="0" zoomScale="80" zoomScaleNormal="80" workbookViewId="0">
      <selection activeCell="B5" sqref="B5"/>
    </sheetView>
  </sheetViews>
  <sheetFormatPr defaultColWidth="8.77734375" defaultRowHeight="14.4"/>
  <cols>
    <col min="2" max="2" width="113" customWidth="1"/>
    <col min="3" max="3" width="26.6640625" customWidth="1"/>
    <col min="4" max="4" width="28.33203125" customWidth="1"/>
  </cols>
  <sheetData>
    <row r="1" spans="2:4" ht="46.95" customHeight="1"/>
    <row r="3" spans="2:4" ht="49.05" customHeight="1">
      <c r="B3" s="159" t="s">
        <v>398</v>
      </c>
      <c r="C3" s="44"/>
      <c r="D3" s="44"/>
    </row>
    <row r="4" spans="2:4">
      <c r="B4" s="62"/>
      <c r="C4" s="62" t="s">
        <v>276</v>
      </c>
      <c r="D4" s="62"/>
    </row>
    <row r="5" spans="2:4" ht="43.95" customHeight="1">
      <c r="B5" s="163" t="s">
        <v>398</v>
      </c>
      <c r="C5" s="138">
        <f>'İqtisadi bölgü'!D13</f>
        <v>59339.654239754003</v>
      </c>
      <c r="D5" s="161">
        <f>'İqtisadi bölgü'!D13/'İqtisadi bölgü'!C13</f>
        <v>5.0702948379285025E-2</v>
      </c>
    </row>
    <row r="6" spans="2:4">
      <c r="B6" s="62"/>
      <c r="C6" s="62"/>
      <c r="D6" s="62"/>
    </row>
    <row r="7" spans="2:4">
      <c r="B7" s="62"/>
      <c r="C7" s="62"/>
      <c r="D7" s="62"/>
    </row>
    <row r="8" spans="2:4">
      <c r="B8" s="62"/>
      <c r="C8" s="62"/>
      <c r="D8" s="62"/>
    </row>
    <row r="9" spans="2:4" ht="49.05" customHeight="1">
      <c r="B9" s="159" t="s">
        <v>399</v>
      </c>
      <c r="C9" s="164"/>
      <c r="D9" s="164"/>
    </row>
    <row r="10" spans="2:4">
      <c r="B10" s="62"/>
      <c r="C10" s="62" t="s">
        <v>276</v>
      </c>
      <c r="D10" s="62"/>
    </row>
    <row r="11" spans="2:4" ht="31.95" customHeight="1">
      <c r="B11" s="163" t="s">
        <v>400</v>
      </c>
      <c r="C11" s="138">
        <f>SUM(C12:C14)</f>
        <v>78759.835739008849</v>
      </c>
      <c r="D11" s="161">
        <f>C11/'İqtisadi bölgü'!$C$13</f>
        <v>6.7296581636645689E-2</v>
      </c>
    </row>
    <row r="12" spans="2:4">
      <c r="B12" s="139" t="s">
        <v>401</v>
      </c>
      <c r="C12" s="138">
        <v>49469.066127954058</v>
      </c>
      <c r="D12" s="161">
        <f>C12/'İqtisadi bölgü'!$C$13</f>
        <v>4.2268994290444152E-2</v>
      </c>
    </row>
    <row r="13" spans="2:4">
      <c r="B13" s="139" t="s">
        <v>402</v>
      </c>
      <c r="C13" s="138">
        <v>8968.2712879999981</v>
      </c>
      <c r="D13" s="161">
        <f>C13/'İqtisadi bölgü'!$C$13</f>
        <v>7.6629667292913602E-3</v>
      </c>
    </row>
    <row r="14" spans="2:4">
      <c r="B14" s="139" t="s">
        <v>403</v>
      </c>
      <c r="C14" s="138">
        <v>20322.498323054795</v>
      </c>
      <c r="D14" s="161">
        <f>C14/'İqtisadi bölgü'!$C$13</f>
        <v>1.7364620616910176E-2</v>
      </c>
    </row>
    <row r="15" spans="2:4">
      <c r="B15" s="62"/>
      <c r="C15" s="62"/>
      <c r="D15" s="62"/>
    </row>
    <row r="16" spans="2:4">
      <c r="B16" s="62"/>
      <c r="C16" s="62"/>
      <c r="D16" s="62"/>
    </row>
    <row r="17" spans="2:4">
      <c r="B17" s="62"/>
      <c r="C17" s="62"/>
      <c r="D17" s="62"/>
    </row>
    <row r="18" spans="2:4" ht="48" customHeight="1">
      <c r="B18" s="159" t="s">
        <v>404</v>
      </c>
      <c r="C18" s="44"/>
      <c r="D18" s="44"/>
    </row>
    <row r="19" spans="2:4">
      <c r="B19" s="162"/>
      <c r="C19" s="62" t="s">
        <v>276</v>
      </c>
      <c r="D19" s="62"/>
    </row>
    <row r="20" spans="2:4" ht="31.05" customHeight="1">
      <c r="B20" s="163" t="s">
        <v>405</v>
      </c>
      <c r="C20" s="138">
        <f>SUM(C21:C22)</f>
        <v>49047.818736506699</v>
      </c>
      <c r="D20" s="161">
        <f>C20/'İqtisadi bölgü'!$C$13</f>
        <v>4.1909058173237132E-2</v>
      </c>
    </row>
    <row r="21" spans="2:4">
      <c r="B21" s="139" t="s">
        <v>406</v>
      </c>
      <c r="C21" s="138">
        <v>13374.022028463394</v>
      </c>
      <c r="D21" s="161">
        <f>C21/'İqtisadi bölgü'!$C$13</f>
        <v>1.1427473874263197E-2</v>
      </c>
    </row>
    <row r="22" spans="2:4">
      <c r="B22" s="139" t="s">
        <v>407</v>
      </c>
      <c r="C22" s="138">
        <v>35673.796708043301</v>
      </c>
      <c r="D22" s="161">
        <f>C22/'İqtisadi bölgü'!$C$13</f>
        <v>3.0481584298973931E-2</v>
      </c>
    </row>
    <row r="23" spans="2:4">
      <c r="B23" s="37"/>
      <c r="C23" s="37"/>
      <c r="D23" s="37"/>
    </row>
    <row r="24" spans="2:4">
      <c r="B24" s="37"/>
      <c r="C24" s="37"/>
      <c r="D24" s="37"/>
    </row>
    <row r="25" spans="2:4">
      <c r="B25" s="37"/>
      <c r="C25" s="37"/>
      <c r="D25" s="37"/>
    </row>
    <row r="26" spans="2:4">
      <c r="B26" s="37"/>
      <c r="C26" s="37"/>
      <c r="D26" s="37"/>
    </row>
    <row r="27" spans="2:4">
      <c r="B27" s="37"/>
      <c r="C27" s="37"/>
      <c r="D27" s="37"/>
    </row>
    <row r="28" spans="2:4">
      <c r="B28" s="37"/>
      <c r="C28" s="37"/>
      <c r="D28" s="3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showGridLines="0" zoomScale="89" zoomScaleNormal="89" workbookViewId="0">
      <selection activeCell="B2" sqref="B2"/>
    </sheetView>
  </sheetViews>
  <sheetFormatPr defaultColWidth="9.109375" defaultRowHeight="13.2"/>
  <cols>
    <col min="1" max="1" width="3.44140625" style="1" customWidth="1"/>
    <col min="2" max="2" width="4.88671875" style="1" customWidth="1"/>
    <col min="3" max="3" width="72.5546875" style="2" customWidth="1"/>
    <col min="4" max="4" width="24.33203125" style="1" customWidth="1"/>
    <col min="5" max="5" width="19.77734375" style="1" customWidth="1"/>
    <col min="6" max="6" width="11.77734375" style="11" bestFit="1" customWidth="1"/>
    <col min="7" max="7" width="9.109375" style="1"/>
    <col min="8" max="8" width="15" style="11" customWidth="1"/>
    <col min="9" max="9" width="9.109375" style="11"/>
    <col min="10" max="16384" width="9.109375" style="1"/>
  </cols>
  <sheetData>
    <row r="1" spans="1:6" s="3" customFormat="1" ht="85.95" customHeight="1">
      <c r="B1"/>
      <c r="C1"/>
      <c r="D1" s="42"/>
      <c r="E1"/>
    </row>
    <row r="2" spans="1:6" s="3" customFormat="1" ht="60" customHeight="1">
      <c r="B2" s="44"/>
      <c r="C2" s="45" t="s">
        <v>417</v>
      </c>
      <c r="D2" s="46"/>
      <c r="E2" s="44"/>
    </row>
    <row r="3" spans="1:6" s="3" customFormat="1" ht="12" customHeight="1">
      <c r="B3" s="62"/>
      <c r="C3" s="63"/>
      <c r="D3" s="64"/>
      <c r="E3" s="62"/>
    </row>
    <row r="4" spans="1:6" ht="37.950000000000003" customHeight="1">
      <c r="A4" s="22"/>
      <c r="B4" s="50"/>
      <c r="C4" s="49"/>
      <c r="D4" s="50" t="s">
        <v>1</v>
      </c>
      <c r="E4" s="50" t="s">
        <v>2</v>
      </c>
    </row>
    <row r="5" spans="1:6" hidden="1">
      <c r="A5" s="22"/>
      <c r="B5" s="65"/>
      <c r="C5" s="66"/>
      <c r="D5" s="67" t="s">
        <v>3</v>
      </c>
      <c r="E5" s="67" t="s">
        <v>4</v>
      </c>
    </row>
    <row r="6" spans="1:6">
      <c r="A6" s="22"/>
      <c r="B6" s="53">
        <v>1</v>
      </c>
      <c r="C6" s="54" t="s">
        <v>5</v>
      </c>
      <c r="D6" s="55">
        <v>1803382.6292178254</v>
      </c>
      <c r="E6" s="55">
        <v>1759724.569345895</v>
      </c>
      <c r="F6" s="12"/>
    </row>
    <row r="7" spans="1:6">
      <c r="A7" s="22"/>
      <c r="B7" s="56" t="s">
        <v>317</v>
      </c>
      <c r="C7" s="68" t="s">
        <v>6</v>
      </c>
      <c r="D7" s="69">
        <v>225238.71789999996</v>
      </c>
      <c r="E7" s="69">
        <v>235847.88545000003</v>
      </c>
      <c r="F7" s="12"/>
    </row>
    <row r="8" spans="1:6">
      <c r="A8" s="22"/>
      <c r="B8" s="56" t="s">
        <v>318</v>
      </c>
      <c r="C8" s="68" t="s">
        <v>7</v>
      </c>
      <c r="D8" s="69">
        <v>48674.901019000004</v>
      </c>
      <c r="E8" s="69">
        <v>59155.438120000006</v>
      </c>
      <c r="F8" s="12"/>
    </row>
    <row r="9" spans="1:6">
      <c r="A9" s="22"/>
      <c r="B9" s="56" t="s">
        <v>319</v>
      </c>
      <c r="C9" s="68" t="s">
        <v>8</v>
      </c>
      <c r="D9" s="69">
        <v>22383.954089999999</v>
      </c>
      <c r="E9" s="69">
        <v>29475.894240000001</v>
      </c>
      <c r="F9" s="12"/>
    </row>
    <row r="10" spans="1:6">
      <c r="A10" s="22"/>
      <c r="B10" s="56" t="s">
        <v>320</v>
      </c>
      <c r="C10" s="68" t="s">
        <v>9</v>
      </c>
      <c r="D10" s="69">
        <v>5321.0912699999999</v>
      </c>
      <c r="E10" s="69">
        <v>4614.4200500000006</v>
      </c>
      <c r="F10" s="6"/>
    </row>
    <row r="11" spans="1:6">
      <c r="A11" s="22"/>
      <c r="B11" s="56" t="s">
        <v>321</v>
      </c>
      <c r="C11" s="68" t="s">
        <v>10</v>
      </c>
      <c r="D11" s="69">
        <v>1170339.3221999984</v>
      </c>
      <c r="E11" s="69">
        <v>1154523.3780199976</v>
      </c>
      <c r="F11" s="12"/>
    </row>
    <row r="12" spans="1:6">
      <c r="A12" s="22"/>
      <c r="B12" s="70" t="s">
        <v>11</v>
      </c>
      <c r="C12" s="71" t="s">
        <v>12</v>
      </c>
      <c r="D12" s="72">
        <v>612676.76277536817</v>
      </c>
      <c r="E12" s="72">
        <v>618527.33587347623</v>
      </c>
      <c r="F12" s="12"/>
    </row>
    <row r="13" spans="1:6">
      <c r="A13" s="22"/>
      <c r="B13" s="70" t="s">
        <v>13</v>
      </c>
      <c r="C13" s="71" t="s">
        <v>14</v>
      </c>
      <c r="D13" s="72">
        <v>457336.78028363176</v>
      </c>
      <c r="E13" s="72">
        <v>436903.99251552357</v>
      </c>
      <c r="F13" s="12"/>
    </row>
    <row r="14" spans="1:6">
      <c r="A14" s="22"/>
      <c r="B14" s="70" t="s">
        <v>15</v>
      </c>
      <c r="C14" s="71" t="s">
        <v>16</v>
      </c>
      <c r="D14" s="72">
        <v>100325.77914099989</v>
      </c>
      <c r="E14" s="72">
        <v>99092.049631000104</v>
      </c>
      <c r="F14" s="12"/>
    </row>
    <row r="15" spans="1:6">
      <c r="A15" s="22"/>
      <c r="B15" s="70" t="s">
        <v>17</v>
      </c>
      <c r="C15" s="71" t="s">
        <v>18</v>
      </c>
      <c r="D15" s="72">
        <v>0</v>
      </c>
      <c r="E15" s="72">
        <v>0</v>
      </c>
      <c r="F15" s="12"/>
    </row>
    <row r="16" spans="1:6">
      <c r="A16" s="22"/>
      <c r="B16" s="70" t="s">
        <v>19</v>
      </c>
      <c r="C16" s="68" t="s">
        <v>20</v>
      </c>
      <c r="D16" s="69">
        <v>35673.796708043301</v>
      </c>
      <c r="E16" s="69">
        <v>40820.565558272385</v>
      </c>
      <c r="F16" s="12"/>
    </row>
    <row r="17" spans="1:6">
      <c r="A17" s="22"/>
      <c r="B17" s="70" t="s">
        <v>21</v>
      </c>
      <c r="C17" s="68" t="s">
        <v>22</v>
      </c>
      <c r="D17" s="69">
        <v>1134665.5254919552</v>
      </c>
      <c r="E17" s="69">
        <v>1113702.8124617252</v>
      </c>
      <c r="F17" s="12"/>
    </row>
    <row r="18" spans="1:6">
      <c r="A18" s="22"/>
      <c r="B18" s="70" t="s">
        <v>337</v>
      </c>
      <c r="C18" s="68" t="s">
        <v>23</v>
      </c>
      <c r="D18" s="69">
        <v>104323.65091500001</v>
      </c>
      <c r="E18" s="69">
        <v>103014.78506749999</v>
      </c>
      <c r="F18" s="12"/>
    </row>
    <row r="19" spans="1:6">
      <c r="A19" s="22"/>
      <c r="B19" s="70" t="s">
        <v>338</v>
      </c>
      <c r="C19" s="68" t="s">
        <v>24</v>
      </c>
      <c r="D19" s="69">
        <v>23510.173089999997</v>
      </c>
      <c r="E19" s="69">
        <v>23558.667309999993</v>
      </c>
      <c r="F19" s="12"/>
    </row>
    <row r="20" spans="1:6">
      <c r="A20" s="22"/>
      <c r="B20" s="70" t="s">
        <v>339</v>
      </c>
      <c r="C20" s="68" t="s">
        <v>25</v>
      </c>
      <c r="D20" s="69">
        <v>0</v>
      </c>
      <c r="E20" s="69">
        <v>0</v>
      </c>
      <c r="F20" s="12"/>
    </row>
    <row r="21" spans="1:6">
      <c r="A21" s="22"/>
      <c r="B21" s="70" t="s">
        <v>340</v>
      </c>
      <c r="C21" s="68" t="s">
        <v>26</v>
      </c>
      <c r="D21" s="69">
        <v>0</v>
      </c>
      <c r="E21" s="69">
        <v>0</v>
      </c>
      <c r="F21" s="12"/>
    </row>
    <row r="22" spans="1:6">
      <c r="A22" s="22"/>
      <c r="B22" s="70" t="s">
        <v>27</v>
      </c>
      <c r="C22" s="68" t="s">
        <v>28</v>
      </c>
      <c r="D22" s="69">
        <v>239264.61544187006</v>
      </c>
      <c r="E22" s="69">
        <v>190354.66664666985</v>
      </c>
      <c r="F22" s="12"/>
    </row>
    <row r="23" spans="1:6">
      <c r="A23" s="22"/>
      <c r="B23" s="53">
        <v>2</v>
      </c>
      <c r="C23" s="54" t="s">
        <v>29</v>
      </c>
      <c r="D23" s="55">
        <v>1633283.5013299994</v>
      </c>
      <c r="E23" s="55">
        <v>1592697.2154499998</v>
      </c>
      <c r="F23" s="12"/>
    </row>
    <row r="24" spans="1:6">
      <c r="A24" s="22"/>
      <c r="B24" s="70" t="s">
        <v>322</v>
      </c>
      <c r="C24" s="68" t="s">
        <v>30</v>
      </c>
      <c r="D24" s="69">
        <v>1205279.9813799998</v>
      </c>
      <c r="E24" s="69">
        <v>1204659.79064</v>
      </c>
      <c r="F24" s="12"/>
    </row>
    <row r="25" spans="1:6">
      <c r="A25" s="22"/>
      <c r="B25" s="70" t="s">
        <v>31</v>
      </c>
      <c r="C25" s="71" t="s">
        <v>32</v>
      </c>
      <c r="D25" s="72">
        <v>964068.56575999991</v>
      </c>
      <c r="E25" s="72">
        <v>956429.01643000008</v>
      </c>
      <c r="F25" s="12"/>
    </row>
    <row r="26" spans="1:6">
      <c r="A26" s="22"/>
      <c r="B26" s="70" t="s">
        <v>33</v>
      </c>
      <c r="C26" s="71" t="s">
        <v>34</v>
      </c>
      <c r="D26" s="72">
        <v>241211.41561999987</v>
      </c>
      <c r="E26" s="72">
        <v>248230.77421</v>
      </c>
      <c r="F26" s="12"/>
    </row>
    <row r="27" spans="1:6">
      <c r="A27" s="22"/>
      <c r="B27" s="70" t="s">
        <v>323</v>
      </c>
      <c r="C27" s="68" t="s">
        <v>35</v>
      </c>
      <c r="D27" s="69">
        <v>0</v>
      </c>
      <c r="E27" s="69">
        <v>0</v>
      </c>
      <c r="F27" s="12"/>
    </row>
    <row r="28" spans="1:6">
      <c r="A28" s="22"/>
      <c r="B28" s="70" t="s">
        <v>324</v>
      </c>
      <c r="C28" s="68" t="s">
        <v>36</v>
      </c>
      <c r="D28" s="69">
        <v>242032.37818</v>
      </c>
      <c r="E28" s="69">
        <v>209019.41443</v>
      </c>
      <c r="F28" s="12"/>
    </row>
    <row r="29" spans="1:6">
      <c r="A29" s="22"/>
      <c r="B29" s="70" t="s">
        <v>325</v>
      </c>
      <c r="C29" s="68" t="s">
        <v>37</v>
      </c>
      <c r="D29" s="69">
        <v>20000</v>
      </c>
      <c r="E29" s="69">
        <v>20000</v>
      </c>
      <c r="F29" s="12"/>
    </row>
    <row r="30" spans="1:6">
      <c r="A30" s="22"/>
      <c r="B30" s="70" t="s">
        <v>326</v>
      </c>
      <c r="C30" s="68" t="s">
        <v>38</v>
      </c>
      <c r="D30" s="69">
        <v>7042.7918499999996</v>
      </c>
      <c r="E30" s="69">
        <v>4600</v>
      </c>
      <c r="F30" s="12"/>
    </row>
    <row r="31" spans="1:6">
      <c r="A31" s="22"/>
      <c r="B31" s="70" t="s">
        <v>327</v>
      </c>
      <c r="C31" s="68" t="s">
        <v>39</v>
      </c>
      <c r="D31" s="69">
        <v>0</v>
      </c>
      <c r="E31" s="69">
        <v>0</v>
      </c>
      <c r="F31" s="12"/>
    </row>
    <row r="32" spans="1:6">
      <c r="A32" s="22"/>
      <c r="B32" s="70" t="s">
        <v>328</v>
      </c>
      <c r="C32" s="68" t="s">
        <v>40</v>
      </c>
      <c r="D32" s="69">
        <v>47788.7</v>
      </c>
      <c r="E32" s="69">
        <v>47788.7</v>
      </c>
      <c r="F32" s="12"/>
    </row>
    <row r="33" spans="1:6">
      <c r="A33" s="22"/>
      <c r="B33" s="70" t="s">
        <v>341</v>
      </c>
      <c r="C33" s="68" t="s">
        <v>41</v>
      </c>
      <c r="D33" s="69">
        <v>111139.64991999984</v>
      </c>
      <c r="E33" s="69">
        <v>106629.31037999963</v>
      </c>
      <c r="F33" s="12"/>
    </row>
    <row r="34" spans="1:6">
      <c r="A34" s="22"/>
      <c r="B34" s="53">
        <v>3</v>
      </c>
      <c r="C34" s="54" t="s">
        <v>42</v>
      </c>
      <c r="D34" s="55">
        <v>170099.12789382669</v>
      </c>
      <c r="E34" s="55">
        <v>167027.35389839765</v>
      </c>
      <c r="F34" s="12"/>
    </row>
    <row r="35" spans="1:6">
      <c r="A35" s="22"/>
      <c r="B35" s="70" t="s">
        <v>342</v>
      </c>
      <c r="C35" s="68" t="s">
        <v>43</v>
      </c>
      <c r="D35" s="69">
        <v>138200.39296</v>
      </c>
      <c r="E35" s="69">
        <v>138200.39296</v>
      </c>
      <c r="F35" s="12"/>
    </row>
    <row r="36" spans="1:6">
      <c r="A36" s="22"/>
      <c r="B36" s="70" t="s">
        <v>343</v>
      </c>
      <c r="C36" s="68" t="s">
        <v>44</v>
      </c>
      <c r="D36" s="69">
        <v>483.77004999999997</v>
      </c>
      <c r="E36" s="69">
        <v>483.77004999999997</v>
      </c>
      <c r="F36" s="12"/>
    </row>
    <row r="37" spans="1:6">
      <c r="A37" s="22"/>
      <c r="B37" s="70" t="s">
        <v>344</v>
      </c>
      <c r="C37" s="68" t="s">
        <v>45</v>
      </c>
      <c r="D37" s="69">
        <v>16725.526330000077</v>
      </c>
      <c r="E37" s="69">
        <v>13997.072230000067</v>
      </c>
      <c r="F37" s="12"/>
    </row>
    <row r="38" spans="1:6">
      <c r="A38" s="22"/>
      <c r="B38" s="70" t="s">
        <v>345</v>
      </c>
      <c r="C38" s="68" t="s">
        <v>46</v>
      </c>
      <c r="D38" s="69">
        <v>14689.438553826631</v>
      </c>
      <c r="E38" s="69">
        <v>14346.11865839757</v>
      </c>
      <c r="F38" s="12"/>
    </row>
    <row r="39" spans="1:6" ht="26.4">
      <c r="A39" s="22"/>
      <c r="B39" s="70" t="s">
        <v>47</v>
      </c>
      <c r="C39" s="68" t="s">
        <v>48</v>
      </c>
      <c r="D39" s="69">
        <v>14689.438553826631</v>
      </c>
      <c r="E39" s="69">
        <v>14346.11865839757</v>
      </c>
      <c r="F39" s="12"/>
    </row>
    <row r="40" spans="1:6">
      <c r="A40" s="22"/>
      <c r="B40" s="70" t="s">
        <v>49</v>
      </c>
      <c r="C40" s="68" t="s">
        <v>50</v>
      </c>
      <c r="D40" s="69">
        <v>0</v>
      </c>
      <c r="E40" s="69">
        <v>0</v>
      </c>
      <c r="F40" s="12"/>
    </row>
    <row r="41" spans="1:6">
      <c r="A41" s="22"/>
      <c r="B41" s="70" t="s">
        <v>51</v>
      </c>
      <c r="C41" s="68" t="s">
        <v>52</v>
      </c>
      <c r="D41" s="69">
        <v>0</v>
      </c>
      <c r="E41" s="69">
        <v>0</v>
      </c>
      <c r="F41" s="12"/>
    </row>
    <row r="42" spans="1:6">
      <c r="A42" s="22"/>
      <c r="B42" s="53">
        <v>4</v>
      </c>
      <c r="C42" s="54" t="s">
        <v>53</v>
      </c>
      <c r="D42" s="55">
        <v>1803382.6292238261</v>
      </c>
      <c r="E42" s="55">
        <v>1759724.5693483974</v>
      </c>
      <c r="F42" s="1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showGridLines="0" zoomScale="80" zoomScaleNormal="80" workbookViewId="0">
      <selection activeCell="B2" sqref="B2"/>
    </sheetView>
  </sheetViews>
  <sheetFormatPr defaultColWidth="9.109375" defaultRowHeight="13.2"/>
  <cols>
    <col min="1" max="1" width="2.44140625" style="3" customWidth="1"/>
    <col min="2" max="2" width="4.77734375" style="1" bestFit="1" customWidth="1"/>
    <col min="3" max="3" width="81" style="4" customWidth="1"/>
    <col min="4" max="4" width="20.77734375" style="10" customWidth="1"/>
    <col min="5" max="5" width="24.77734375" style="10" customWidth="1"/>
    <col min="6" max="6" width="11.77734375" style="12" bestFit="1" customWidth="1"/>
    <col min="7" max="16384" width="9.109375" style="3"/>
  </cols>
  <sheetData>
    <row r="1" spans="1:7" ht="85.95" customHeight="1">
      <c r="B1"/>
      <c r="C1" s="73"/>
      <c r="D1" s="42"/>
      <c r="E1"/>
      <c r="F1" s="3"/>
    </row>
    <row r="2" spans="1:7" ht="60" customHeight="1">
      <c r="B2" s="44"/>
      <c r="C2" s="45" t="s">
        <v>418</v>
      </c>
      <c r="D2" s="46"/>
      <c r="E2" s="44"/>
      <c r="F2" s="3"/>
    </row>
    <row r="3" spans="1:7" ht="24" customHeight="1">
      <c r="A3" s="20"/>
      <c r="B3" s="23"/>
      <c r="C3" s="24"/>
      <c r="D3" s="26"/>
      <c r="E3" s="27" t="s">
        <v>276</v>
      </c>
    </row>
    <row r="4" spans="1:7" ht="52.05" customHeight="1">
      <c r="A4" s="20"/>
      <c r="B4" s="74"/>
      <c r="C4" s="49"/>
      <c r="D4" s="50" t="s">
        <v>86</v>
      </c>
      <c r="E4" s="50" t="s">
        <v>55</v>
      </c>
    </row>
    <row r="5" spans="1:7" hidden="1">
      <c r="A5" s="20"/>
      <c r="B5" s="75"/>
      <c r="C5" s="76"/>
      <c r="D5" s="77" t="s">
        <v>87</v>
      </c>
      <c r="E5" s="77" t="s">
        <v>88</v>
      </c>
    </row>
    <row r="6" spans="1:7">
      <c r="A6" s="20"/>
      <c r="B6" s="53">
        <v>1</v>
      </c>
      <c r="C6" s="54" t="s">
        <v>420</v>
      </c>
      <c r="D6" s="55">
        <f>SUM(D7:D17)</f>
        <v>11779.606464000986</v>
      </c>
      <c r="E6" s="55">
        <f>SUM(E7:E17)</f>
        <v>18396.681467002505</v>
      </c>
    </row>
    <row r="7" spans="1:7">
      <c r="A7" s="20"/>
      <c r="B7" s="56" t="s">
        <v>317</v>
      </c>
      <c r="C7" s="78" t="s">
        <v>89</v>
      </c>
      <c r="D7" s="79">
        <v>55250.57453400096</v>
      </c>
      <c r="E7" s="79">
        <v>57694.321147002469</v>
      </c>
      <c r="G7" s="5"/>
    </row>
    <row r="8" spans="1:7">
      <c r="A8" s="20"/>
      <c r="B8" s="56" t="s">
        <v>318</v>
      </c>
      <c r="C8" s="78" t="s">
        <v>90</v>
      </c>
      <c r="D8" s="79">
        <v>-19519.889470000006</v>
      </c>
      <c r="E8" s="79">
        <v>-17875.735540000001</v>
      </c>
      <c r="G8" s="5"/>
    </row>
    <row r="9" spans="1:7">
      <c r="A9" s="20"/>
      <c r="B9" s="56" t="s">
        <v>319</v>
      </c>
      <c r="C9" s="78" t="s">
        <v>91</v>
      </c>
      <c r="D9" s="79">
        <v>23623.065464000028</v>
      </c>
      <c r="E9" s="79">
        <v>20775.579519000028</v>
      </c>
      <c r="G9" s="5"/>
    </row>
    <row r="10" spans="1:7">
      <c r="A10" s="20"/>
      <c r="B10" s="56" t="s">
        <v>320</v>
      </c>
      <c r="C10" s="78" t="s">
        <v>92</v>
      </c>
      <c r="D10" s="79">
        <v>-19305.172119999992</v>
      </c>
      <c r="E10" s="79">
        <v>-14483.665670000002</v>
      </c>
      <c r="G10" s="5"/>
    </row>
    <row r="11" spans="1:7">
      <c r="A11" s="20"/>
      <c r="B11" s="56" t="s">
        <v>321</v>
      </c>
      <c r="C11" s="78" t="s">
        <v>93</v>
      </c>
      <c r="D11" s="79">
        <v>3215.3219499999996</v>
      </c>
      <c r="E11" s="79">
        <v>4058.0921799999996</v>
      </c>
      <c r="G11" s="5"/>
    </row>
    <row r="12" spans="1:7">
      <c r="A12" s="20"/>
      <c r="B12" s="56" t="s">
        <v>337</v>
      </c>
      <c r="C12" s="78" t="s">
        <v>94</v>
      </c>
      <c r="D12" s="79">
        <v>0</v>
      </c>
      <c r="E12" s="79">
        <v>0</v>
      </c>
      <c r="G12" s="5"/>
    </row>
    <row r="13" spans="1:7">
      <c r="A13" s="20"/>
      <c r="B13" s="56" t="s">
        <v>338</v>
      </c>
      <c r="C13" s="78" t="s">
        <v>95</v>
      </c>
      <c r="D13" s="79">
        <v>-17814.480049999998</v>
      </c>
      <c r="E13" s="79">
        <v>-17701.332599999998</v>
      </c>
      <c r="G13" s="5"/>
    </row>
    <row r="14" spans="1:7">
      <c r="A14" s="20"/>
      <c r="B14" s="56" t="s">
        <v>339</v>
      </c>
      <c r="C14" s="78" t="s">
        <v>96</v>
      </c>
      <c r="D14" s="79">
        <v>-3343.3771299999999</v>
      </c>
      <c r="E14" s="79">
        <v>-3375.7742500000004</v>
      </c>
      <c r="G14" s="5"/>
    </row>
    <row r="15" spans="1:7">
      <c r="A15" s="20"/>
      <c r="B15" s="56" t="s">
        <v>340</v>
      </c>
      <c r="C15" s="78" t="s">
        <v>97</v>
      </c>
      <c r="D15" s="79">
        <v>259.63261600000004</v>
      </c>
      <c r="E15" s="79">
        <v>367.49953099999999</v>
      </c>
      <c r="G15" s="5"/>
    </row>
    <row r="16" spans="1:7">
      <c r="A16" s="20"/>
      <c r="B16" s="56" t="s">
        <v>27</v>
      </c>
      <c r="C16" s="78" t="s">
        <v>98</v>
      </c>
      <c r="D16" s="79">
        <v>470.53498000000002</v>
      </c>
      <c r="E16" s="79">
        <v>214.44830000000337</v>
      </c>
      <c r="G16" s="5"/>
    </row>
    <row r="17" spans="1:7">
      <c r="A17" s="20"/>
      <c r="B17" s="56" t="s">
        <v>346</v>
      </c>
      <c r="C17" s="78" t="s">
        <v>99</v>
      </c>
      <c r="D17" s="79">
        <v>-11056.604310000002</v>
      </c>
      <c r="E17" s="79">
        <v>-11276.751149999996</v>
      </c>
      <c r="G17" s="5"/>
    </row>
    <row r="18" spans="1:7">
      <c r="A18" s="20"/>
      <c r="B18" s="53">
        <v>2</v>
      </c>
      <c r="C18" s="54" t="s">
        <v>100</v>
      </c>
      <c r="D18" s="55">
        <f>D19+D23</f>
        <v>-29576.345801502161</v>
      </c>
      <c r="E18" s="55">
        <f>E19+E23</f>
        <v>57577.504847999808</v>
      </c>
      <c r="G18" s="5"/>
    </row>
    <row r="19" spans="1:7">
      <c r="A19" s="20"/>
      <c r="B19" s="80" t="s">
        <v>322</v>
      </c>
      <c r="C19" s="81" t="s">
        <v>101</v>
      </c>
      <c r="D19" s="82">
        <v>-74490.454621502126</v>
      </c>
      <c r="E19" s="82">
        <v>60651.245417999366</v>
      </c>
      <c r="G19" s="5"/>
    </row>
    <row r="20" spans="1:7">
      <c r="A20" s="20"/>
      <c r="B20" s="75" t="s">
        <v>31</v>
      </c>
      <c r="C20" s="78" t="s">
        <v>102</v>
      </c>
      <c r="D20" s="79">
        <v>6349.2919600000032</v>
      </c>
      <c r="E20" s="79">
        <v>69107.834469999987</v>
      </c>
      <c r="G20" s="5"/>
    </row>
    <row r="21" spans="1:7">
      <c r="A21" s="20"/>
      <c r="B21" s="75" t="s">
        <v>33</v>
      </c>
      <c r="C21" s="78" t="s">
        <v>103</v>
      </c>
      <c r="D21" s="79">
        <v>-30922.085917541262</v>
      </c>
      <c r="E21" s="79">
        <v>-32102.085329814392</v>
      </c>
      <c r="G21" s="5"/>
    </row>
    <row r="22" spans="1:7">
      <c r="A22" s="20"/>
      <c r="B22" s="75" t="s">
        <v>104</v>
      </c>
      <c r="C22" s="78" t="s">
        <v>105</v>
      </c>
      <c r="D22" s="79">
        <v>-49917.660663960865</v>
      </c>
      <c r="E22" s="79">
        <v>23645.496277813767</v>
      </c>
      <c r="G22" s="5"/>
    </row>
    <row r="23" spans="1:7">
      <c r="A23" s="20"/>
      <c r="B23" s="80" t="s">
        <v>323</v>
      </c>
      <c r="C23" s="81" t="s">
        <v>106</v>
      </c>
      <c r="D23" s="82">
        <v>44914.108819999965</v>
      </c>
      <c r="E23" s="82">
        <v>-3073.7405699995616</v>
      </c>
      <c r="G23" s="5"/>
    </row>
    <row r="24" spans="1:7">
      <c r="A24" s="20"/>
      <c r="B24" s="75" t="s">
        <v>107</v>
      </c>
      <c r="C24" s="78" t="s">
        <v>108</v>
      </c>
      <c r="D24" s="79">
        <v>33012.963750000003</v>
      </c>
      <c r="E24" s="79">
        <v>29682.074299999978</v>
      </c>
      <c r="G24" s="5"/>
    </row>
    <row r="25" spans="1:7">
      <c r="A25" s="20"/>
      <c r="B25" s="75" t="s">
        <v>109</v>
      </c>
      <c r="C25" s="78" t="s">
        <v>110</v>
      </c>
      <c r="D25" s="79">
        <v>0</v>
      </c>
      <c r="E25" s="79">
        <v>0</v>
      </c>
      <c r="G25" s="5"/>
    </row>
    <row r="26" spans="1:7">
      <c r="A26" s="20"/>
      <c r="B26" s="75" t="s">
        <v>111</v>
      </c>
      <c r="C26" s="78" t="s">
        <v>112</v>
      </c>
      <c r="D26" s="79">
        <v>620.19073999975808</v>
      </c>
      <c r="E26" s="79">
        <v>-42443.305289999815</v>
      </c>
      <c r="G26" s="5"/>
    </row>
    <row r="27" spans="1:7">
      <c r="A27" s="20"/>
      <c r="B27" s="75" t="s">
        <v>113</v>
      </c>
      <c r="C27" s="78" t="s">
        <v>114</v>
      </c>
      <c r="D27" s="79">
        <v>11280.954330000201</v>
      </c>
      <c r="E27" s="79">
        <v>9687.4904200002748</v>
      </c>
      <c r="G27" s="5"/>
    </row>
    <row r="28" spans="1:7">
      <c r="A28" s="20"/>
      <c r="B28" s="53">
        <v>3</v>
      </c>
      <c r="C28" s="54" t="s">
        <v>115</v>
      </c>
      <c r="D28" s="55">
        <f>D6+D19+D23</f>
        <v>-17796.739337501174</v>
      </c>
      <c r="E28" s="55">
        <f>E6+E19+E23</f>
        <v>75974.186315002313</v>
      </c>
      <c r="G28" s="5"/>
    </row>
    <row r="29" spans="1:7">
      <c r="A29" s="20"/>
      <c r="B29" s="75" t="s">
        <v>342</v>
      </c>
      <c r="C29" s="78" t="s">
        <v>116</v>
      </c>
      <c r="D29" s="79">
        <v>-1800</v>
      </c>
      <c r="E29" s="79">
        <v>-1050</v>
      </c>
      <c r="G29" s="5"/>
    </row>
    <row r="30" spans="1:7">
      <c r="A30" s="20"/>
      <c r="B30" s="53">
        <v>4</v>
      </c>
      <c r="C30" s="54" t="s">
        <v>117</v>
      </c>
      <c r="D30" s="55">
        <f>SUM(D28:D29)</f>
        <v>-19596.739337501174</v>
      </c>
      <c r="E30" s="55">
        <f>SUM(E28:E29)</f>
        <v>74924.186315002313</v>
      </c>
      <c r="G30" s="5"/>
    </row>
    <row r="31" spans="1:7">
      <c r="A31" s="20"/>
      <c r="B31" s="53">
        <v>5</v>
      </c>
      <c r="C31" s="54" t="s">
        <v>118</v>
      </c>
      <c r="D31" s="55">
        <f>SUM(D32:D38)</f>
        <v>9038.2481610000013</v>
      </c>
      <c r="E31" s="55">
        <f>SUM(E32:E38)</f>
        <v>8740.2222199999633</v>
      </c>
      <c r="G31" s="5"/>
    </row>
    <row r="32" spans="1:7">
      <c r="A32" s="20"/>
      <c r="B32" s="75" t="s">
        <v>333</v>
      </c>
      <c r="C32" s="78" t="s">
        <v>119</v>
      </c>
      <c r="D32" s="79">
        <v>-492.72112000000061</v>
      </c>
      <c r="E32" s="79">
        <v>-1914.3962400000237</v>
      </c>
      <c r="G32" s="5"/>
    </row>
    <row r="33" spans="1:7">
      <c r="A33" s="20"/>
      <c r="B33" s="75" t="s">
        <v>334</v>
      </c>
      <c r="C33" s="78" t="s">
        <v>120</v>
      </c>
      <c r="D33" s="79">
        <v>68.639999999999873</v>
      </c>
      <c r="E33" s="79">
        <v>0</v>
      </c>
      <c r="G33" s="5"/>
    </row>
    <row r="34" spans="1:7">
      <c r="A34" s="20"/>
      <c r="B34" s="75" t="s">
        <v>335</v>
      </c>
      <c r="C34" s="78" t="s">
        <v>121</v>
      </c>
      <c r="D34" s="79">
        <v>-1018.2078200000001</v>
      </c>
      <c r="E34" s="79">
        <v>-867.28086000000144</v>
      </c>
      <c r="G34" s="5"/>
    </row>
    <row r="35" spans="1:7">
      <c r="A35" s="20"/>
      <c r="B35" s="75" t="s">
        <v>336</v>
      </c>
      <c r="C35" s="78" t="s">
        <v>122</v>
      </c>
      <c r="D35" s="79">
        <v>0</v>
      </c>
      <c r="E35" s="79">
        <v>0</v>
      </c>
      <c r="G35" s="5"/>
    </row>
    <row r="36" spans="1:7">
      <c r="A36" s="20"/>
      <c r="B36" s="75" t="s">
        <v>347</v>
      </c>
      <c r="C36" s="78" t="s">
        <v>123</v>
      </c>
      <c r="D36" s="79">
        <v>0</v>
      </c>
      <c r="E36" s="79">
        <v>0</v>
      </c>
      <c r="G36" s="5"/>
    </row>
    <row r="37" spans="1:7">
      <c r="A37" s="20"/>
      <c r="B37" s="75" t="s">
        <v>348</v>
      </c>
      <c r="C37" s="78" t="s">
        <v>124</v>
      </c>
      <c r="D37" s="79">
        <v>10480.537101000002</v>
      </c>
      <c r="E37" s="79">
        <v>11521.89931999999</v>
      </c>
      <c r="G37" s="5"/>
    </row>
    <row r="38" spans="1:7">
      <c r="A38" s="20"/>
      <c r="B38" s="75" t="s">
        <v>349</v>
      </c>
      <c r="C38" s="78" t="s">
        <v>125</v>
      </c>
      <c r="D38" s="79">
        <v>0</v>
      </c>
      <c r="E38" s="79">
        <v>0</v>
      </c>
      <c r="G38" s="5"/>
    </row>
    <row r="39" spans="1:7">
      <c r="A39" s="20"/>
      <c r="B39" s="53">
        <v>6</v>
      </c>
      <c r="C39" s="54" t="s">
        <v>126</v>
      </c>
      <c r="D39" s="55">
        <f>SUM(D32:D38)</f>
        <v>9038.2481610000013</v>
      </c>
      <c r="E39" s="55">
        <f>SUM(E32:E38)</f>
        <v>8740.2222199999633</v>
      </c>
      <c r="G39" s="5"/>
    </row>
    <row r="40" spans="1:7">
      <c r="A40" s="20"/>
      <c r="B40" s="53">
        <v>7</v>
      </c>
      <c r="C40" s="54" t="s">
        <v>127</v>
      </c>
      <c r="D40" s="55"/>
      <c r="E40" s="55">
        <v>0</v>
      </c>
      <c r="G40" s="5"/>
    </row>
    <row r="41" spans="1:7">
      <c r="A41" s="20"/>
      <c r="B41" s="75" t="s">
        <v>350</v>
      </c>
      <c r="C41" s="78" t="s">
        <v>421</v>
      </c>
      <c r="D41" s="79"/>
      <c r="E41" s="79"/>
      <c r="G41" s="5"/>
    </row>
    <row r="42" spans="1:7">
      <c r="A42" s="20"/>
      <c r="B42" s="75" t="s">
        <v>351</v>
      </c>
      <c r="C42" s="78" t="s">
        <v>422</v>
      </c>
      <c r="D42" s="79"/>
      <c r="E42" s="79"/>
      <c r="G42" s="5"/>
    </row>
    <row r="43" spans="1:7">
      <c r="A43" s="20"/>
      <c r="B43" s="75" t="s">
        <v>352</v>
      </c>
      <c r="C43" s="78" t="s">
        <v>128</v>
      </c>
      <c r="D43" s="79"/>
      <c r="E43" s="79"/>
      <c r="G43" s="5"/>
    </row>
    <row r="44" spans="1:7">
      <c r="A44" s="20"/>
      <c r="B44" s="75" t="s">
        <v>353</v>
      </c>
      <c r="C44" s="78" t="s">
        <v>129</v>
      </c>
      <c r="D44" s="79">
        <v>0</v>
      </c>
      <c r="E44" s="79">
        <v>1475.5999999999985</v>
      </c>
      <c r="G44" s="5"/>
    </row>
    <row r="45" spans="1:7">
      <c r="A45" s="20"/>
      <c r="B45" s="75" t="s">
        <v>354</v>
      </c>
      <c r="C45" s="78" t="s">
        <v>130</v>
      </c>
      <c r="D45" s="79">
        <v>0</v>
      </c>
      <c r="E45" s="79">
        <v>0</v>
      </c>
      <c r="G45" s="5"/>
    </row>
    <row r="46" spans="1:7">
      <c r="A46" s="20"/>
      <c r="B46" s="75" t="s">
        <v>355</v>
      </c>
      <c r="C46" s="78" t="s">
        <v>316</v>
      </c>
      <c r="D46" s="79">
        <v>0</v>
      </c>
      <c r="E46" s="79">
        <v>-4064.7174399999999</v>
      </c>
      <c r="G46" s="5"/>
    </row>
    <row r="47" spans="1:7">
      <c r="A47" s="20"/>
      <c r="B47" s="75" t="s">
        <v>356</v>
      </c>
      <c r="C47" s="78" t="s">
        <v>131</v>
      </c>
      <c r="D47" s="79"/>
      <c r="E47" s="79"/>
      <c r="G47" s="5"/>
    </row>
    <row r="48" spans="1:7">
      <c r="A48" s="20"/>
      <c r="B48" s="53">
        <v>8</v>
      </c>
      <c r="C48" s="54" t="s">
        <v>132</v>
      </c>
      <c r="D48" s="55">
        <f>SUM(D41:D47)</f>
        <v>0</v>
      </c>
      <c r="E48" s="55">
        <f>SUM(E41:E47)</f>
        <v>-2589.1174400000014</v>
      </c>
    </row>
    <row r="49" spans="1:7" ht="14.4">
      <c r="A49" s="20"/>
      <c r="B49" s="53">
        <v>9</v>
      </c>
      <c r="C49" s="54" t="s">
        <v>133</v>
      </c>
      <c r="D49" s="55">
        <v>235847.88545000003</v>
      </c>
      <c r="E49" s="55">
        <v>185317.77130000008</v>
      </c>
      <c r="G49"/>
    </row>
    <row r="50" spans="1:7" ht="14.4">
      <c r="A50" s="20"/>
      <c r="B50" s="53">
        <v>10</v>
      </c>
      <c r="C50" s="54" t="s">
        <v>134</v>
      </c>
      <c r="D50" s="55">
        <f>D30+D39+D48</f>
        <v>-10558.491176501173</v>
      </c>
      <c r="E50" s="55">
        <f>E30+E39+E48</f>
        <v>81075.291095002278</v>
      </c>
      <c r="G50"/>
    </row>
    <row r="51" spans="1:7" ht="14.4">
      <c r="A51" s="20"/>
      <c r="B51" s="53">
        <v>11</v>
      </c>
      <c r="C51" s="54" t="s">
        <v>135</v>
      </c>
      <c r="D51" s="83">
        <v>-50.676370000028406</v>
      </c>
      <c r="E51" s="84">
        <v>7.868150000003661</v>
      </c>
      <c r="G51"/>
    </row>
    <row r="52" spans="1:7" ht="14.4">
      <c r="A52" s="20"/>
      <c r="B52" s="53">
        <v>12</v>
      </c>
      <c r="C52" s="54" t="s">
        <v>136</v>
      </c>
      <c r="D52" s="55">
        <f>SUM(D49:D51)</f>
        <v>225238.71790349882</v>
      </c>
      <c r="E52" s="55">
        <f>SUM(E49:E51)</f>
        <v>266400.93054500234</v>
      </c>
      <c r="G52"/>
    </row>
    <row r="53" spans="1:7" ht="14.4">
      <c r="F53"/>
      <c r="G53"/>
    </row>
    <row r="54" spans="1:7" ht="14.4">
      <c r="C54"/>
      <c r="D54"/>
      <c r="E54"/>
      <c r="F54"/>
      <c r="G54"/>
    </row>
    <row r="55" spans="1:7" ht="14.4">
      <c r="C55"/>
      <c r="D55" s="14"/>
      <c r="E55"/>
      <c r="F55"/>
      <c r="G55"/>
    </row>
    <row r="56" spans="1:7" ht="14.4">
      <c r="C56"/>
      <c r="D56"/>
      <c r="E56"/>
      <c r="F56"/>
      <c r="G56"/>
    </row>
    <row r="57" spans="1:7" ht="14.4">
      <c r="C57"/>
      <c r="D57" s="14"/>
      <c r="E57"/>
      <c r="F57"/>
      <c r="G57"/>
    </row>
    <row r="58" spans="1:7" ht="14.4">
      <c r="C58"/>
      <c r="D58"/>
      <c r="E58"/>
      <c r="F58"/>
      <c r="G58"/>
    </row>
    <row r="59" spans="1:7" ht="14.4">
      <c r="C59"/>
      <c r="D59"/>
      <c r="E59"/>
      <c r="F59"/>
      <c r="G59"/>
    </row>
    <row r="60" spans="1:7" ht="14.4">
      <c r="F60"/>
      <c r="G6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showGridLines="0" zoomScale="80" zoomScaleNormal="80" workbookViewId="0">
      <selection activeCell="C2" sqref="C2"/>
    </sheetView>
  </sheetViews>
  <sheetFormatPr defaultColWidth="9.109375" defaultRowHeight="13.2"/>
  <cols>
    <col min="1" max="1" width="4.109375" style="3" customWidth="1"/>
    <col min="2" max="2" width="5.77734375" style="3" customWidth="1"/>
    <col min="3" max="3" width="42" style="3" customWidth="1"/>
    <col min="4" max="4" width="30.33203125" style="3" customWidth="1"/>
    <col min="5" max="5" width="12.77734375" style="3" bestFit="1" customWidth="1"/>
    <col min="6" max="6" width="9.109375" style="3"/>
    <col min="7" max="7" width="12.6640625" style="3" customWidth="1"/>
    <col min="8" max="16384" width="9.109375" style="3"/>
  </cols>
  <sheetData>
    <row r="1" spans="1:8" ht="66" customHeight="1">
      <c r="B1"/>
      <c r="C1" s="73"/>
      <c r="D1" s="42"/>
      <c r="E1"/>
    </row>
    <row r="2" spans="1:8" ht="60" customHeight="1">
      <c r="B2" s="44"/>
      <c r="C2" s="45" t="s">
        <v>419</v>
      </c>
      <c r="D2" s="46"/>
      <c r="E2" s="62"/>
    </row>
    <row r="3" spans="1:8" ht="15" customHeight="1">
      <c r="A3" s="20"/>
      <c r="B3" s="28"/>
      <c r="C3" s="20"/>
      <c r="D3" s="25" t="s">
        <v>276</v>
      </c>
    </row>
    <row r="4" spans="1:8" ht="46.05" customHeight="1">
      <c r="A4" s="20"/>
      <c r="B4" s="85">
        <v>1</v>
      </c>
      <c r="C4" s="85" t="s">
        <v>137</v>
      </c>
      <c r="D4" s="86">
        <f>SUM(D5:D10)</f>
        <v>1211045.4718664987</v>
      </c>
    </row>
    <row r="5" spans="1:8" ht="14.4">
      <c r="A5" s="20"/>
      <c r="B5" s="87">
        <v>1.1000000000000001</v>
      </c>
      <c r="C5" s="57" t="s">
        <v>138</v>
      </c>
      <c r="D5" s="58">
        <v>170647.21267426139</v>
      </c>
      <c r="E5" s="15"/>
      <c r="G5" s="5"/>
      <c r="H5"/>
    </row>
    <row r="6" spans="1:8">
      <c r="A6" s="20"/>
      <c r="B6" s="87">
        <v>1.2</v>
      </c>
      <c r="C6" s="57" t="s">
        <v>139</v>
      </c>
      <c r="D6" s="58">
        <v>121995.90807331425</v>
      </c>
      <c r="E6" s="15"/>
      <c r="G6" s="5"/>
    </row>
    <row r="7" spans="1:8">
      <c r="A7" s="20"/>
      <c r="B7" s="87">
        <v>1.3</v>
      </c>
      <c r="C7" s="57" t="s">
        <v>140</v>
      </c>
      <c r="D7" s="58">
        <v>233440.42500284151</v>
      </c>
      <c r="E7" s="15"/>
      <c r="G7" s="5"/>
    </row>
    <row r="8" spans="1:8">
      <c r="A8" s="20"/>
      <c r="B8" s="87">
        <v>1.4</v>
      </c>
      <c r="C8" s="57" t="s">
        <v>141</v>
      </c>
      <c r="D8" s="58">
        <v>322782.22556927544</v>
      </c>
      <c r="E8" s="15"/>
      <c r="G8" s="5"/>
    </row>
    <row r="9" spans="1:8">
      <c r="A9" s="20"/>
      <c r="B9" s="87">
        <v>1.5</v>
      </c>
      <c r="C9" s="57" t="s">
        <v>142</v>
      </c>
      <c r="D9" s="58">
        <v>207557.77225579711</v>
      </c>
      <c r="E9" s="15"/>
      <c r="G9" s="5"/>
    </row>
    <row r="10" spans="1:8">
      <c r="A10" s="20"/>
      <c r="B10" s="87">
        <v>1.6</v>
      </c>
      <c r="C10" s="57" t="s">
        <v>143</v>
      </c>
      <c r="D10" s="58">
        <v>154621.9282910091</v>
      </c>
      <c r="E10" s="15"/>
      <c r="G10" s="5"/>
    </row>
    <row r="11" spans="1:8">
      <c r="A11" s="20"/>
      <c r="B11" s="54">
        <v>2</v>
      </c>
      <c r="C11" s="54" t="s">
        <v>144</v>
      </c>
      <c r="D11" s="55">
        <f>SUM(D12:D17)</f>
        <v>1017849.63796</v>
      </c>
      <c r="E11" s="15"/>
      <c r="G11" s="5"/>
    </row>
    <row r="12" spans="1:8">
      <c r="A12" s="20"/>
      <c r="B12" s="87">
        <v>2.1</v>
      </c>
      <c r="C12" s="57" t="s">
        <v>138</v>
      </c>
      <c r="D12" s="58">
        <v>279962.41237999988</v>
      </c>
      <c r="E12" s="15"/>
      <c r="G12" s="5"/>
    </row>
    <row r="13" spans="1:8">
      <c r="A13" s="20"/>
      <c r="B13" s="87">
        <v>2.2000000000000002</v>
      </c>
      <c r="C13" s="57" t="s">
        <v>139</v>
      </c>
      <c r="D13" s="58">
        <v>183796.78047999981</v>
      </c>
      <c r="E13" s="15"/>
      <c r="G13" s="5"/>
    </row>
    <row r="14" spans="1:8">
      <c r="A14" s="20"/>
      <c r="B14" s="87">
        <v>2.2999999999999998</v>
      </c>
      <c r="C14" s="57" t="s">
        <v>140</v>
      </c>
      <c r="D14" s="58">
        <v>251915.37419999955</v>
      </c>
      <c r="E14" s="15"/>
      <c r="G14" s="5"/>
    </row>
    <row r="15" spans="1:8">
      <c r="A15" s="20"/>
      <c r="B15" s="87">
        <v>2.4</v>
      </c>
      <c r="C15" s="57" t="s">
        <v>141</v>
      </c>
      <c r="D15" s="58">
        <v>157358.54309000066</v>
      </c>
      <c r="E15" s="15"/>
      <c r="G15" s="5"/>
    </row>
    <row r="16" spans="1:8">
      <c r="A16" s="20"/>
      <c r="B16" s="87">
        <v>2.5</v>
      </c>
      <c r="C16" s="57" t="s">
        <v>142</v>
      </c>
      <c r="D16" s="58">
        <v>32796.549610000002</v>
      </c>
      <c r="E16" s="15"/>
      <c r="G16" s="5"/>
    </row>
    <row r="17" spans="1:7">
      <c r="A17" s="20"/>
      <c r="B17" s="87">
        <v>2.6</v>
      </c>
      <c r="C17" s="57" t="s">
        <v>143</v>
      </c>
      <c r="D17" s="58">
        <v>112019.9782</v>
      </c>
      <c r="E17" s="15"/>
      <c r="G17" s="5"/>
    </row>
    <row r="18" spans="1:7">
      <c r="A18" s="20"/>
      <c r="B18" s="54">
        <v>3</v>
      </c>
      <c r="C18" s="54" t="s">
        <v>145</v>
      </c>
      <c r="D18" s="55">
        <f>D4-D11</f>
        <v>193195.83390649874</v>
      </c>
      <c r="E18" s="15"/>
      <c r="G18" s="5"/>
    </row>
    <row r="19" spans="1:7">
      <c r="A19" s="20"/>
      <c r="B19" s="87">
        <v>3.1</v>
      </c>
      <c r="C19" s="57" t="s">
        <v>138</v>
      </c>
      <c r="D19" s="58">
        <f>D5-D12</f>
        <v>-109315.19970573849</v>
      </c>
      <c r="E19" s="15"/>
      <c r="G19" s="5"/>
    </row>
    <row r="20" spans="1:7">
      <c r="A20" s="20"/>
      <c r="B20" s="87">
        <v>3.2</v>
      </c>
      <c r="C20" s="57" t="s">
        <v>139</v>
      </c>
      <c r="D20" s="58">
        <f t="shared" ref="D20:D24" si="0">D6-D13</f>
        <v>-61800.872406685565</v>
      </c>
      <c r="E20" s="15"/>
      <c r="G20" s="5"/>
    </row>
    <row r="21" spans="1:7">
      <c r="A21" s="20"/>
      <c r="B21" s="87">
        <v>3.3</v>
      </c>
      <c r="C21" s="57" t="s">
        <v>140</v>
      </c>
      <c r="D21" s="58">
        <f t="shared" si="0"/>
        <v>-18474.949197158043</v>
      </c>
      <c r="E21" s="15"/>
      <c r="G21" s="5"/>
    </row>
    <row r="22" spans="1:7">
      <c r="A22" s="20"/>
      <c r="B22" s="87">
        <v>3.4</v>
      </c>
      <c r="C22" s="57" t="s">
        <v>141</v>
      </c>
      <c r="D22" s="58">
        <f t="shared" si="0"/>
        <v>165423.68247927478</v>
      </c>
      <c r="E22" s="15"/>
      <c r="G22" s="5"/>
    </row>
    <row r="23" spans="1:7">
      <c r="A23" s="20"/>
      <c r="B23" s="87">
        <v>3.5</v>
      </c>
      <c r="C23" s="57" t="s">
        <v>142</v>
      </c>
      <c r="D23" s="58">
        <f t="shared" si="0"/>
        <v>174761.22264579713</v>
      </c>
      <c r="E23" s="15"/>
      <c r="G23" s="5"/>
    </row>
    <row r="24" spans="1:7">
      <c r="A24" s="20"/>
      <c r="B24" s="87">
        <v>3.6</v>
      </c>
      <c r="C24" s="57" t="s">
        <v>143</v>
      </c>
      <c r="D24" s="58">
        <f t="shared" si="0"/>
        <v>42601.950091009101</v>
      </c>
      <c r="E24" s="15"/>
      <c r="G24" s="5"/>
    </row>
    <row r="25" spans="1:7">
      <c r="A25" s="20"/>
      <c r="B25" s="29"/>
      <c r="C25" s="29"/>
      <c r="D25" s="29"/>
    </row>
    <row r="26" spans="1:7">
      <c r="A26" s="20"/>
      <c r="B26" s="20"/>
      <c r="C26" s="20"/>
      <c r="D26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32"/>
  <sheetViews>
    <sheetView showGridLines="0" view="pageBreakPreview" zoomScale="73" zoomScaleNormal="90" zoomScaleSheetLayoutView="73" workbookViewId="0">
      <selection activeCell="B2" sqref="B2"/>
    </sheetView>
  </sheetViews>
  <sheetFormatPr defaultColWidth="9.109375" defaultRowHeight="13.2"/>
  <cols>
    <col min="1" max="1" width="3" style="3" customWidth="1"/>
    <col min="2" max="2" width="52.77734375" style="3" customWidth="1"/>
    <col min="3" max="3" width="13.109375" style="3" bestFit="1" customWidth="1"/>
    <col min="4" max="10" width="13.6640625" style="3" customWidth="1"/>
    <col min="11" max="11" width="10.77734375" style="3" customWidth="1"/>
    <col min="12" max="12" width="11.44140625" style="3" customWidth="1"/>
    <col min="13" max="13" width="11" style="3" customWidth="1"/>
    <col min="14" max="14" width="11.6640625" style="3" customWidth="1"/>
    <col min="15" max="16" width="13.33203125" style="3" customWidth="1"/>
    <col min="17" max="17" width="13.44140625" style="3" customWidth="1"/>
    <col min="18" max="16384" width="9.109375" style="3"/>
  </cols>
  <sheetData>
    <row r="1" spans="2:17" ht="61.95" customHeight="1">
      <c r="B1" s="73"/>
    </row>
    <row r="2" spans="2:17" ht="37.049999999999997" customHeight="1">
      <c r="B2" s="45" t="s">
        <v>423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</row>
    <row r="3" spans="2:17" ht="26.25" customHeight="1"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</row>
    <row r="4" spans="2:17" ht="13.5" customHeight="1">
      <c r="B4" s="88" t="s">
        <v>146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2:17">
      <c r="B5" s="90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2" t="s">
        <v>276</v>
      </c>
    </row>
    <row r="6" spans="2:17" ht="12.75" hidden="1" customHeight="1">
      <c r="B6" s="173" t="s">
        <v>147</v>
      </c>
      <c r="C6" s="173"/>
      <c r="D6" s="93"/>
      <c r="E6" s="93"/>
      <c r="F6" s="94"/>
      <c r="G6" s="94"/>
      <c r="H6" s="94"/>
      <c r="I6" s="94"/>
      <c r="J6" s="94"/>
      <c r="K6" s="94"/>
      <c r="L6" s="94"/>
      <c r="M6" s="94"/>
      <c r="N6" s="94"/>
      <c r="O6" s="94"/>
      <c r="P6" s="95" t="s">
        <v>0</v>
      </c>
      <c r="Q6" s="95"/>
    </row>
    <row r="7" spans="2:17" ht="12.75" customHeight="1">
      <c r="B7" s="174" t="s">
        <v>148</v>
      </c>
      <c r="C7" s="172" t="s">
        <v>149</v>
      </c>
      <c r="D7" s="172" t="s">
        <v>150</v>
      </c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</row>
    <row r="8" spans="2:17" ht="12.75" hidden="1" customHeight="1">
      <c r="B8" s="175"/>
      <c r="C8" s="172"/>
      <c r="D8" s="50"/>
      <c r="E8" s="50"/>
      <c r="F8" s="50"/>
      <c r="G8" s="50"/>
      <c r="H8" s="172" t="s">
        <v>151</v>
      </c>
      <c r="I8" s="172"/>
      <c r="J8" s="172"/>
      <c r="K8" s="172"/>
      <c r="L8" s="50"/>
      <c r="M8" s="50"/>
      <c r="N8" s="50"/>
      <c r="O8" s="50"/>
      <c r="P8" s="50"/>
      <c r="Q8" s="50"/>
    </row>
    <row r="9" spans="2:17">
      <c r="B9" s="175"/>
      <c r="C9" s="172"/>
      <c r="D9" s="172" t="s">
        <v>152</v>
      </c>
      <c r="E9" s="172" t="s">
        <v>153</v>
      </c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</row>
    <row r="10" spans="2:17" ht="12.75" hidden="1" customHeight="1">
      <c r="B10" s="175"/>
      <c r="C10" s="172"/>
      <c r="D10" s="172"/>
      <c r="E10" s="50"/>
      <c r="F10" s="50"/>
      <c r="G10" s="50"/>
      <c r="H10" s="172" t="s">
        <v>154</v>
      </c>
      <c r="I10" s="172"/>
      <c r="J10" s="172"/>
      <c r="K10" s="172"/>
      <c r="L10" s="50"/>
      <c r="M10" s="50"/>
      <c r="N10" s="50"/>
      <c r="O10" s="50"/>
      <c r="P10" s="50"/>
      <c r="Q10" s="50"/>
    </row>
    <row r="11" spans="2:17" ht="26.4">
      <c r="B11" s="176"/>
      <c r="C11" s="172"/>
      <c r="D11" s="172"/>
      <c r="E11" s="50" t="s">
        <v>155</v>
      </c>
      <c r="F11" s="50" t="s">
        <v>156</v>
      </c>
      <c r="G11" s="50" t="s">
        <v>157</v>
      </c>
      <c r="H11" s="50" t="s">
        <v>158</v>
      </c>
      <c r="I11" s="50" t="s">
        <v>159</v>
      </c>
      <c r="J11" s="50" t="s">
        <v>160</v>
      </c>
      <c r="K11" s="50" t="s">
        <v>161</v>
      </c>
      <c r="L11" s="50" t="s">
        <v>162</v>
      </c>
      <c r="M11" s="50" t="s">
        <v>163</v>
      </c>
      <c r="N11" s="50" t="s">
        <v>164</v>
      </c>
      <c r="O11" s="50" t="s">
        <v>165</v>
      </c>
      <c r="P11" s="50" t="s">
        <v>166</v>
      </c>
      <c r="Q11" s="50" t="s">
        <v>167</v>
      </c>
    </row>
    <row r="12" spans="2:17" ht="26.4" hidden="1">
      <c r="B12" s="96" t="s">
        <v>168</v>
      </c>
      <c r="C12" s="96" t="s">
        <v>169</v>
      </c>
      <c r="D12" s="96" t="s">
        <v>169</v>
      </c>
      <c r="E12" s="96" t="s">
        <v>170</v>
      </c>
      <c r="F12" s="96" t="s">
        <v>171</v>
      </c>
      <c r="G12" s="96" t="s">
        <v>172</v>
      </c>
      <c r="H12" s="96" t="s">
        <v>173</v>
      </c>
      <c r="I12" s="96" t="s">
        <v>174</v>
      </c>
      <c r="J12" s="96" t="s">
        <v>175</v>
      </c>
      <c r="K12" s="96" t="s">
        <v>176</v>
      </c>
      <c r="L12" s="96" t="s">
        <v>177</v>
      </c>
      <c r="M12" s="96" t="s">
        <v>178</v>
      </c>
      <c r="N12" s="96" t="s">
        <v>179</v>
      </c>
      <c r="O12" s="96" t="s">
        <v>180</v>
      </c>
      <c r="P12" s="96" t="s">
        <v>181</v>
      </c>
      <c r="Q12" s="96" t="s">
        <v>182</v>
      </c>
    </row>
    <row r="13" spans="2:17">
      <c r="B13" s="97" t="s">
        <v>183</v>
      </c>
      <c r="C13" s="98">
        <f>SUM(D13:Q13)</f>
        <v>1170339.3221999998</v>
      </c>
      <c r="D13" s="98">
        <v>984536.70305132179</v>
      </c>
      <c r="E13" s="98">
        <v>126462.96490892394</v>
      </c>
      <c r="F13" s="98">
        <v>24073.013189000012</v>
      </c>
      <c r="G13" s="98">
        <v>8964.9788799999933</v>
      </c>
      <c r="H13" s="98">
        <v>5663.4426299999996</v>
      </c>
      <c r="I13" s="98">
        <v>5083.0760699999992</v>
      </c>
      <c r="J13" s="98">
        <v>5292.0923999999977</v>
      </c>
      <c r="K13" s="98">
        <v>4310.9211099999993</v>
      </c>
      <c r="L13" s="98">
        <v>2660.8428379999991</v>
      </c>
      <c r="M13" s="98">
        <v>927.46944775399993</v>
      </c>
      <c r="N13" s="98">
        <v>729.02026000000012</v>
      </c>
      <c r="O13" s="98">
        <v>344.22121000000004</v>
      </c>
      <c r="P13" s="98">
        <v>80.607410000000002</v>
      </c>
      <c r="Q13" s="98">
        <v>1209.968795</v>
      </c>
    </row>
    <row r="14" spans="2:17">
      <c r="B14" s="99" t="s">
        <v>184</v>
      </c>
      <c r="C14" s="98">
        <f t="shared" ref="C14:C17" si="0">SUM(D14:Q14)</f>
        <v>457336.78028363176</v>
      </c>
      <c r="D14" s="69">
        <v>377629.44392463181</v>
      </c>
      <c r="E14" s="69">
        <v>60283.847227999999</v>
      </c>
      <c r="F14" s="69">
        <v>10427.203459</v>
      </c>
      <c r="G14" s="69">
        <v>2001.6432000000004</v>
      </c>
      <c r="H14" s="69">
        <v>998.51685999999972</v>
      </c>
      <c r="I14" s="69">
        <v>777.69586999999956</v>
      </c>
      <c r="J14" s="69">
        <v>828.28883000000042</v>
      </c>
      <c r="K14" s="69">
        <v>501.66863999999987</v>
      </c>
      <c r="L14" s="69">
        <v>2025.3519079999996</v>
      </c>
      <c r="M14" s="69">
        <v>459.13470999999987</v>
      </c>
      <c r="N14" s="69">
        <v>382.52067</v>
      </c>
      <c r="O14" s="69">
        <v>330.56479000000002</v>
      </c>
      <c r="P14" s="69">
        <v>13.900000000000006</v>
      </c>
      <c r="Q14" s="69">
        <v>677.00019399999996</v>
      </c>
    </row>
    <row r="15" spans="2:17">
      <c r="B15" s="99" t="s">
        <v>185</v>
      </c>
      <c r="C15" s="98">
        <f t="shared" si="0"/>
        <v>612676.76277536806</v>
      </c>
      <c r="D15" s="69">
        <v>513254.40931669017</v>
      </c>
      <c r="E15" s="69">
        <v>60344.205340923938</v>
      </c>
      <c r="F15" s="69">
        <v>13481.154320000012</v>
      </c>
      <c r="G15" s="69">
        <v>6732.7913699999926</v>
      </c>
      <c r="H15" s="69">
        <v>4604.6010500000002</v>
      </c>
      <c r="I15" s="69">
        <v>4305.3801999999996</v>
      </c>
      <c r="J15" s="69">
        <v>4463.8035699999973</v>
      </c>
      <c r="K15" s="69">
        <v>3809.2524699999994</v>
      </c>
      <c r="L15" s="69">
        <v>635.49092999999948</v>
      </c>
      <c r="M15" s="69">
        <v>468.33473775400006</v>
      </c>
      <c r="N15" s="69">
        <v>346.49959000000013</v>
      </c>
      <c r="O15" s="69">
        <v>13.656420000000001</v>
      </c>
      <c r="P15" s="69">
        <v>16.147959999999998</v>
      </c>
      <c r="Q15" s="69">
        <v>201.03550000000001</v>
      </c>
    </row>
    <row r="16" spans="2:17">
      <c r="B16" s="100" t="s">
        <v>186</v>
      </c>
      <c r="C16" s="98">
        <f t="shared" si="0"/>
        <v>100325.77914099985</v>
      </c>
      <c r="D16" s="69">
        <v>93652.84980999984</v>
      </c>
      <c r="E16" s="69">
        <v>5834.9123400000017</v>
      </c>
      <c r="F16" s="69">
        <v>164.65540999999999</v>
      </c>
      <c r="G16" s="69">
        <v>230.54431</v>
      </c>
      <c r="H16" s="69">
        <v>60.324719999999992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50.559449999999998</v>
      </c>
      <c r="Q16" s="69">
        <v>331.93310100000002</v>
      </c>
    </row>
    <row r="17" spans="2:17">
      <c r="B17" s="100" t="s">
        <v>187</v>
      </c>
      <c r="C17" s="98">
        <f t="shared" si="0"/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8" spans="2:17">
      <c r="B18" s="47"/>
      <c r="C18" s="90"/>
      <c r="D18" s="90"/>
      <c r="E18" s="90"/>
      <c r="F18" s="101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</row>
    <row r="19" spans="2:17">
      <c r="B19" s="88" t="s">
        <v>188</v>
      </c>
      <c r="C19" s="90"/>
      <c r="D19" s="90"/>
      <c r="E19" s="90"/>
      <c r="F19" s="102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</row>
    <row r="20" spans="2:17">
      <c r="B20" s="103"/>
      <c r="C20" s="90"/>
      <c r="D20" s="90"/>
      <c r="E20" s="90"/>
      <c r="F20" s="90"/>
      <c r="G20" s="90"/>
      <c r="H20" s="90"/>
      <c r="I20" s="90"/>
      <c r="J20" s="104"/>
      <c r="K20" s="90" t="s">
        <v>276</v>
      </c>
      <c r="L20" s="90"/>
      <c r="M20" s="90"/>
      <c r="N20" s="90"/>
      <c r="O20" s="90"/>
      <c r="P20" s="90"/>
      <c r="Q20" s="90"/>
    </row>
    <row r="21" spans="2:17" ht="66">
      <c r="B21" s="50" t="s">
        <v>148</v>
      </c>
      <c r="C21" s="50" t="s">
        <v>149</v>
      </c>
      <c r="D21" s="50" t="s">
        <v>189</v>
      </c>
      <c r="E21" s="50" t="s">
        <v>190</v>
      </c>
      <c r="F21" s="50" t="s">
        <v>191</v>
      </c>
      <c r="G21" s="50" t="s">
        <v>192</v>
      </c>
      <c r="H21" s="50" t="s">
        <v>193</v>
      </c>
      <c r="I21" s="50" t="s">
        <v>194</v>
      </c>
      <c r="J21" s="50" t="s">
        <v>195</v>
      </c>
      <c r="K21" s="50" t="s">
        <v>196</v>
      </c>
      <c r="L21" s="90"/>
      <c r="M21" s="90"/>
      <c r="N21" s="90"/>
      <c r="O21" s="90"/>
      <c r="P21" s="90"/>
      <c r="Q21" s="90"/>
    </row>
    <row r="22" spans="2:17" ht="26.4" hidden="1">
      <c r="B22" s="96" t="s">
        <v>168</v>
      </c>
      <c r="C22" s="96" t="s">
        <v>169</v>
      </c>
      <c r="D22" s="96" t="s">
        <v>197</v>
      </c>
      <c r="E22" s="96" t="s">
        <v>198</v>
      </c>
      <c r="F22" s="96" t="s">
        <v>199</v>
      </c>
      <c r="G22" s="96" t="s">
        <v>200</v>
      </c>
      <c r="H22" s="96" t="s">
        <v>201</v>
      </c>
      <c r="I22" s="96"/>
      <c r="J22" s="96" t="s">
        <v>202</v>
      </c>
      <c r="K22" s="96" t="s">
        <v>203</v>
      </c>
      <c r="L22" s="90"/>
      <c r="M22" s="90"/>
      <c r="N22" s="90"/>
      <c r="O22" s="90"/>
      <c r="P22" s="90"/>
      <c r="Q22" s="90"/>
    </row>
    <row r="23" spans="2:17">
      <c r="B23" s="97" t="s">
        <v>183</v>
      </c>
      <c r="C23" s="105">
        <f>SUM(D23:K23)</f>
        <v>1170339.3221999984</v>
      </c>
      <c r="D23" s="106">
        <v>812347.41242036258</v>
      </c>
      <c r="E23" s="106">
        <v>33543.946542004007</v>
      </c>
      <c r="F23" s="106">
        <v>0</v>
      </c>
      <c r="G23" s="106">
        <v>297512.77299746784</v>
      </c>
      <c r="H23" s="106">
        <v>16627.700836804015</v>
      </c>
      <c r="I23" s="106">
        <v>10307.489403359999</v>
      </c>
      <c r="J23" s="106">
        <v>0</v>
      </c>
      <c r="K23" s="106">
        <v>0</v>
      </c>
      <c r="L23" s="90"/>
      <c r="M23" s="90"/>
      <c r="N23" s="90"/>
      <c r="O23" s="90"/>
      <c r="P23" s="90"/>
      <c r="Q23" s="90"/>
    </row>
    <row r="24" spans="2:17">
      <c r="B24" s="99" t="s">
        <v>184</v>
      </c>
      <c r="C24" s="105">
        <f t="shared" ref="C24:C27" si="1">SUM(D24:K24)</f>
        <v>457336.78028363077</v>
      </c>
      <c r="D24" s="69">
        <v>213733.70171999899</v>
      </c>
      <c r="E24" s="69">
        <v>21550.716223999996</v>
      </c>
      <c r="F24" s="69">
        <v>0</v>
      </c>
      <c r="G24" s="69">
        <v>195975.73295646778</v>
      </c>
      <c r="H24" s="69">
        <v>16391.834056804015</v>
      </c>
      <c r="I24" s="69">
        <v>9684.7953263599993</v>
      </c>
      <c r="J24" s="69">
        <v>0</v>
      </c>
      <c r="K24" s="69">
        <v>0</v>
      </c>
      <c r="L24" s="90"/>
      <c r="M24" s="90"/>
      <c r="N24" s="90"/>
      <c r="O24" s="90"/>
      <c r="P24" s="90"/>
      <c r="Q24" s="90"/>
    </row>
    <row r="25" spans="2:17">
      <c r="B25" s="99" t="s">
        <v>185</v>
      </c>
      <c r="C25" s="105">
        <f t="shared" si="1"/>
        <v>612676.76277536806</v>
      </c>
      <c r="D25" s="69">
        <v>597660.24090036366</v>
      </c>
      <c r="E25" s="69">
        <v>11993.230318004007</v>
      </c>
      <c r="F25" s="69">
        <v>0</v>
      </c>
      <c r="G25" s="69">
        <v>2310.4802800003736</v>
      </c>
      <c r="H25" s="69">
        <v>235.86678000000001</v>
      </c>
      <c r="I25" s="69">
        <v>476.94449700000001</v>
      </c>
      <c r="J25" s="69">
        <v>0</v>
      </c>
      <c r="K25" s="69">
        <v>0</v>
      </c>
      <c r="L25" s="90"/>
      <c r="M25" s="90"/>
      <c r="N25" s="90"/>
      <c r="O25" s="90"/>
      <c r="P25" s="90"/>
      <c r="Q25" s="90"/>
    </row>
    <row r="26" spans="2:17">
      <c r="B26" s="100" t="s">
        <v>186</v>
      </c>
      <c r="C26" s="105">
        <f t="shared" si="1"/>
        <v>100325.77914099985</v>
      </c>
      <c r="D26" s="69">
        <v>953.46979999999996</v>
      </c>
      <c r="E26" s="69"/>
      <c r="F26" s="69">
        <v>0</v>
      </c>
      <c r="G26" s="69">
        <v>99226.559760999837</v>
      </c>
      <c r="H26" s="69">
        <v>0</v>
      </c>
      <c r="I26" s="69">
        <v>145.74957999999998</v>
      </c>
      <c r="J26" s="69">
        <v>0</v>
      </c>
      <c r="K26" s="69">
        <v>0</v>
      </c>
      <c r="L26" s="90"/>
      <c r="M26" s="90"/>
      <c r="N26" s="90"/>
      <c r="O26" s="90"/>
      <c r="P26" s="90"/>
      <c r="Q26" s="90"/>
    </row>
    <row r="27" spans="2:17">
      <c r="B27" s="100" t="s">
        <v>187</v>
      </c>
      <c r="C27" s="105">
        <f t="shared" si="1"/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90"/>
      <c r="M27" s="90"/>
      <c r="N27" s="90"/>
      <c r="O27" s="90"/>
      <c r="P27" s="90"/>
      <c r="Q27" s="90"/>
    </row>
    <row r="30" spans="2:17">
      <c r="E30" s="5"/>
    </row>
    <row r="31" spans="2:17">
      <c r="E31" s="5"/>
    </row>
    <row r="32" spans="2:17">
      <c r="E32" s="5"/>
    </row>
  </sheetData>
  <mergeCells count="9">
    <mergeCell ref="B3:Q3"/>
    <mergeCell ref="H10:K10"/>
    <mergeCell ref="B6:C6"/>
    <mergeCell ref="B7:B11"/>
    <mergeCell ref="C7:C11"/>
    <mergeCell ref="D7:Q7"/>
    <mergeCell ref="H8:K8"/>
    <mergeCell ref="D9:D11"/>
    <mergeCell ref="E9:Q9"/>
  </mergeCells>
  <pageMargins left="0.7" right="0.7" top="0.75" bottom="0.75" header="0.3" footer="0.3"/>
  <pageSetup paperSize="9" scale="3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"/>
  <sheetViews>
    <sheetView showGridLines="0" zoomScale="90" zoomScaleNormal="90" workbookViewId="0">
      <selection activeCell="C2" sqref="C2"/>
    </sheetView>
  </sheetViews>
  <sheetFormatPr defaultColWidth="9.109375" defaultRowHeight="13.2"/>
  <cols>
    <col min="1" max="1" width="3.6640625" style="3" customWidth="1"/>
    <col min="2" max="2" width="6" style="1" bestFit="1" customWidth="1"/>
    <col min="3" max="3" width="62.109375" style="3" customWidth="1"/>
    <col min="4" max="4" width="13.109375" style="3" customWidth="1"/>
    <col min="5" max="5" width="16" style="3" customWidth="1"/>
    <col min="6" max="6" width="13.33203125" style="3" customWidth="1"/>
    <col min="7" max="7" width="13.109375" style="3" customWidth="1"/>
    <col min="8" max="8" width="13.6640625" style="3" customWidth="1"/>
    <col min="9" max="9" width="14.44140625" style="3" customWidth="1"/>
    <col min="10" max="10" width="13.44140625" style="3" customWidth="1"/>
    <col min="11" max="11" width="14.44140625" style="3" customWidth="1"/>
    <col min="12" max="12" width="13.33203125" style="3" customWidth="1"/>
    <col min="13" max="13" width="14.77734375" style="3" customWidth="1"/>
    <col min="14" max="14" width="14" style="3" bestFit="1" customWidth="1"/>
    <col min="15" max="15" width="9.109375" style="3"/>
    <col min="16" max="16" width="9.44140625" style="3" bestFit="1" customWidth="1"/>
    <col min="17" max="16384" width="9.109375" style="3"/>
  </cols>
  <sheetData>
    <row r="1" spans="1:16" ht="58.95" customHeight="1">
      <c r="C1" s="73"/>
    </row>
    <row r="2" spans="1:16" ht="40.950000000000003" customHeight="1">
      <c r="A2" s="20"/>
      <c r="B2" s="108"/>
      <c r="C2" s="45" t="s">
        <v>424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</row>
    <row r="3" spans="1:16">
      <c r="A3" s="20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20"/>
    </row>
    <row r="4" spans="1:16" hidden="1">
      <c r="A4" s="20"/>
      <c r="B4" s="30"/>
      <c r="C4" s="178" t="s">
        <v>204</v>
      </c>
      <c r="D4" s="178"/>
      <c r="E4" s="178"/>
      <c r="F4" s="21"/>
      <c r="G4" s="21"/>
      <c r="H4" s="21"/>
      <c r="I4" s="21"/>
      <c r="J4" s="21"/>
      <c r="K4" s="21"/>
      <c r="L4" s="179" t="s">
        <v>0</v>
      </c>
      <c r="M4" s="179"/>
      <c r="N4" s="20"/>
    </row>
    <row r="5" spans="1:16" ht="37.950000000000003" customHeight="1">
      <c r="A5" s="20"/>
      <c r="B5" s="110"/>
      <c r="C5" s="50" t="s">
        <v>205</v>
      </c>
      <c r="D5" s="111" t="s">
        <v>206</v>
      </c>
      <c r="E5" s="50" t="s">
        <v>207</v>
      </c>
      <c r="F5" s="50" t="s">
        <v>208</v>
      </c>
      <c r="G5" s="50" t="s">
        <v>209</v>
      </c>
      <c r="H5" s="50" t="s">
        <v>139</v>
      </c>
      <c r="I5" s="50" t="s">
        <v>210</v>
      </c>
      <c r="J5" s="50" t="s">
        <v>211</v>
      </c>
      <c r="K5" s="50" t="s">
        <v>212</v>
      </c>
      <c r="L5" s="111" t="s">
        <v>213</v>
      </c>
      <c r="M5" s="111" t="s">
        <v>214</v>
      </c>
      <c r="N5" s="111" t="s">
        <v>215</v>
      </c>
    </row>
    <row r="6" spans="1:16" hidden="1">
      <c r="A6" s="20"/>
      <c r="B6" s="112"/>
      <c r="C6" s="67" t="s">
        <v>216</v>
      </c>
      <c r="D6" s="113" t="s">
        <v>217</v>
      </c>
      <c r="E6" s="67" t="s">
        <v>218</v>
      </c>
      <c r="F6" s="67" t="s">
        <v>219</v>
      </c>
      <c r="G6" s="67" t="s">
        <v>220</v>
      </c>
      <c r="H6" s="67" t="s">
        <v>221</v>
      </c>
      <c r="I6" s="67" t="s">
        <v>222</v>
      </c>
      <c r="J6" s="67" t="s">
        <v>223</v>
      </c>
      <c r="K6" s="67" t="s">
        <v>224</v>
      </c>
      <c r="L6" s="113" t="s">
        <v>225</v>
      </c>
      <c r="M6" s="113" t="s">
        <v>226</v>
      </c>
      <c r="N6" s="113" t="s">
        <v>227</v>
      </c>
    </row>
    <row r="7" spans="1:16">
      <c r="A7" s="20"/>
      <c r="B7" s="112">
        <v>1</v>
      </c>
      <c r="C7" s="117" t="s">
        <v>228</v>
      </c>
      <c r="D7" s="118">
        <v>148464.20263654992</v>
      </c>
      <c r="E7" s="118">
        <v>40283.393235444149</v>
      </c>
      <c r="F7" s="118">
        <v>193414.13079257784</v>
      </c>
      <c r="G7" s="118">
        <v>76603.549989108113</v>
      </c>
      <c r="H7" s="118">
        <v>121995.90807331425</v>
      </c>
      <c r="I7" s="118">
        <v>120681.24051197525</v>
      </c>
      <c r="J7" s="118">
        <v>112759.18449086625</v>
      </c>
      <c r="K7" s="118">
        <v>322782.22556927544</v>
      </c>
      <c r="L7" s="118">
        <v>269837.920936874</v>
      </c>
      <c r="M7" s="118">
        <v>396560.87298184051</v>
      </c>
      <c r="N7" s="118">
        <f>SUM(D7:M7)</f>
        <v>1803382.6292178256</v>
      </c>
      <c r="P7" s="7"/>
    </row>
    <row r="8" spans="1:16">
      <c r="A8" s="20"/>
      <c r="B8" s="114" t="s">
        <v>317</v>
      </c>
      <c r="C8" s="115" t="s">
        <v>229</v>
      </c>
      <c r="D8" s="69">
        <v>136662.44810754992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88576.26979245001</v>
      </c>
      <c r="N8" s="106">
        <f t="shared" ref="N8:N25" si="0">SUM(D8:M8)</f>
        <v>225238.71789999993</v>
      </c>
    </row>
    <row r="9" spans="1:16">
      <c r="A9" s="20"/>
      <c r="B9" s="114" t="s">
        <v>318</v>
      </c>
      <c r="C9" s="115" t="s">
        <v>230</v>
      </c>
      <c r="D9" s="69">
        <v>11801.754528999991</v>
      </c>
      <c r="E9" s="69">
        <v>20365.376490000002</v>
      </c>
      <c r="F9" s="69">
        <v>5000</v>
      </c>
      <c r="G9" s="69">
        <v>433</v>
      </c>
      <c r="H9" s="69">
        <v>1218</v>
      </c>
      <c r="I9" s="69">
        <v>7505.5</v>
      </c>
      <c r="J9" s="69">
        <v>929.9</v>
      </c>
      <c r="K9" s="69">
        <v>1421.37</v>
      </c>
      <c r="L9" s="69">
        <v>0</v>
      </c>
      <c r="M9" s="69">
        <v>0</v>
      </c>
      <c r="N9" s="106">
        <f t="shared" si="0"/>
        <v>48674.901018999997</v>
      </c>
    </row>
    <row r="10" spans="1:16">
      <c r="A10" s="20"/>
      <c r="B10" s="114" t="s">
        <v>319</v>
      </c>
      <c r="C10" s="78" t="s">
        <v>22</v>
      </c>
      <c r="D10" s="69">
        <v>0</v>
      </c>
      <c r="E10" s="69">
        <v>4859.1656154441453</v>
      </c>
      <c r="F10" s="69">
        <v>36271.593439175151</v>
      </c>
      <c r="G10" s="69">
        <v>76170.549989108113</v>
      </c>
      <c r="H10" s="69">
        <v>119257.68640131425</v>
      </c>
      <c r="I10" s="69">
        <v>110579.81996237524</v>
      </c>
      <c r="J10" s="69">
        <v>111767.08230086626</v>
      </c>
      <c r="K10" s="69">
        <v>315696.91090147546</v>
      </c>
      <c r="L10" s="69">
        <v>267777.037272266</v>
      </c>
      <c r="M10" s="69">
        <v>92285.679609932238</v>
      </c>
      <c r="N10" s="106">
        <f t="shared" si="0"/>
        <v>1134665.5254919569</v>
      </c>
    </row>
    <row r="11" spans="1:16" ht="13.2" customHeight="1">
      <c r="A11" s="20"/>
      <c r="B11" s="114" t="s">
        <v>320</v>
      </c>
      <c r="C11" s="78" t="s">
        <v>231</v>
      </c>
      <c r="D11" s="69">
        <v>0</v>
      </c>
      <c r="E11" s="69">
        <v>15058.851129999999</v>
      </c>
      <c r="F11" s="69">
        <v>0</v>
      </c>
      <c r="G11" s="69">
        <v>0</v>
      </c>
      <c r="H11" s="69">
        <v>1000</v>
      </c>
      <c r="I11" s="69">
        <v>440.63524999999998</v>
      </c>
      <c r="J11" s="69">
        <v>62.202190000000002</v>
      </c>
      <c r="K11" s="69">
        <v>3112.21054</v>
      </c>
      <c r="L11" s="69">
        <v>647.19216000000006</v>
      </c>
      <c r="M11" s="69">
        <v>0</v>
      </c>
      <c r="N11" s="106">
        <f t="shared" si="0"/>
        <v>20321.091269999997</v>
      </c>
    </row>
    <row r="12" spans="1:16">
      <c r="A12" s="20"/>
      <c r="B12" s="114" t="s">
        <v>321</v>
      </c>
      <c r="C12" s="115" t="s">
        <v>232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106">
        <f t="shared" si="0"/>
        <v>0</v>
      </c>
    </row>
    <row r="13" spans="1:16">
      <c r="A13" s="20"/>
      <c r="B13" s="114" t="s">
        <v>337</v>
      </c>
      <c r="C13" s="115" t="s">
        <v>233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106">
        <f t="shared" si="0"/>
        <v>0</v>
      </c>
    </row>
    <row r="14" spans="1:16">
      <c r="A14" s="20"/>
      <c r="B14" s="114" t="s">
        <v>338</v>
      </c>
      <c r="C14" s="115" t="s">
        <v>234</v>
      </c>
      <c r="D14" s="69">
        <v>0</v>
      </c>
      <c r="E14" s="69">
        <v>0</v>
      </c>
      <c r="F14" s="69">
        <v>686.92148153400001</v>
      </c>
      <c r="G14" s="69">
        <v>0</v>
      </c>
      <c r="H14" s="69">
        <v>520.22167200000001</v>
      </c>
      <c r="I14" s="69">
        <v>2155.2852996000001</v>
      </c>
      <c r="J14" s="69">
        <v>0</v>
      </c>
      <c r="K14" s="69">
        <v>2551.7341277999999</v>
      </c>
      <c r="L14" s="69">
        <v>1413.6915046079998</v>
      </c>
      <c r="M14" s="69">
        <v>56.1</v>
      </c>
      <c r="N14" s="106">
        <f t="shared" si="0"/>
        <v>7383.954085542</v>
      </c>
    </row>
    <row r="15" spans="1:16">
      <c r="A15" s="20"/>
      <c r="B15" s="114" t="s">
        <v>339</v>
      </c>
      <c r="C15" s="115" t="s">
        <v>28</v>
      </c>
      <c r="D15" s="69">
        <v>0</v>
      </c>
      <c r="E15" s="69">
        <v>0</v>
      </c>
      <c r="F15" s="69">
        <v>151455.61587186868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215642.82357945823</v>
      </c>
      <c r="N15" s="106">
        <f t="shared" si="0"/>
        <v>367098.43945132691</v>
      </c>
    </row>
    <row r="16" spans="1:16">
      <c r="A16" s="20"/>
      <c r="B16" s="116">
        <v>2</v>
      </c>
      <c r="C16" s="117" t="s">
        <v>235</v>
      </c>
      <c r="D16" s="118">
        <v>499807.71304999985</v>
      </c>
      <c r="E16" s="118">
        <v>137271.66595</v>
      </c>
      <c r="F16" s="118">
        <v>62514.956780000008</v>
      </c>
      <c r="G16" s="118">
        <v>97421.099759999866</v>
      </c>
      <c r="H16" s="118">
        <v>183796.78047999981</v>
      </c>
      <c r="I16" s="118">
        <v>115626.02417999996</v>
      </c>
      <c r="J16" s="118">
        <v>136289.35001999955</v>
      </c>
      <c r="K16" s="118">
        <v>157358.54309000063</v>
      </c>
      <c r="L16" s="118">
        <v>54486.609289999993</v>
      </c>
      <c r="M16" s="118">
        <v>188710.75872999986</v>
      </c>
      <c r="N16" s="118">
        <f t="shared" si="0"/>
        <v>1633283.5013299999</v>
      </c>
      <c r="P16" s="7"/>
    </row>
    <row r="17" spans="1:14">
      <c r="A17" s="20"/>
      <c r="B17" s="114" t="s">
        <v>322</v>
      </c>
      <c r="C17" s="78" t="s">
        <v>236</v>
      </c>
      <c r="D17" s="11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106">
        <f t="shared" si="0"/>
        <v>0</v>
      </c>
    </row>
    <row r="18" spans="1:14" ht="13.5" customHeight="1">
      <c r="A18" s="20"/>
      <c r="B18" s="114" t="s">
        <v>323</v>
      </c>
      <c r="C18" s="78" t="s">
        <v>36</v>
      </c>
      <c r="D18" s="69">
        <v>15763.319929999991</v>
      </c>
      <c r="E18" s="69">
        <v>123754.02961999999</v>
      </c>
      <c r="F18" s="69">
        <v>10006.86133</v>
      </c>
      <c r="G18" s="69">
        <v>704.60750000000007</v>
      </c>
      <c r="H18" s="69">
        <v>1940.7954900000004</v>
      </c>
      <c r="I18" s="69">
        <v>3343.4348499999996</v>
      </c>
      <c r="J18" s="69">
        <v>2194.2536599999999</v>
      </c>
      <c r="K18" s="69">
        <v>7542.0399899999938</v>
      </c>
      <c r="L18" s="69">
        <v>5153.1172900000001</v>
      </c>
      <c r="M18" s="69">
        <v>71629.918520000021</v>
      </c>
      <c r="N18" s="106">
        <f t="shared" si="0"/>
        <v>242032.37817999994</v>
      </c>
    </row>
    <row r="19" spans="1:14">
      <c r="A19" s="20"/>
      <c r="B19" s="114" t="s">
        <v>324</v>
      </c>
      <c r="C19" s="78" t="s">
        <v>237</v>
      </c>
      <c r="D19" s="119">
        <v>484044.39311999985</v>
      </c>
      <c r="E19" s="69">
        <v>13517.636330000007</v>
      </c>
      <c r="F19" s="69">
        <v>32706.493890000009</v>
      </c>
      <c r="G19" s="69">
        <v>96716.492259999883</v>
      </c>
      <c r="H19" s="69">
        <v>181855.98498999982</v>
      </c>
      <c r="I19" s="69">
        <v>112282.58932999997</v>
      </c>
      <c r="J19" s="69">
        <v>134095.09635999956</v>
      </c>
      <c r="K19" s="69">
        <v>149816.50310000067</v>
      </c>
      <c r="L19" s="69">
        <v>244.792</v>
      </c>
      <c r="M19" s="69">
        <v>0</v>
      </c>
      <c r="N19" s="106">
        <f t="shared" si="0"/>
        <v>1205279.9813799998</v>
      </c>
    </row>
    <row r="20" spans="1:14">
      <c r="A20" s="20"/>
      <c r="B20" s="114" t="s">
        <v>238</v>
      </c>
      <c r="C20" s="120" t="s">
        <v>239</v>
      </c>
      <c r="D20" s="72">
        <v>481488.10166999983</v>
      </c>
      <c r="E20" s="72">
        <v>0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  <c r="K20" s="72">
        <v>0</v>
      </c>
      <c r="L20" s="72">
        <v>0</v>
      </c>
      <c r="M20" s="72">
        <v>0</v>
      </c>
      <c r="N20" s="106">
        <f t="shared" si="0"/>
        <v>481488.10166999983</v>
      </c>
    </row>
    <row r="21" spans="1:14">
      <c r="A21" s="20"/>
      <c r="B21" s="114" t="s">
        <v>240</v>
      </c>
      <c r="C21" s="120" t="s">
        <v>241</v>
      </c>
      <c r="D21" s="72">
        <v>2556.2914499999997</v>
      </c>
      <c r="E21" s="72">
        <v>13517.636330000007</v>
      </c>
      <c r="F21" s="72">
        <v>32706.493890000009</v>
      </c>
      <c r="G21" s="72">
        <v>96716.492259999883</v>
      </c>
      <c r="H21" s="72">
        <v>181855.98498999982</v>
      </c>
      <c r="I21" s="72">
        <v>112282.58932999997</v>
      </c>
      <c r="J21" s="72">
        <v>134095.09635999956</v>
      </c>
      <c r="K21" s="72">
        <v>149816.50310000067</v>
      </c>
      <c r="L21" s="72">
        <v>244.792</v>
      </c>
      <c r="M21" s="72">
        <v>0</v>
      </c>
      <c r="N21" s="106">
        <f t="shared" si="0"/>
        <v>723791.87971000001</v>
      </c>
    </row>
    <row r="22" spans="1:14">
      <c r="A22" s="20"/>
      <c r="B22" s="114" t="s">
        <v>325</v>
      </c>
      <c r="C22" s="78" t="s">
        <v>242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49088.7</v>
      </c>
      <c r="M22" s="69">
        <v>18700</v>
      </c>
      <c r="N22" s="106">
        <f t="shared" si="0"/>
        <v>67788.7</v>
      </c>
    </row>
    <row r="23" spans="1:14">
      <c r="A23" s="20"/>
      <c r="B23" s="114" t="s">
        <v>326</v>
      </c>
      <c r="C23" s="115" t="s">
        <v>37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106">
        <f t="shared" si="0"/>
        <v>0</v>
      </c>
    </row>
    <row r="24" spans="1:14">
      <c r="A24" s="20"/>
      <c r="B24" s="114" t="s">
        <v>327</v>
      </c>
      <c r="C24" s="115" t="s">
        <v>41</v>
      </c>
      <c r="D24" s="69">
        <v>0</v>
      </c>
      <c r="E24" s="69">
        <v>0</v>
      </c>
      <c r="F24" s="69">
        <v>19801.601559999999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98380.840209999835</v>
      </c>
      <c r="N24" s="106">
        <f t="shared" si="0"/>
        <v>118182.44176999983</v>
      </c>
    </row>
    <row r="25" spans="1:14">
      <c r="A25" s="20"/>
      <c r="B25" s="116">
        <v>3</v>
      </c>
      <c r="C25" s="117" t="s">
        <v>243</v>
      </c>
      <c r="D25" s="118">
        <v>-351343.51041344996</v>
      </c>
      <c r="E25" s="118">
        <v>-96988.272714555846</v>
      </c>
      <c r="F25" s="118">
        <v>130899.17401257783</v>
      </c>
      <c r="G25" s="118">
        <v>-20817.549770891754</v>
      </c>
      <c r="H25" s="118">
        <v>-61800.872406685565</v>
      </c>
      <c r="I25" s="118">
        <v>5055.2163319752872</v>
      </c>
      <c r="J25" s="118">
        <v>-23530.165529133301</v>
      </c>
      <c r="K25" s="118">
        <v>165423.68247927481</v>
      </c>
      <c r="L25" s="118">
        <v>215351.311646874</v>
      </c>
      <c r="M25" s="118">
        <v>207850.11425184066</v>
      </c>
      <c r="N25" s="118">
        <f t="shared" si="0"/>
        <v>170099.12788782621</v>
      </c>
    </row>
    <row r="26" spans="1:14">
      <c r="A26" s="20"/>
      <c r="B26" s="22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>
      <c r="A27" s="20"/>
      <c r="B27" s="22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</sheetData>
  <mergeCells count="3">
    <mergeCell ref="B3:M3"/>
    <mergeCell ref="C4:E4"/>
    <mergeCell ref="L4:M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9"/>
  <sheetViews>
    <sheetView showGridLines="0" zoomScale="89" zoomScaleNormal="89" workbookViewId="0">
      <selection activeCell="C2" sqref="C2"/>
    </sheetView>
  </sheetViews>
  <sheetFormatPr defaultColWidth="9.109375" defaultRowHeight="13.2"/>
  <cols>
    <col min="1" max="1" width="4.77734375" style="3" customWidth="1"/>
    <col min="2" max="2" width="4.77734375" style="1" bestFit="1" customWidth="1"/>
    <col min="3" max="3" width="58.88671875" style="3" customWidth="1"/>
    <col min="4" max="4" width="17" style="3" customWidth="1"/>
    <col min="5" max="8" width="23" style="3" customWidth="1"/>
    <col min="9" max="16384" width="9.109375" style="3"/>
  </cols>
  <sheetData>
    <row r="1" spans="1:8" ht="52.95" customHeight="1">
      <c r="C1" s="73"/>
    </row>
    <row r="2" spans="1:8" ht="40.950000000000003" customHeight="1">
      <c r="B2" s="121"/>
      <c r="C2" s="45" t="s">
        <v>425</v>
      </c>
      <c r="D2" s="107"/>
      <c r="E2" s="107"/>
      <c r="F2" s="107"/>
      <c r="G2" s="107"/>
      <c r="H2" s="107"/>
    </row>
    <row r="3" spans="1:8">
      <c r="A3" s="20"/>
      <c r="B3" s="180"/>
      <c r="C3" s="180"/>
      <c r="D3" s="180"/>
      <c r="E3" s="180"/>
      <c r="F3" s="180"/>
      <c r="G3" s="180"/>
      <c r="H3" s="180"/>
    </row>
    <row r="4" spans="1:8">
      <c r="A4" s="20"/>
      <c r="B4" s="90"/>
      <c r="C4" s="90"/>
      <c r="D4" s="90"/>
      <c r="E4" s="90"/>
      <c r="F4" s="90"/>
      <c r="G4" s="90"/>
      <c r="H4" s="165" t="s">
        <v>276</v>
      </c>
    </row>
    <row r="5" spans="1:8" hidden="1">
      <c r="A5" s="20"/>
      <c r="B5" s="122"/>
      <c r="C5" s="181" t="s">
        <v>244</v>
      </c>
      <c r="D5" s="181"/>
      <c r="E5" s="123"/>
      <c r="F5" s="123"/>
      <c r="G5" s="182" t="s">
        <v>0</v>
      </c>
      <c r="H5" s="182"/>
    </row>
    <row r="6" spans="1:8" ht="63" customHeight="1">
      <c r="A6" s="20"/>
      <c r="B6" s="124"/>
      <c r="C6" s="111"/>
      <c r="D6" s="111" t="s">
        <v>149</v>
      </c>
      <c r="E6" s="50" t="s">
        <v>245</v>
      </c>
      <c r="F6" s="50" t="s">
        <v>246</v>
      </c>
      <c r="G6" s="50" t="s">
        <v>247</v>
      </c>
      <c r="H6" s="50" t="s">
        <v>125</v>
      </c>
    </row>
    <row r="7" spans="1:8" hidden="1">
      <c r="A7" s="20"/>
      <c r="B7" s="65"/>
      <c r="C7" s="113" t="s">
        <v>248</v>
      </c>
      <c r="D7" s="113" t="s">
        <v>169</v>
      </c>
      <c r="E7" s="67" t="s">
        <v>245</v>
      </c>
      <c r="F7" s="67" t="s">
        <v>249</v>
      </c>
      <c r="G7" s="67" t="s">
        <v>250</v>
      </c>
      <c r="H7" s="67" t="s">
        <v>251</v>
      </c>
    </row>
    <row r="8" spans="1:8">
      <c r="A8" s="20"/>
      <c r="B8" s="53">
        <v>1</v>
      </c>
      <c r="C8" s="54" t="s">
        <v>228</v>
      </c>
      <c r="D8" s="55">
        <f>SUM(E8:H8)</f>
        <v>1803387.6292188256</v>
      </c>
      <c r="E8" s="125">
        <f>SUM(E9:E16)</f>
        <v>1557938.2023088252</v>
      </c>
      <c r="F8" s="125">
        <f t="shared" ref="F8:H8" si="0">SUM(F9:F16)</f>
        <v>191908.89556000003</v>
      </c>
      <c r="G8" s="125">
        <f t="shared" si="0"/>
        <v>44358.319919999973</v>
      </c>
      <c r="H8" s="125">
        <f t="shared" si="0"/>
        <v>9182.2114300002686</v>
      </c>
    </row>
    <row r="9" spans="1:8">
      <c r="A9" s="20"/>
      <c r="B9" s="75" t="s">
        <v>317</v>
      </c>
      <c r="C9" s="115" t="s">
        <v>252</v>
      </c>
      <c r="D9" s="106">
        <f t="shared" ref="D9:D25" si="1">SUM(E9:H9)</f>
        <v>225238.71790000005</v>
      </c>
      <c r="E9" s="119">
        <v>83793.311020000008</v>
      </c>
      <c r="F9" s="119">
        <v>106288.56062999999</v>
      </c>
      <c r="G9" s="119">
        <v>25976.862059999999</v>
      </c>
      <c r="H9" s="119">
        <v>9179.984190000032</v>
      </c>
    </row>
    <row r="10" spans="1:8">
      <c r="A10" s="20"/>
      <c r="B10" s="75" t="s">
        <v>318</v>
      </c>
      <c r="C10" s="115" t="s">
        <v>230</v>
      </c>
      <c r="D10" s="106">
        <f t="shared" si="1"/>
        <v>48679.901020000005</v>
      </c>
      <c r="E10" s="119">
        <v>33870.396970000002</v>
      </c>
      <c r="F10" s="119">
        <v>14809.50405</v>
      </c>
      <c r="G10" s="119">
        <v>0</v>
      </c>
      <c r="H10" s="119">
        <v>3.637978807091713E-12</v>
      </c>
    </row>
    <row r="11" spans="1:8">
      <c r="A11" s="20"/>
      <c r="B11" s="75" t="s">
        <v>319</v>
      </c>
      <c r="C11" s="115" t="s">
        <v>10</v>
      </c>
      <c r="D11" s="106">
        <f t="shared" si="1"/>
        <v>1134665.5254919555</v>
      </c>
      <c r="E11" s="119">
        <v>1084934.2840519552</v>
      </c>
      <c r="F11" s="119">
        <v>42925.078030000011</v>
      </c>
      <c r="G11" s="119">
        <v>6803.9361700000009</v>
      </c>
      <c r="H11" s="119">
        <v>2.227240000232996</v>
      </c>
    </row>
    <row r="12" spans="1:8">
      <c r="A12" s="20"/>
      <c r="B12" s="75" t="s">
        <v>320</v>
      </c>
      <c r="C12" s="78" t="s">
        <v>253</v>
      </c>
      <c r="D12" s="106">
        <f t="shared" si="1"/>
        <v>27705.04536</v>
      </c>
      <c r="E12" s="119">
        <v>17665.407370000001</v>
      </c>
      <c r="F12" s="119">
        <v>2711.7838999999999</v>
      </c>
      <c r="G12" s="119">
        <v>7327.8540899999998</v>
      </c>
      <c r="H12" s="119">
        <v>9.0949470177292824E-13</v>
      </c>
    </row>
    <row r="13" spans="1:8">
      <c r="A13" s="20"/>
      <c r="B13" s="75" t="s">
        <v>321</v>
      </c>
      <c r="C13" s="115" t="s">
        <v>233</v>
      </c>
      <c r="D13" s="106">
        <f t="shared" si="1"/>
        <v>0</v>
      </c>
      <c r="E13" s="119">
        <v>0</v>
      </c>
      <c r="F13" s="119">
        <v>0</v>
      </c>
      <c r="G13" s="119">
        <v>0</v>
      </c>
      <c r="H13" s="119">
        <v>0</v>
      </c>
    </row>
    <row r="14" spans="1:8">
      <c r="A14" s="20"/>
      <c r="B14" s="75" t="s">
        <v>337</v>
      </c>
      <c r="C14" s="115" t="s">
        <v>254</v>
      </c>
      <c r="D14" s="106">
        <f t="shared" si="1"/>
        <v>0</v>
      </c>
      <c r="E14" s="119">
        <v>0</v>
      </c>
      <c r="F14" s="119">
        <v>0</v>
      </c>
      <c r="G14" s="119">
        <v>0</v>
      </c>
      <c r="H14" s="119">
        <v>0</v>
      </c>
    </row>
    <row r="15" spans="1:8">
      <c r="A15" s="20"/>
      <c r="B15" s="75" t="s">
        <v>338</v>
      </c>
      <c r="C15" s="115" t="s">
        <v>255</v>
      </c>
      <c r="D15" s="106">
        <f t="shared" si="1"/>
        <v>104323.65091999999</v>
      </c>
      <c r="E15" s="119">
        <v>104323.65091999999</v>
      </c>
      <c r="F15" s="119">
        <v>0</v>
      </c>
      <c r="G15" s="119">
        <v>0</v>
      </c>
      <c r="H15" s="119">
        <v>0</v>
      </c>
    </row>
    <row r="16" spans="1:8">
      <c r="A16" s="20"/>
      <c r="B16" s="75" t="s">
        <v>339</v>
      </c>
      <c r="C16" s="115" t="s">
        <v>28</v>
      </c>
      <c r="D16" s="106">
        <f t="shared" si="1"/>
        <v>262774.78852687002</v>
      </c>
      <c r="E16" s="119">
        <v>233351.15197687005</v>
      </c>
      <c r="F16" s="119">
        <v>25173.968950000006</v>
      </c>
      <c r="G16" s="119">
        <v>4249.6675999999734</v>
      </c>
      <c r="H16" s="119">
        <v>0</v>
      </c>
    </row>
    <row r="17" spans="1:8">
      <c r="A17" s="20"/>
      <c r="B17" s="53">
        <v>2</v>
      </c>
      <c r="C17" s="54" t="s">
        <v>235</v>
      </c>
      <c r="D17" s="55">
        <f t="shared" si="1"/>
        <v>1633283.5013299996</v>
      </c>
      <c r="E17" s="125">
        <f>SUM(E18:E25)-E20</f>
        <v>1268923.3737899996</v>
      </c>
      <c r="F17" s="125">
        <f t="shared" ref="F17:H17" si="2">SUM(F18:F25)-F20</f>
        <v>312175.54888000007</v>
      </c>
      <c r="G17" s="125">
        <f t="shared" si="2"/>
        <v>43383.67371000001</v>
      </c>
      <c r="H17" s="125">
        <f t="shared" si="2"/>
        <v>8800.9049499999746</v>
      </c>
    </row>
    <row r="18" spans="1:8">
      <c r="A18" s="20"/>
      <c r="B18" s="75" t="s">
        <v>322</v>
      </c>
      <c r="C18" s="78" t="s">
        <v>256</v>
      </c>
      <c r="D18" s="106">
        <f t="shared" si="1"/>
        <v>0</v>
      </c>
      <c r="E18" s="119">
        <v>0</v>
      </c>
      <c r="F18" s="119">
        <v>0</v>
      </c>
      <c r="G18" s="119">
        <v>0</v>
      </c>
      <c r="H18" s="119">
        <v>0</v>
      </c>
    </row>
    <row r="19" spans="1:8" ht="26.4">
      <c r="A19" s="20"/>
      <c r="B19" s="75" t="s">
        <v>323</v>
      </c>
      <c r="C19" s="78" t="s">
        <v>257</v>
      </c>
      <c r="D19" s="106">
        <f t="shared" si="1"/>
        <v>242032.37818</v>
      </c>
      <c r="E19" s="119">
        <v>227469.68280000001</v>
      </c>
      <c r="F19" s="119">
        <v>8155.1999800000003</v>
      </c>
      <c r="G19" s="119">
        <v>4294.7475699999995</v>
      </c>
      <c r="H19" s="119">
        <v>2112.7478299999902</v>
      </c>
    </row>
    <row r="20" spans="1:8">
      <c r="A20" s="20"/>
      <c r="B20" s="75" t="s">
        <v>324</v>
      </c>
      <c r="C20" s="115" t="s">
        <v>258</v>
      </c>
      <c r="D20" s="106">
        <f t="shared" si="1"/>
        <v>1205279.9813799998</v>
      </c>
      <c r="E20" s="119">
        <v>930704.80917999987</v>
      </c>
      <c r="F20" s="119">
        <v>229199.74530000001</v>
      </c>
      <c r="G20" s="119">
        <v>38798.020810000009</v>
      </c>
      <c r="H20" s="119">
        <v>6577.4060899999413</v>
      </c>
    </row>
    <row r="21" spans="1:8">
      <c r="A21" s="20"/>
      <c r="B21" s="75" t="s">
        <v>238</v>
      </c>
      <c r="C21" s="115" t="s">
        <v>259</v>
      </c>
      <c r="D21" s="106">
        <f t="shared" si="1"/>
        <v>481488.10166999983</v>
      </c>
      <c r="E21" s="119">
        <v>356344.14206999983</v>
      </c>
      <c r="F21" s="119">
        <v>85551.279140000013</v>
      </c>
      <c r="G21" s="119">
        <v>33015.274370000006</v>
      </c>
      <c r="H21" s="119">
        <v>6577.4060899999822</v>
      </c>
    </row>
    <row r="22" spans="1:8">
      <c r="A22" s="20"/>
      <c r="B22" s="75" t="s">
        <v>240</v>
      </c>
      <c r="C22" s="115" t="s">
        <v>260</v>
      </c>
      <c r="D22" s="106">
        <f t="shared" si="1"/>
        <v>723791.87971000012</v>
      </c>
      <c r="E22" s="119">
        <v>574360.66711000004</v>
      </c>
      <c r="F22" s="119">
        <v>143648.46616000001</v>
      </c>
      <c r="G22" s="119">
        <v>5782.7464399999999</v>
      </c>
      <c r="H22" s="119">
        <v>0</v>
      </c>
    </row>
    <row r="23" spans="1:8">
      <c r="A23" s="20"/>
      <c r="B23" s="75" t="s">
        <v>325</v>
      </c>
      <c r="C23" s="115" t="s">
        <v>242</v>
      </c>
      <c r="D23" s="106">
        <f t="shared" si="1"/>
        <v>47788.7</v>
      </c>
      <c r="E23" s="119">
        <v>0</v>
      </c>
      <c r="F23" s="119">
        <v>47788.7</v>
      </c>
      <c r="G23" s="119">
        <v>0</v>
      </c>
      <c r="H23" s="119">
        <v>0</v>
      </c>
    </row>
    <row r="24" spans="1:8">
      <c r="A24" s="20"/>
      <c r="B24" s="75" t="s">
        <v>326</v>
      </c>
      <c r="C24" s="115" t="s">
        <v>37</v>
      </c>
      <c r="D24" s="106">
        <f t="shared" si="1"/>
        <v>20000</v>
      </c>
      <c r="E24" s="119">
        <v>20000</v>
      </c>
      <c r="F24" s="119">
        <v>0</v>
      </c>
      <c r="G24" s="119">
        <v>0</v>
      </c>
      <c r="H24" s="119">
        <v>0</v>
      </c>
    </row>
    <row r="25" spans="1:8">
      <c r="A25" s="20"/>
      <c r="B25" s="75" t="s">
        <v>327</v>
      </c>
      <c r="C25" s="115" t="s">
        <v>41</v>
      </c>
      <c r="D25" s="106">
        <f t="shared" si="1"/>
        <v>118182.44176999983</v>
      </c>
      <c r="E25" s="119">
        <v>90748.881809999832</v>
      </c>
      <c r="F25" s="119">
        <v>27031.903599999998</v>
      </c>
      <c r="G25" s="119">
        <v>290.90532999999999</v>
      </c>
      <c r="H25" s="119">
        <v>110.75103000000087</v>
      </c>
    </row>
    <row r="26" spans="1:8">
      <c r="A26" s="20"/>
      <c r="B26" s="183" t="s">
        <v>261</v>
      </c>
      <c r="C26" s="183"/>
      <c r="D26" s="183"/>
      <c r="E26" s="183"/>
      <c r="F26" s="183"/>
      <c r="G26" s="183"/>
      <c r="H26" s="183"/>
    </row>
    <row r="27" spans="1:8">
      <c r="A27" s="20"/>
      <c r="B27" s="53">
        <v>3</v>
      </c>
      <c r="C27" s="54" t="s">
        <v>262</v>
      </c>
      <c r="D27" s="55"/>
      <c r="E27" s="125"/>
      <c r="F27" s="125"/>
      <c r="G27" s="125"/>
      <c r="H27" s="125"/>
    </row>
    <row r="28" spans="1:8">
      <c r="A28" s="20"/>
      <c r="B28" s="75" t="s">
        <v>342</v>
      </c>
      <c r="C28" s="100" t="s">
        <v>263</v>
      </c>
      <c r="D28" s="126">
        <v>-2.3075792341751618E-2</v>
      </c>
      <c r="E28" s="100"/>
      <c r="F28" s="100"/>
      <c r="G28" s="100"/>
      <c r="H28" s="100"/>
    </row>
    <row r="29" spans="1:8">
      <c r="A29" s="20"/>
      <c r="B29" s="75" t="s">
        <v>343</v>
      </c>
      <c r="C29" s="99" t="s">
        <v>264</v>
      </c>
      <c r="D29" s="126">
        <v>4.3308781670624161E-4</v>
      </c>
      <c r="E29" s="100"/>
      <c r="F29" s="100"/>
      <c r="G29" s="100"/>
      <c r="H29" s="100"/>
    </row>
    <row r="30" spans="1:8">
      <c r="A30" s="20"/>
      <c r="B30" s="75" t="s">
        <v>344</v>
      </c>
      <c r="C30" s="99" t="s">
        <v>265</v>
      </c>
      <c r="D30" s="126">
        <v>8.6553457309541352E-4</v>
      </c>
      <c r="E30" s="100"/>
      <c r="F30" s="100"/>
      <c r="G30" s="100"/>
      <c r="H30" s="100"/>
    </row>
    <row r="31" spans="1:8">
      <c r="A31" s="20"/>
      <c r="B31" s="75" t="s">
        <v>345</v>
      </c>
      <c r="C31" s="99" t="s">
        <v>266</v>
      </c>
      <c r="D31" s="126">
        <v>2.4374414731553273E-2</v>
      </c>
      <c r="E31" s="100"/>
      <c r="F31" s="100"/>
      <c r="G31" s="100"/>
      <c r="H31" s="100"/>
    </row>
    <row r="32" spans="1:8">
      <c r="A32" s="20"/>
      <c r="B32" s="127"/>
      <c r="C32" s="90"/>
      <c r="D32" s="128"/>
      <c r="E32" s="101"/>
      <c r="F32" s="101"/>
      <c r="G32" s="101"/>
      <c r="H32" s="101"/>
    </row>
    <row r="33" spans="1:8">
      <c r="A33" s="20"/>
      <c r="B33" s="127"/>
      <c r="C33" s="90"/>
      <c r="D33" s="90"/>
      <c r="E33" s="90"/>
      <c r="F33" s="90"/>
      <c r="G33" s="90"/>
      <c r="H33" s="90"/>
    </row>
    <row r="34" spans="1:8" ht="28.5" customHeight="1">
      <c r="A34" s="20"/>
      <c r="B34" s="127"/>
      <c r="C34" s="184" t="s">
        <v>267</v>
      </c>
      <c r="D34" s="184"/>
      <c r="E34" s="184"/>
      <c r="F34" s="184"/>
      <c r="G34" s="90"/>
      <c r="H34" s="90"/>
    </row>
    <row r="35" spans="1:8">
      <c r="A35" s="20"/>
      <c r="B35" s="127"/>
      <c r="C35" s="50" t="s">
        <v>268</v>
      </c>
      <c r="D35" s="50" t="s">
        <v>269</v>
      </c>
      <c r="E35" s="50" t="s">
        <v>270</v>
      </c>
      <c r="F35" s="50" t="s">
        <v>271</v>
      </c>
      <c r="G35" s="90"/>
      <c r="H35" s="90"/>
    </row>
    <row r="36" spans="1:8">
      <c r="A36" s="20"/>
      <c r="B36" s="127"/>
      <c r="C36" s="97" t="s">
        <v>272</v>
      </c>
      <c r="D36" s="129">
        <v>0.1</v>
      </c>
      <c r="E36" s="129">
        <v>7.0000000000000007E-2</v>
      </c>
      <c r="F36" s="130"/>
      <c r="G36" s="90"/>
      <c r="H36" s="90"/>
    </row>
    <row r="37" spans="1:8">
      <c r="A37" s="20"/>
      <c r="B37" s="127"/>
      <c r="C37" s="97" t="s">
        <v>273</v>
      </c>
      <c r="D37" s="129">
        <v>0.1</v>
      </c>
      <c r="E37" s="129">
        <v>7.0000000000000007E-2</v>
      </c>
      <c r="F37" s="130"/>
      <c r="G37" s="90"/>
      <c r="H37" s="90"/>
    </row>
    <row r="38" spans="1:8">
      <c r="A38" s="20"/>
      <c r="B38" s="127"/>
      <c r="C38" s="97" t="s">
        <v>274</v>
      </c>
      <c r="D38" s="129">
        <v>0.2</v>
      </c>
      <c r="E38" s="129">
        <v>0.14000000000000001</v>
      </c>
      <c r="F38" s="129">
        <v>0.03</v>
      </c>
      <c r="G38" s="90"/>
      <c r="H38" s="90"/>
    </row>
    <row r="39" spans="1:8">
      <c r="A39" s="20"/>
      <c r="B39" s="127"/>
      <c r="C39" s="97" t="s">
        <v>275</v>
      </c>
      <c r="D39" s="129">
        <v>0.2</v>
      </c>
      <c r="E39" s="129">
        <v>0.14000000000000001</v>
      </c>
      <c r="F39" s="129">
        <v>0.03</v>
      </c>
      <c r="G39" s="90"/>
      <c r="H39" s="90"/>
    </row>
  </sheetData>
  <mergeCells count="5">
    <mergeCell ref="B3:H3"/>
    <mergeCell ref="C5:D5"/>
    <mergeCell ref="G5:H5"/>
    <mergeCell ref="B26:H26"/>
    <mergeCell ref="C34:F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47"/>
  <sheetViews>
    <sheetView showGridLines="0" zoomScale="90" zoomScaleNormal="90" zoomScaleSheetLayoutView="100" workbookViewId="0">
      <selection activeCell="B2" sqref="B2:C2"/>
    </sheetView>
  </sheetViews>
  <sheetFormatPr defaultColWidth="9.109375" defaultRowHeight="13.2"/>
  <cols>
    <col min="1" max="1" width="5.6640625" style="8" customWidth="1"/>
    <col min="2" max="2" width="41.109375" style="8" customWidth="1"/>
    <col min="3" max="3" width="33.21875" style="9" customWidth="1"/>
    <col min="4" max="4" width="23" style="8" customWidth="1"/>
    <col min="5" max="5" width="28.44140625" style="8" customWidth="1"/>
    <col min="6" max="6" width="10.77734375" style="8" bestFit="1" customWidth="1"/>
    <col min="7" max="8" width="9.109375" style="8"/>
    <col min="9" max="9" width="11.77734375" style="8" bestFit="1" customWidth="1"/>
    <col min="10" max="16384" width="9.109375" style="8"/>
  </cols>
  <sheetData>
    <row r="1" spans="1:7" ht="51" customHeight="1">
      <c r="A1" s="33"/>
      <c r="B1" s="73"/>
      <c r="C1" s="73"/>
      <c r="D1" s="73"/>
      <c r="E1" s="33"/>
      <c r="F1" s="33"/>
      <c r="G1" s="33"/>
    </row>
    <row r="2" spans="1:7" ht="46.05" customHeight="1">
      <c r="A2" s="33"/>
      <c r="B2" s="193" t="s">
        <v>426</v>
      </c>
      <c r="C2" s="193"/>
      <c r="D2" s="45"/>
      <c r="E2" s="131"/>
      <c r="F2" s="33"/>
      <c r="G2" s="33"/>
    </row>
    <row r="3" spans="1:7">
      <c r="A3" s="33"/>
      <c r="B3" s="131"/>
      <c r="C3" s="132"/>
      <c r="D3" s="131"/>
      <c r="E3" s="131"/>
      <c r="F3" s="33"/>
      <c r="G3" s="33"/>
    </row>
    <row r="4" spans="1:7">
      <c r="A4" s="33"/>
      <c r="B4" s="133"/>
      <c r="C4" s="132"/>
      <c r="D4" s="134" t="s">
        <v>276</v>
      </c>
      <c r="E4" s="135"/>
      <c r="F4" s="33"/>
      <c r="G4" s="33"/>
    </row>
    <row r="5" spans="1:7" ht="16.5" customHeight="1">
      <c r="A5" s="33"/>
      <c r="B5" s="186" t="s">
        <v>427</v>
      </c>
      <c r="C5" s="186"/>
      <c r="D5" s="136">
        <v>152610.09562000007</v>
      </c>
      <c r="E5" s="131"/>
      <c r="F5" s="33"/>
      <c r="G5" s="33"/>
    </row>
    <row r="6" spans="1:7" ht="16.5" customHeight="1">
      <c r="A6" s="33"/>
      <c r="B6" s="185" t="s">
        <v>277</v>
      </c>
      <c r="C6" s="185"/>
      <c r="D6" s="137">
        <v>138200.39296</v>
      </c>
      <c r="E6" s="131"/>
      <c r="F6" s="33"/>
      <c r="G6" s="33"/>
    </row>
    <row r="7" spans="1:7" ht="16.5" customHeight="1">
      <c r="A7" s="33"/>
      <c r="B7" s="185" t="s">
        <v>278</v>
      </c>
      <c r="C7" s="185"/>
      <c r="D7" s="137">
        <v>0</v>
      </c>
      <c r="E7" s="131"/>
      <c r="F7" s="33"/>
      <c r="G7" s="33"/>
    </row>
    <row r="8" spans="1:7" ht="16.5" customHeight="1">
      <c r="A8" s="33"/>
      <c r="B8" s="185" t="s">
        <v>279</v>
      </c>
      <c r="C8" s="185"/>
      <c r="D8" s="137">
        <v>483.77005000000003</v>
      </c>
      <c r="E8" s="131"/>
      <c r="F8" s="33"/>
      <c r="G8" s="33"/>
    </row>
    <row r="9" spans="1:7" ht="16.5" customHeight="1">
      <c r="A9" s="33"/>
      <c r="B9" s="185" t="s">
        <v>280</v>
      </c>
      <c r="C9" s="185"/>
      <c r="D9" s="138">
        <v>13925.932610000067</v>
      </c>
      <c r="E9" s="131"/>
      <c r="F9" s="33"/>
      <c r="G9" s="33"/>
    </row>
    <row r="10" spans="1:7" ht="16.5" customHeight="1">
      <c r="A10" s="33"/>
      <c r="B10" s="187" t="s">
        <v>281</v>
      </c>
      <c r="C10" s="187"/>
      <c r="D10" s="138">
        <v>13925.932610000067</v>
      </c>
      <c r="E10" s="131"/>
      <c r="F10" s="33"/>
      <c r="G10" s="33"/>
    </row>
    <row r="11" spans="1:7" ht="16.5" customHeight="1">
      <c r="A11" s="33"/>
      <c r="B11" s="187" t="s">
        <v>428</v>
      </c>
      <c r="C11" s="187"/>
      <c r="D11" s="138">
        <v>0</v>
      </c>
      <c r="E11" s="131"/>
      <c r="F11" s="33"/>
      <c r="G11" s="33"/>
    </row>
    <row r="12" spans="1:7" ht="16.5" customHeight="1">
      <c r="A12" s="33"/>
      <c r="B12" s="187" t="s">
        <v>282</v>
      </c>
      <c r="C12" s="187"/>
      <c r="D12" s="138">
        <v>0</v>
      </c>
      <c r="E12" s="131"/>
      <c r="F12" s="33"/>
      <c r="G12" s="33"/>
    </row>
    <row r="13" spans="1:7" ht="16.5" customHeight="1">
      <c r="A13" s="33"/>
      <c r="B13" s="188" t="s">
        <v>283</v>
      </c>
      <c r="C13" s="189"/>
      <c r="D13" s="137">
        <v>0</v>
      </c>
      <c r="E13" s="131"/>
      <c r="F13" s="33"/>
      <c r="G13" s="33"/>
    </row>
    <row r="14" spans="1:7" ht="16.5" customHeight="1">
      <c r="A14" s="33"/>
      <c r="B14" s="186" t="s">
        <v>284</v>
      </c>
      <c r="C14" s="186"/>
      <c r="D14" s="136">
        <v>23510.173089999997</v>
      </c>
      <c r="E14" s="131"/>
      <c r="F14" s="33"/>
      <c r="G14" s="33"/>
    </row>
    <row r="15" spans="1:7" ht="16.5" customHeight="1">
      <c r="A15" s="33"/>
      <c r="B15" s="185" t="s">
        <v>285</v>
      </c>
      <c r="C15" s="185"/>
      <c r="D15" s="138">
        <v>23510.173089999997</v>
      </c>
      <c r="E15" s="131"/>
      <c r="F15" s="33"/>
      <c r="G15" s="33"/>
    </row>
    <row r="16" spans="1:7" ht="16.5" customHeight="1">
      <c r="A16" s="33"/>
      <c r="B16" s="185" t="s">
        <v>286</v>
      </c>
      <c r="C16" s="185"/>
      <c r="D16" s="137">
        <v>0</v>
      </c>
      <c r="E16" s="131"/>
      <c r="F16" s="33"/>
      <c r="G16" s="33"/>
    </row>
    <row r="17" spans="1:10" ht="16.5" customHeight="1">
      <c r="A17" s="33"/>
      <c r="B17" s="186" t="s">
        <v>287</v>
      </c>
      <c r="C17" s="186"/>
      <c r="D17" s="136">
        <v>129099.92253000007</v>
      </c>
      <c r="E17" s="131"/>
      <c r="F17" s="33"/>
      <c r="G17" s="33"/>
    </row>
    <row r="18" spans="1:10" ht="16.5" customHeight="1">
      <c r="A18" s="33"/>
      <c r="B18" s="186" t="s">
        <v>429</v>
      </c>
      <c r="C18" s="186"/>
      <c r="D18" s="136">
        <v>51904.512273826644</v>
      </c>
      <c r="E18" s="131"/>
      <c r="F18" s="33"/>
      <c r="G18" s="33"/>
    </row>
    <row r="19" spans="1:10" ht="16.5" customHeight="1">
      <c r="A19" s="33"/>
      <c r="B19" s="185" t="s">
        <v>288</v>
      </c>
      <c r="C19" s="185"/>
      <c r="D19" s="138">
        <v>2799.5937200000099</v>
      </c>
      <c r="E19" s="131"/>
      <c r="F19" s="33"/>
      <c r="G19" s="33"/>
    </row>
    <row r="20" spans="1:10" ht="16.5" customHeight="1">
      <c r="A20" s="33"/>
      <c r="B20" s="185" t="s">
        <v>289</v>
      </c>
      <c r="C20" s="185"/>
      <c r="D20" s="138">
        <v>14689.438553826631</v>
      </c>
      <c r="E20" s="131"/>
      <c r="F20" s="33"/>
      <c r="G20" s="33"/>
    </row>
    <row r="21" spans="1:10" ht="16.5" customHeight="1">
      <c r="A21" s="33"/>
      <c r="B21" s="185" t="s">
        <v>290</v>
      </c>
      <c r="C21" s="185"/>
      <c r="D21" s="138">
        <v>34415.480000000003</v>
      </c>
      <c r="E21" s="131"/>
      <c r="F21" s="33"/>
      <c r="G21" s="33"/>
    </row>
    <row r="22" spans="1:10" ht="16.5" customHeight="1">
      <c r="A22" s="33"/>
      <c r="B22" s="187" t="s">
        <v>291</v>
      </c>
      <c r="C22" s="187"/>
      <c r="D22" s="137">
        <v>0</v>
      </c>
      <c r="E22" s="131"/>
      <c r="F22" s="33"/>
      <c r="G22" s="33"/>
    </row>
    <row r="23" spans="1:10" ht="16.5" customHeight="1">
      <c r="A23" s="33"/>
      <c r="B23" s="187" t="s">
        <v>292</v>
      </c>
      <c r="C23" s="187"/>
      <c r="D23" s="137">
        <v>34415.480000000003</v>
      </c>
      <c r="E23" s="131"/>
      <c r="F23" s="33"/>
      <c r="G23" s="33"/>
    </row>
    <row r="24" spans="1:10" ht="16.5" customHeight="1">
      <c r="A24" s="33"/>
      <c r="B24" s="190" t="s">
        <v>293</v>
      </c>
      <c r="C24" s="190"/>
      <c r="D24" s="137">
        <v>0</v>
      </c>
      <c r="E24" s="131"/>
      <c r="F24" s="33"/>
      <c r="G24" s="33"/>
    </row>
    <row r="25" spans="1:10" ht="16.5" customHeight="1">
      <c r="A25" s="33"/>
      <c r="B25" s="186" t="s">
        <v>294</v>
      </c>
      <c r="C25" s="186"/>
      <c r="D25" s="136">
        <v>181004.43480382671</v>
      </c>
      <c r="E25" s="131"/>
      <c r="F25" s="33"/>
      <c r="G25" s="33"/>
    </row>
    <row r="26" spans="1:10" ht="16.5" customHeight="1">
      <c r="A26" s="33"/>
      <c r="B26" s="186" t="s">
        <v>295</v>
      </c>
      <c r="C26" s="186"/>
      <c r="D26" s="136">
        <v>687.44175999999993</v>
      </c>
      <c r="E26" s="131"/>
      <c r="F26" s="33"/>
      <c r="G26" s="33"/>
    </row>
    <row r="27" spans="1:10" ht="25.5" customHeight="1">
      <c r="A27" s="33"/>
      <c r="B27" s="185" t="s">
        <v>296</v>
      </c>
      <c r="C27" s="185"/>
      <c r="D27" s="138">
        <v>300</v>
      </c>
      <c r="E27" s="131"/>
      <c r="F27" s="33"/>
      <c r="G27" s="33"/>
    </row>
    <row r="28" spans="1:10" ht="16.5" customHeight="1">
      <c r="A28" s="33"/>
      <c r="B28" s="185" t="s">
        <v>297</v>
      </c>
      <c r="C28" s="185"/>
      <c r="D28" s="138">
        <v>387.44175999999999</v>
      </c>
      <c r="E28" s="131"/>
      <c r="F28" s="33"/>
      <c r="G28" s="33"/>
    </row>
    <row r="29" spans="1:10" ht="16.5" customHeight="1">
      <c r="A29" s="33"/>
      <c r="B29" s="186" t="s">
        <v>298</v>
      </c>
      <c r="C29" s="186"/>
      <c r="D29" s="136">
        <v>180316.99304382672</v>
      </c>
      <c r="E29" s="131"/>
      <c r="F29" s="35"/>
      <c r="G29" s="35"/>
      <c r="I29" s="13"/>
      <c r="J29" s="13"/>
    </row>
    <row r="30" spans="1:10" ht="16.5" customHeight="1">
      <c r="A30" s="33"/>
      <c r="B30" s="186" t="s">
        <v>299</v>
      </c>
      <c r="C30" s="186"/>
      <c r="D30" s="136">
        <v>1397559.36561184</v>
      </c>
      <c r="E30" s="131"/>
      <c r="F30" s="33"/>
      <c r="G30" s="33"/>
    </row>
    <row r="31" spans="1:10" ht="16.5" customHeight="1">
      <c r="A31" s="33"/>
      <c r="B31" s="190" t="s">
        <v>300</v>
      </c>
      <c r="C31" s="190"/>
      <c r="D31" s="138">
        <v>0</v>
      </c>
      <c r="E31" s="131"/>
      <c r="F31" s="33"/>
      <c r="G31" s="33"/>
    </row>
    <row r="32" spans="1:10" ht="16.5" customHeight="1">
      <c r="A32" s="33"/>
      <c r="B32" s="190" t="s">
        <v>301</v>
      </c>
      <c r="C32" s="190"/>
      <c r="D32" s="138">
        <v>9433.2960609999991</v>
      </c>
      <c r="E32" s="131"/>
      <c r="F32" s="33"/>
      <c r="G32" s="33"/>
    </row>
    <row r="33" spans="1:7" ht="16.5" customHeight="1">
      <c r="A33" s="33"/>
      <c r="B33" s="190" t="s">
        <v>302</v>
      </c>
      <c r="C33" s="190"/>
      <c r="D33" s="138">
        <v>26689.404189000008</v>
      </c>
      <c r="E33" s="131"/>
      <c r="F33" s="33"/>
      <c r="G33" s="36"/>
    </row>
    <row r="34" spans="1:7" ht="16.5" customHeight="1">
      <c r="A34" s="33"/>
      <c r="B34" s="190" t="s">
        <v>303</v>
      </c>
      <c r="C34" s="190"/>
      <c r="D34" s="138">
        <v>132911.49686331395</v>
      </c>
      <c r="E34" s="131"/>
      <c r="F34" s="33"/>
      <c r="G34" s="33"/>
    </row>
    <row r="35" spans="1:7" ht="16.5" customHeight="1">
      <c r="A35" s="33"/>
      <c r="B35" s="190" t="s">
        <v>304</v>
      </c>
      <c r="C35" s="190"/>
      <c r="D35" s="138">
        <v>35219.119265871021</v>
      </c>
      <c r="E35" s="131"/>
      <c r="F35" s="33"/>
      <c r="G35" s="33"/>
    </row>
    <row r="36" spans="1:7" ht="16.5" customHeight="1">
      <c r="A36" s="33"/>
      <c r="B36" s="190" t="s">
        <v>305</v>
      </c>
      <c r="C36" s="190"/>
      <c r="D36" s="138">
        <v>1086352.2048159454</v>
      </c>
      <c r="E36" s="131"/>
      <c r="F36" s="33"/>
      <c r="G36" s="33"/>
    </row>
    <row r="37" spans="1:7" ht="16.5" customHeight="1">
      <c r="A37" s="33"/>
      <c r="B37" s="190" t="s">
        <v>306</v>
      </c>
      <c r="C37" s="190"/>
      <c r="D37" s="138">
        <v>106953.84441671002</v>
      </c>
      <c r="E37" s="131"/>
      <c r="F37" s="33"/>
      <c r="G37" s="33"/>
    </row>
    <row r="38" spans="1:7" ht="28.5" customHeight="1">
      <c r="A38" s="33"/>
      <c r="B38" s="192"/>
      <c r="C38" s="192"/>
      <c r="D38" s="192"/>
      <c r="E38" s="131"/>
      <c r="F38" s="33"/>
      <c r="G38" s="33"/>
    </row>
    <row r="39" spans="1:7" ht="18" customHeight="1">
      <c r="A39" s="33"/>
      <c r="B39" s="191"/>
      <c r="C39" s="191"/>
      <c r="D39" s="191"/>
      <c r="E39" s="191"/>
      <c r="F39" s="33"/>
      <c r="G39" s="33"/>
    </row>
    <row r="40" spans="1:7" ht="39.6">
      <c r="A40" s="33"/>
      <c r="B40" s="141" t="s">
        <v>307</v>
      </c>
      <c r="C40" s="141" t="s">
        <v>308</v>
      </c>
      <c r="D40" s="141" t="s">
        <v>309</v>
      </c>
      <c r="E40" s="141" t="s">
        <v>310</v>
      </c>
      <c r="F40" s="33"/>
      <c r="G40" s="33"/>
    </row>
    <row r="41" spans="1:7">
      <c r="A41" s="33"/>
      <c r="B41" s="142" t="s">
        <v>311</v>
      </c>
      <c r="C41" s="166">
        <v>6.5000000000000002E-2</v>
      </c>
      <c r="D41" s="167">
        <v>5.5E-2</v>
      </c>
      <c r="E41" s="144">
        <v>9.2375269134618243E-2</v>
      </c>
      <c r="F41" s="33"/>
      <c r="G41" s="33"/>
    </row>
    <row r="42" spans="1:7">
      <c r="A42" s="33"/>
      <c r="B42" s="142" t="s">
        <v>313</v>
      </c>
      <c r="C42" s="166">
        <v>0.125</v>
      </c>
      <c r="D42" s="167">
        <v>0.10500000000000001</v>
      </c>
      <c r="E42" s="144">
        <v>0.12902277891063713</v>
      </c>
      <c r="F42" s="33"/>
      <c r="G42" s="33"/>
    </row>
    <row r="43" spans="1:7">
      <c r="A43" s="33"/>
      <c r="B43" s="142" t="s">
        <v>314</v>
      </c>
      <c r="C43" s="145" t="s">
        <v>312</v>
      </c>
      <c r="D43" s="143" t="s">
        <v>315</v>
      </c>
      <c r="E43" s="144">
        <v>6.8170919017937481E-2</v>
      </c>
      <c r="F43" s="33"/>
      <c r="G43" s="33"/>
    </row>
    <row r="44" spans="1:7">
      <c r="A44" s="33"/>
      <c r="B44" s="33"/>
      <c r="C44" s="34"/>
      <c r="D44" s="33"/>
      <c r="E44" s="33"/>
      <c r="F44" s="33"/>
      <c r="G44" s="33"/>
    </row>
    <row r="45" spans="1:7">
      <c r="A45" s="33"/>
      <c r="B45" s="33"/>
      <c r="C45" s="34"/>
      <c r="D45" s="33"/>
      <c r="E45" s="33"/>
      <c r="F45" s="33"/>
      <c r="G45" s="33"/>
    </row>
    <row r="46" spans="1:7">
      <c r="A46" s="33"/>
      <c r="B46" s="33"/>
      <c r="C46" s="34"/>
      <c r="D46" s="33"/>
      <c r="E46" s="33"/>
      <c r="F46" s="33"/>
      <c r="G46" s="33"/>
    </row>
    <row r="47" spans="1:7">
      <c r="A47" s="33"/>
      <c r="B47" s="33"/>
      <c r="C47" s="34"/>
      <c r="D47" s="33"/>
      <c r="E47" s="33"/>
      <c r="F47" s="33"/>
      <c r="G47" s="33"/>
    </row>
  </sheetData>
  <sheetProtection formatColumns="0" formatRows="0"/>
  <mergeCells count="36">
    <mergeCell ref="B39:E39"/>
    <mergeCell ref="B38:D38"/>
    <mergeCell ref="B2:C2"/>
    <mergeCell ref="B29:C29"/>
    <mergeCell ref="B18:C18"/>
    <mergeCell ref="B19:C19"/>
    <mergeCell ref="B20:C20"/>
    <mergeCell ref="B21:C21"/>
    <mergeCell ref="B23:C23"/>
    <mergeCell ref="B24:C24"/>
    <mergeCell ref="B25:C25"/>
    <mergeCell ref="B26:C26"/>
    <mergeCell ref="B22:C22"/>
    <mergeCell ref="B36:C36"/>
    <mergeCell ref="B37:C37"/>
    <mergeCell ref="B30:C30"/>
    <mergeCell ref="B31:C31"/>
    <mergeCell ref="B32:C32"/>
    <mergeCell ref="B33:C33"/>
    <mergeCell ref="B34:C34"/>
    <mergeCell ref="B35:C35"/>
    <mergeCell ref="B27:C27"/>
    <mergeCell ref="B28:C28"/>
    <mergeCell ref="B17:C17"/>
    <mergeCell ref="B5:C5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3:C13"/>
  </mergeCells>
  <printOptions horizontalCentered="1"/>
  <pageMargins left="0.6" right="0.61" top="1" bottom="1" header="0.5" footer="0.5"/>
  <pageSetup paperSize="9" scale="68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IF(ROUND(D6,5) =ROUND( '\Users\elnurvaliyev\Library\Containers\com.microsoft.Excel\Data\Documents\C:\Users\zaur.hajili\Documents\Disclosure-IT-TexnikiShertler\[PRD v03 XXXXmMMYYY (10).xlsm]A2'!#REF!-'\Users\elnurvaliyev\Library\Containers\com.microsoft.Excel\Data\Documents\C:\Users\zaur.hajili\Documents\Disclosure-IT-TexnikiShertler\[PRD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2" id="{38A99A7B-F6C5-4B5A-85B7-C9EDD848601D}">
            <xm:f>IF(ROUND(D7,5)= ROUND('\Users\elnurvaliyev\Library\Containers\com.microsoft.Excel\Data\Documents\C:\Users\zaur.hajili\Documents\Disclosure-IT-TexnikiShertler\[PRD v03 XXXXmMMYYY (10).xlsm]A2'!#REF!-'\Users\elnurvaliyev\Library\Containers\com.microsoft.Excel\Data\Documents\C:\Users\zaur.hajili\Documents\Disclosure-IT-TexnikiShertler\[PRD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expression" priority="1" id="{6884D40F-F2D7-4DFE-99E8-AF6047905C40}">
            <xm:f>IF(ROUND('\Users\elnurvaliyev\Library\Containers\com.microsoft.Excel\Data\Documents\C:\Users\zaur.hajili\Documents\Disclosure-IT-TexnikiShertler\[PRD v03 XXXXmMMYYY (10).xlsm]A18'!#REF!,5) = ROUND(D23,5),0,1)</xm:f>
            <x14:dxf>
              <fill>
                <patternFill>
                  <bgColor rgb="FFFF0000"/>
                </patternFill>
              </fill>
            </x14:dxf>
          </x14:cfRule>
          <xm:sqref>D23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F9DEF-D9E0-4BCA-AC54-54A464C54413}">
  <dimension ref="A1:D56"/>
  <sheetViews>
    <sheetView showGridLines="0" zoomScaleNormal="100" workbookViewId="0">
      <selection activeCell="B2" sqref="B2:C2"/>
    </sheetView>
  </sheetViews>
  <sheetFormatPr defaultColWidth="8.77734375" defaultRowHeight="14.4"/>
  <cols>
    <col min="1" max="1" width="4.44140625" customWidth="1"/>
    <col min="2" max="2" width="76.6640625" customWidth="1"/>
    <col min="3" max="3" width="59.44140625" customWidth="1"/>
  </cols>
  <sheetData>
    <row r="1" spans="1:4" ht="48" customHeight="1">
      <c r="A1" s="37"/>
      <c r="B1" s="73"/>
      <c r="C1" s="73"/>
    </row>
    <row r="2" spans="1:4" ht="43.95" customHeight="1">
      <c r="A2" s="37"/>
      <c r="B2" s="193" t="s">
        <v>430</v>
      </c>
      <c r="C2" s="193"/>
    </row>
    <row r="3" spans="1:4" ht="15.45" customHeight="1">
      <c r="A3" s="37"/>
      <c r="B3" s="37"/>
      <c r="C3" s="37"/>
    </row>
    <row r="4" spans="1:4" ht="60" customHeight="1">
      <c r="A4" s="37"/>
      <c r="B4" s="146" t="s">
        <v>365</v>
      </c>
      <c r="C4" s="147" t="s">
        <v>366</v>
      </c>
    </row>
    <row r="5" spans="1:4">
      <c r="A5" s="37"/>
      <c r="B5" s="139" t="s">
        <v>367</v>
      </c>
      <c r="C5" s="148">
        <v>312891.78868999996</v>
      </c>
    </row>
    <row r="6" spans="1:4">
      <c r="A6" s="37"/>
      <c r="B6" s="139" t="s">
        <v>368</v>
      </c>
      <c r="C6" s="148">
        <v>48144.083490000005</v>
      </c>
    </row>
    <row r="7" spans="1:4">
      <c r="A7" s="37"/>
      <c r="B7" s="139" t="s">
        <v>369</v>
      </c>
      <c r="C7" s="148">
        <v>0</v>
      </c>
    </row>
    <row r="8" spans="1:4">
      <c r="A8" s="37"/>
      <c r="B8" s="139" t="s">
        <v>370</v>
      </c>
      <c r="C8" s="148">
        <v>0</v>
      </c>
    </row>
    <row r="9" spans="1:4">
      <c r="A9" s="37"/>
      <c r="B9" s="139" t="s">
        <v>371</v>
      </c>
      <c r="C9" s="148">
        <v>96900</v>
      </c>
    </row>
    <row r="10" spans="1:4">
      <c r="A10" s="37"/>
      <c r="B10" s="139" t="s">
        <v>372</v>
      </c>
      <c r="C10" s="148">
        <v>5409.1222600000001</v>
      </c>
    </row>
    <row r="11" spans="1:4">
      <c r="A11" s="37"/>
      <c r="B11" s="139" t="s">
        <v>373</v>
      </c>
      <c r="C11" s="148">
        <v>0</v>
      </c>
    </row>
    <row r="12" spans="1:4">
      <c r="A12" s="37"/>
      <c r="B12" s="139" t="s">
        <v>374</v>
      </c>
      <c r="C12" s="138">
        <v>0</v>
      </c>
    </row>
    <row r="13" spans="1:4" ht="18" customHeight="1">
      <c r="A13" s="37"/>
      <c r="B13" s="149" t="s">
        <v>149</v>
      </c>
      <c r="C13" s="150">
        <f>SUM(C5:C12)</f>
        <v>463344.99443999992</v>
      </c>
    </row>
    <row r="14" spans="1:4">
      <c r="A14" s="62"/>
      <c r="B14" s="62"/>
      <c r="C14" s="62"/>
      <c r="D14" s="62"/>
    </row>
    <row r="15" spans="1:4">
      <c r="A15" s="62"/>
      <c r="B15" s="62"/>
      <c r="C15" s="62"/>
      <c r="D15" s="62"/>
    </row>
    <row r="16" spans="1:4">
      <c r="A16" s="62"/>
      <c r="B16" s="62"/>
      <c r="C16" s="62"/>
      <c r="D16" s="62"/>
    </row>
    <row r="17" spans="1:4">
      <c r="A17" s="62"/>
      <c r="B17" s="62"/>
      <c r="C17" s="62"/>
      <c r="D17" s="62"/>
    </row>
    <row r="18" spans="1:4">
      <c r="A18" s="62"/>
      <c r="B18" s="62"/>
      <c r="C18" s="62"/>
      <c r="D18" s="62"/>
    </row>
    <row r="19" spans="1:4">
      <c r="A19" s="62"/>
      <c r="B19" s="62"/>
      <c r="C19" s="62"/>
      <c r="D19" s="62"/>
    </row>
    <row r="20" spans="1:4">
      <c r="A20" s="62"/>
      <c r="B20" s="62"/>
      <c r="C20" s="62"/>
      <c r="D20" s="62"/>
    </row>
    <row r="21" spans="1:4">
      <c r="A21" s="62"/>
      <c r="B21" s="62"/>
      <c r="C21" s="62"/>
      <c r="D21" s="62"/>
    </row>
    <row r="22" spans="1:4">
      <c r="A22" s="62"/>
      <c r="B22" s="62"/>
      <c r="C22" s="62"/>
      <c r="D22" s="62"/>
    </row>
    <row r="23" spans="1:4">
      <c r="A23" s="62"/>
      <c r="B23" s="62"/>
      <c r="C23" s="62"/>
      <c r="D23" s="62"/>
    </row>
    <row r="24" spans="1:4">
      <c r="A24" s="62"/>
      <c r="B24" s="62"/>
      <c r="C24" s="62"/>
      <c r="D24" s="62"/>
    </row>
    <row r="25" spans="1:4">
      <c r="A25" s="62"/>
      <c r="B25" s="62"/>
      <c r="C25" s="62"/>
      <c r="D25" s="62"/>
    </row>
    <row r="26" spans="1:4">
      <c r="A26" s="62"/>
      <c r="B26" s="62"/>
      <c r="C26" s="62"/>
      <c r="D26" s="62"/>
    </row>
    <row r="27" spans="1:4">
      <c r="A27" s="62"/>
      <c r="B27" s="62"/>
      <c r="C27" s="62"/>
      <c r="D27" s="62"/>
    </row>
    <row r="28" spans="1:4">
      <c r="A28" s="62"/>
      <c r="B28" s="62"/>
      <c r="C28" s="62"/>
      <c r="D28" s="62"/>
    </row>
    <row r="29" spans="1:4">
      <c r="A29" s="62"/>
      <c r="B29" s="62"/>
      <c r="C29" s="62"/>
      <c r="D29" s="62"/>
    </row>
    <row r="30" spans="1:4">
      <c r="A30" s="62"/>
      <c r="B30" s="62"/>
      <c r="C30" s="62"/>
      <c r="D30" s="62"/>
    </row>
    <row r="31" spans="1:4">
      <c r="A31" s="62"/>
      <c r="B31" s="62"/>
      <c r="C31" s="62"/>
      <c r="D31" s="62"/>
    </row>
    <row r="32" spans="1:4">
      <c r="A32" s="62"/>
      <c r="B32" s="62"/>
      <c r="C32" s="62"/>
      <c r="D32" s="62"/>
    </row>
    <row r="33" spans="1:4">
      <c r="A33" s="62"/>
      <c r="B33" s="62"/>
      <c r="C33" s="62"/>
      <c r="D33" s="62"/>
    </row>
    <row r="34" spans="1:4">
      <c r="A34" s="62"/>
      <c r="B34" s="62"/>
      <c r="C34" s="62"/>
      <c r="D34" s="62"/>
    </row>
    <row r="35" spans="1:4">
      <c r="A35" s="62"/>
      <c r="B35" s="62"/>
      <c r="C35" s="62"/>
      <c r="D35" s="62"/>
    </row>
    <row r="36" spans="1:4">
      <c r="A36" s="62"/>
      <c r="B36" s="62"/>
      <c r="C36" s="62"/>
      <c r="D36" s="62"/>
    </row>
    <row r="37" spans="1:4">
      <c r="A37" s="62"/>
      <c r="B37" s="62"/>
      <c r="C37" s="62"/>
      <c r="D37" s="62"/>
    </row>
    <row r="38" spans="1:4">
      <c r="A38" s="62"/>
      <c r="B38" s="62"/>
      <c r="C38" s="62"/>
      <c r="D38" s="62"/>
    </row>
    <row r="39" spans="1:4">
      <c r="A39" s="62"/>
      <c r="B39" s="62"/>
      <c r="C39" s="62"/>
      <c r="D39" s="62"/>
    </row>
    <row r="40" spans="1:4">
      <c r="A40" s="62"/>
      <c r="B40" s="62"/>
      <c r="C40" s="62"/>
      <c r="D40" s="62"/>
    </row>
    <row r="41" spans="1:4">
      <c r="A41" s="62"/>
      <c r="B41" s="62"/>
      <c r="C41" s="62"/>
      <c r="D41" s="62"/>
    </row>
    <row r="42" spans="1:4">
      <c r="A42" s="62"/>
      <c r="B42" s="62"/>
      <c r="C42" s="62"/>
      <c r="D42" s="62"/>
    </row>
    <row r="43" spans="1:4">
      <c r="A43" s="62"/>
      <c r="B43" s="62"/>
      <c r="C43" s="62"/>
      <c r="D43" s="62"/>
    </row>
    <row r="44" spans="1:4">
      <c r="A44" s="62"/>
      <c r="B44" s="62"/>
      <c r="C44" s="62"/>
      <c r="D44" s="62"/>
    </row>
    <row r="45" spans="1:4">
      <c r="A45" s="62"/>
      <c r="B45" s="62"/>
      <c r="C45" s="62"/>
      <c r="D45" s="62"/>
    </row>
    <row r="46" spans="1:4">
      <c r="A46" s="62"/>
      <c r="B46" s="62"/>
      <c r="C46" s="62"/>
      <c r="D46" s="62"/>
    </row>
    <row r="47" spans="1:4">
      <c r="A47" s="62"/>
      <c r="B47" s="62"/>
      <c r="C47" s="62"/>
      <c r="D47" s="62"/>
    </row>
    <row r="48" spans="1:4">
      <c r="A48" s="62"/>
      <c r="B48" s="62"/>
      <c r="C48" s="62"/>
      <c r="D48" s="62"/>
    </row>
    <row r="49" spans="1:4">
      <c r="A49" s="62"/>
      <c r="B49" s="62"/>
      <c r="C49" s="62"/>
      <c r="D49" s="62"/>
    </row>
    <row r="50" spans="1:4">
      <c r="A50" s="62"/>
      <c r="B50" s="62"/>
      <c r="C50" s="62"/>
      <c r="D50" s="62"/>
    </row>
    <row r="51" spans="1:4">
      <c r="A51" s="62"/>
      <c r="B51" s="62"/>
      <c r="C51" s="62"/>
      <c r="D51" s="62"/>
    </row>
    <row r="52" spans="1:4">
      <c r="A52" s="62"/>
      <c r="B52" s="62"/>
      <c r="C52" s="62"/>
      <c r="D52" s="62"/>
    </row>
    <row r="53" spans="1:4">
      <c r="A53" s="62"/>
      <c r="B53" s="62"/>
      <c r="C53" s="62"/>
      <c r="D53" s="62"/>
    </row>
    <row r="54" spans="1:4">
      <c r="A54" s="62"/>
      <c r="B54" s="62"/>
      <c r="C54" s="62"/>
      <c r="D54" s="62"/>
    </row>
    <row r="55" spans="1:4">
      <c r="A55" s="62"/>
      <c r="B55" s="62"/>
      <c r="C55" s="62"/>
      <c r="D55" s="62"/>
    </row>
    <row r="56" spans="1:4">
      <c r="A56" s="62"/>
      <c r="B56" s="62"/>
      <c r="C56" s="62"/>
      <c r="D56" s="62"/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  <vt:lpstr>Balansdankənar öhdəliklər</vt:lpstr>
      <vt:lpstr>İri kredit tələbi</vt:lpstr>
      <vt:lpstr>Sabit və dəyişkən faiz</vt:lpstr>
      <vt:lpstr>Coğrafi bölgü</vt:lpstr>
      <vt:lpstr>İqtisadi bölgü</vt:lpstr>
      <vt:lpstr>Digər məlumatlar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2025-04-15T08:32:22Z</dcterms:modified>
</cp:coreProperties>
</file>