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5360" windowHeight="7470" tabRatio="662" activeTab="10"/>
  </bookViews>
  <sheets>
    <sheet name="KreditRiski" sheetId="4" r:id="rId1"/>
    <sheet name="LikvidlikRiski" sheetId="5" r:id="rId2"/>
    <sheet name="ValyutaRiski" sheetId="6" r:id="rId3"/>
    <sheet name="FaizRiski" sheetId="7" r:id="rId4"/>
    <sheet name="16.8.2 və 16.8.7" sheetId="9" r:id="rId5"/>
    <sheet name="16.8.3 və 16.8.4" sheetId="10" r:id="rId6"/>
    <sheet name="16.8.5." sheetId="11" r:id="rId7"/>
    <sheet name="16.8.6" sheetId="12" r:id="rId8"/>
    <sheet name="16.8.8" sheetId="13" r:id="rId9"/>
    <sheet name="16.8.10." sheetId="14" r:id="rId10"/>
    <sheet name="16.6.2 (1)" sheetId="15"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a">[1]BD04B!#REF!</definedName>
    <definedName name="\q">[1]BD04A!#REF!</definedName>
    <definedName name="\s">#REF!</definedName>
    <definedName name="\w">[1]BD04A!#REF!</definedName>
    <definedName name="_">#REF!</definedName>
    <definedName name="__LF_ffffffc6_mrahbank_20_KB_LFdr1_iNdEx_1029">"$#REF!.$A$#REF!"</definedName>
    <definedName name="__LF_ffffffc6_mrahbank_20_KB_LFdr1_iNdEx_1541">"$#REF!.$A$#REF!"</definedName>
    <definedName name="__LF_ffffffdd__fffffffe__20_Bankas_fffffffd__20_Az_ffffffe6_rbaycan_20_MKB_LFdr1_iNdEx_1031">"$#REF!.$#REF!$#REF!"</definedName>
    <definedName name="__LF_ffffffdd__fffffffe__20_Bankas_fffffffd__20_Az_ffffffe6_rbaycan_20_MKB_LFdr1_iNdEx_1543">"$#REF!.$A$#REF!"</definedName>
    <definedName name="__LF_ffffffdd_lkbank_20_SKB_LFdr1_iNdEx_1030">"$#REF!.$#REF!$#REF!"</definedName>
    <definedName name="__LF_ffffffdd_lkbank_20_SKB_LFdr1_iNdEx_1542">"$#REF!.$A$#REF!"</definedName>
    <definedName name="__LF_ffffffde__ffffffe6_ki_LFdr1_iNdEx_646">'[2]ST-2SD.ST'!$A$81</definedName>
    <definedName name="__LF_ffffffde_u_fffffffe_a_LFdr1_iNdEx_645">'[2]ST-2SD.ST'!$A$80</definedName>
    <definedName name="__LF2004_2d_12_2d_31_20_00_3a_00_3a_00_LFc1_iNdEx_361">#N/A</definedName>
    <definedName name="__LFA_fffffff0_dam_LFdr1_iNdEx_584">'[2]ST-2SD.ST'!$A$19</definedName>
    <definedName name="__LFAnar_20_KB_LFdr1_iNdEx_1502">"$#REF!.$A$#REF!"</definedName>
    <definedName name="__LFAnar_20_KB_LFdr1_iNdEx_990">"$#REF!.$A$#REF!"</definedName>
    <definedName name="__LFAstara_LFdr1_iNdEx_582">'[2]ST-2SD.ST'!$A$17</definedName>
    <definedName name="__LFAtabank_20_KB_LFdr1_iNdEx_1503">"$#REF!.$A$#REF!"</definedName>
    <definedName name="__LFAtabank_20_KB_LFdr1_iNdEx_991">"$#REF!.$A$#REF!"</definedName>
    <definedName name="__LFAtlantbank_20_SKB_LFdr1_iNdEx_1504">"$#REF!.$A$#REF!"</definedName>
    <definedName name="__LFAtlantbank_20_SKB_LFdr1_iNdEx_992">"$#REF!.$A$#REF!"</definedName>
    <definedName name="__LFAtra_20_SKB_LFdr1_iNdEx_1505">"$#REF!.$A$#REF!"</definedName>
    <definedName name="__LFAtra_20_SKB_LFdr1_iNdEx_993">"$#REF!.$A$#REF!"</definedName>
    <definedName name="__LFAz_ffffffe6_rbaycan_20_Beyn_ffffffe6_lxalq_20_SKB_LFdr1_iNdEx_1508">"$#REF!.$A$#REF!"</definedName>
    <definedName name="__LFAz_ffffffe6_rbaycan_20_Beyn_ffffffe6_lxalq_20_SKB_LFdr1_iNdEx_996">"$#REF!.$A$#REF!"</definedName>
    <definedName name="__LFAz_ffffffe6_rbaycan_20_Mikromaliyy_ffffffe6_l_ffffffe6__fffffffe_dirm_ffffffe6__20_Bank_fffffffd__LFdr1_iNdEx_1509">"$#REF!.$A$#REF!"</definedName>
    <definedName name="__LFAz_ffffffe6_rbaycan_20_Mikromaliyy_ffffffe6_l_ffffffe6__fffffffe_dirm_ffffffe6__20_Bank_fffffffd__LFdr1_iNdEx_997">"$#REF!.$A$#REF!"</definedName>
    <definedName name="__LFAz_ffffffe6_rd_ffffffe6_miryolbank_20_SB_LFdr1_iNdEx_1510">"$#REF!.$A$#REF!"</definedName>
    <definedName name="__LFAz_ffffffe6_rd_ffffffe6_miryolbank_20_SB_LFdr1_iNdEx_998">"$#REF!.$A$#REF!"</definedName>
    <definedName name="__LFAz_ffffffe6_riqazbank_20_S_ffffffdd_B_LFdr1_iNdEx_1511">"$#REF!.$A$#REF!"</definedName>
    <definedName name="__LFAz_ffffffe6_riqazbank_20_S_ffffffdd_B_LFdr1_iNdEx_999">"$#REF!.$A$#REF!"</definedName>
    <definedName name="__LFAz_ffffffe6_rn_ffffffe6_qliyyatbank_20_KB_LFdr1_iNdEx_1000">"$#REF!.$A$#REF!"</definedName>
    <definedName name="__LFAz_ffffffe6_rn_ffffffe6_qliyyatbank_20_KB_LFdr1_iNdEx_1512">"$#REF!.$A$#REF!"</definedName>
    <definedName name="__LFAz_ffffffe6_rt_fffffffc_rk_20_Birg_ffffffe6__20_SKB_LFdr1_iNdEx_1001">"$#REF!.$A$#REF!"</definedName>
    <definedName name="__LFAz_ffffffe6_rt_fffffffc_rk_20_Birg_ffffffe6__20_SKB_LFdr1_iNdEx_1513">"$#REF!.$A$#REF!"</definedName>
    <definedName name="__LFAzal_20_SKB_LFdr1_iNdEx_1506">"$#REF!.$A$#REF!"</definedName>
    <definedName name="__LFAzal_20_SKB_LFdr1_iNdEx_994">"$#REF!.$A$#REF!"</definedName>
    <definedName name="__LFAzinvestbank_20_KB_LFdr1_iNdEx_1507">"$#REF!.$A$#REF!"</definedName>
    <definedName name="__LFAzinvestbank_20_KB_LFdr1_iNdEx_995">"$#REF!.$A$#REF!"</definedName>
    <definedName name="__LFBak_fffffffd__LFdr1_iNdEx_588">'[2]ST-2SD.ST'!$A$23</definedName>
    <definedName name="__LFBalak_ffffffe6_n_LFdr1_iNdEx_589">'[2]ST-2SD.ST'!$A$24</definedName>
    <definedName name="__LFBank_20_of_20_Baku_20_Birg_ffffffe6__20_SKB_LFdr1_iNdEx_1003">"$#REF!.$A$#REF!"</definedName>
    <definedName name="__LFBank_20_of_20_Baku_20_Birg_ffffffe6__20_SKB_LFdr1_iNdEx_1515">"$#REF!.$A$#REF!"</definedName>
    <definedName name="__LFBANK_20_STANDARD_20__20_Birg_ffffffe6__20_SKB_LFdr1_iNdEx_1002">"$#REF!.$A$#REF!"</definedName>
    <definedName name="__LFBANK_20_STANDARD_20__20_Birg_ffffffe6__20_SKB_LFdr1_iNdEx_1514">"$#REF!.$A$#REF!"</definedName>
    <definedName name="__LFBirl_ffffffe6__fffffffe_mi_fffffffe__20_Universal_20_SB_28_BUSB_29__LFdr1_iNdEx_1005">"$#REF!.$A$#REF!"</definedName>
    <definedName name="__LFBirl_ffffffe6__fffffffe_mi_fffffffe__20_Universal_20_SB_28_BUSB_29__LFdr1_iNdEx_1517">"$#REF!.$A$#REF!"</definedName>
    <definedName name="__LFBirlikbank_20_SB_LFdr1_iNdEx_1004">"$#REF!.$A$#REF!"</definedName>
    <definedName name="__LFBirlikbank_20_SB_LFdr1_iNdEx_1516">"$#REF!.$A$#REF!"</definedName>
    <definedName name="__LFBor_ffffffe7_al_fffffffd__20_KB_LFdr1_iNdEx_1006">"$#REF!.$A$#REF!"</definedName>
    <definedName name="__LFBor_ffffffe7_al_fffffffd__20_KB_LFdr1_iNdEx_1518">"$#REF!.$A$#REF!"</definedName>
    <definedName name="__LFC_ffffffe6_bray_fffffffd_l_LFdr1_iNdEx_593">'[2]ST-2SD.ST'!$A$28</definedName>
    <definedName name="__LFC_ffffffe6_lilabad_LFdr1_iNdEx_594">'[2]ST-2SD.ST'!$A$29</definedName>
    <definedName name="__LFCapital_20_Investment_2d_SI_LFdr1_iNdEx_1007">"$#REF!.$A$#REF!"</definedName>
    <definedName name="__LFCapital_20_Investment_2d_SI_LFdr1_iNdEx_1519">"$#REF!.$A$#REF!"</definedName>
    <definedName name="__LFD_ffffffe6_v_ffffffe6__ffffffe7_i_LFdr1_iNdEx_597">'[2]ST-2SD.ST'!$A$32</definedName>
    <definedName name="__LFDeb_fffffffc_t_20_SKB_LFdr1_iNdEx_1008">"$#REF!.$A$#REF!"</definedName>
    <definedName name="__LFDeb_fffffffc_t_20_SKB_LFdr1_iNdEx_1520">"$#REF!.$A$#REF!"</definedName>
    <definedName name="__LFDekabank_20_KB_LFdr1_iNdEx_1009">"$#REF!.$A$#REF!"</definedName>
    <definedName name="__LFDekabank_20_KB_LFdr1_iNdEx_1521">"$#REF!.$A$#REF!"</definedName>
    <definedName name="__LFF_fffffffc_zuli_LFdr1_iNdEx_598">'[2]ST-2SD.ST'!$A$33</definedName>
    <definedName name="__LFG_ffffffe6_nc_ffffffe6_bank_20_SKB_LFdr1_iNdEx_1010">"$#REF!.$A$#REF!"</definedName>
    <definedName name="__LFG_ffffffe6_nc_ffffffe6_bank_20_SKB_LFdr1_iNdEx_1522">"$#REF!.$A$#REF!"</definedName>
    <definedName name="__LFG_fffffffc_naybank_20_A_ffffffe7__fffffffd_q_20_Tipli_20_SB_LFdr1_iNdEx_1011">"$#REF!.$A$#REF!"</definedName>
    <definedName name="__LFG_fffffffc_naybank_20_A_ffffffe7__fffffffd_q_20_Tipli_20_SB_LFdr1_iNdEx_1523">"$#REF!.$A$#REF!"</definedName>
    <definedName name="__LFK_ffffffd6_VS_ffffffc6_R_LFdr1_iNdEx_1013">"$#REF!.$A$#REF!"</definedName>
    <definedName name="__LFK_ffffffd6_VS_ffffffc6_R_LFdr1_iNdEx_1525">"$#REF!.$A$#REF!"</definedName>
    <definedName name="__LFK_ffffffe6_lb_ffffffe6_c_ffffffe6_r_LFdr1_iNdEx_604">'[2]ST-2SD.ST'!$A$39</definedName>
    <definedName name="__LFKo_ffffffe7_bank_20_LQTSB_LFdr1_iNdEx_1012">"$#REF!.$A$#REF!"</definedName>
    <definedName name="__LFKo_ffffffe7_bank_20_LQTSB_LFdr1_iNdEx_1524">"$#REF!.$A$#REF!"</definedName>
    <definedName name="__LFL_ffffffe6_nk_ffffffe6_ran_LFdr1_iNdEx_608">'[2]ST-2SD.ST'!$A$43</definedName>
    <definedName name="__LFLa_ffffffe7__fffffffd_n_LFdr1_iNdEx_606">'[2]ST-2SD.ST'!$A$41</definedName>
    <definedName name="__LFLerik_LFdr1_iNdEx_607">'[2]ST-2SD.ST'!$A$42</definedName>
    <definedName name="__LFMasall_fffffffd__LFdr1_iNdEx_609">'[2]ST-2SD.ST'!$A$44</definedName>
    <definedName name="__LFMilli_20__ffffffdd_ran_20_Bank_fffffffd__LFdr1_iNdEx_1014">"$#REF!.$A$#REF!"</definedName>
    <definedName name="__LFMilli_20__ffffffdd_ran_20_Bank_fffffffd__LFdr1_iNdEx_1526">"$#REF!.$A$#REF!"</definedName>
    <definedName name="__LFMu_fffffff0_an_20_KB_LFdr1_iNdEx_1015">"$#REF!.$A$#REF!"</definedName>
    <definedName name="__LFMu_fffffff0_an_20_KB_LFdr1_iNdEx_1527">"$#REF!.$A$#REF!"</definedName>
    <definedName name="__LFNax_ffffffe7__fffffffd_van_LFdr1_iNdEx_612">'[2]ST-2SD.ST'!$A$47</definedName>
    <definedName name="__LFNBCBANK_LFdr1_iNdEx_1016">"$#REF!.$A$#REF!"</definedName>
    <definedName name="__LFNBCBANK_LFdr1_iNdEx_1528">"$#REF!.$A$#REF!"</definedName>
    <definedName name="__LFNikoyl_LFdr1_iNdEx_1017">"$#REF!.$A$#REF!"</definedName>
    <definedName name="__LFNikoyl_LFdr1_iNdEx_1529">"$#REF!.$A$#REF!"</definedName>
    <definedName name="__LFO_fffffff0_uz_LFdr1_iNdEx_614">'[2]ST-2SD.ST'!$A$49</definedName>
    <definedName name="__LFParabank_20_SKB_LFdr1_iNdEx_1018">"$#REF!.$A$#REF!"</definedName>
    <definedName name="__LFParabank_20_SKB_LFdr1_iNdEx_1530">"$#REF!.$A$#REF!"</definedName>
    <definedName name="__LFPo_ffffffe7_tbank_20_S_ffffffdd_B_LFdr1_iNdEx_1019">"$#REF!.$A$#REF!"</definedName>
    <definedName name="__LFPo_ffffffe7_tbank_20_S_ffffffdd_B_LFdr1_iNdEx_1531">"$#REF!.$A$#REF!"</definedName>
    <definedName name="__LFQ_ffffffe6_b_ffffffe6_l_ffffffe6__LFdr1_iNdEx_621">'[2]ST-2SD.ST'!$A$56</definedName>
    <definedName name="__LFQafqaz_20__ffffffdd_nki_fffffffe_af_20_Bank_fffffffd__20_Birg_ffffffe6__20_KB_LFdr1_iNdEx_1020">"$#REF!.$A$#REF!"</definedName>
    <definedName name="__LFQafqaz_20__ffffffdd_nki_fffffffe_af_20_Bank_fffffffd__20_Birg_ffffffe6__20_KB_LFdr1_iNdEx_1532">"$#REF!.$A$#REF!"</definedName>
    <definedName name="__LFQax_LFdr1_iNdEx_615">'[2]ST-2SD.ST'!$A$50</definedName>
    <definedName name="__LFQuba_LFdr1_iNdEx_618">'[2]ST-2SD.ST'!$A$53</definedName>
    <definedName name="__LFQubadl_fffffffd__LFdr1_iNdEx_619">'[2]ST-2SD.ST'!$A$54</definedName>
    <definedName name="__LFQusar_LFdr1_iNdEx_620">'[2]ST-2SD.ST'!$A$55</definedName>
    <definedName name="__LFRabit_ffffffe6_bank_20_SKB_LFdr1_iNdEx_1021">"$#REF!.$A$#REF!"</definedName>
    <definedName name="__LFRabit_ffffffe6_bank_20_SKB_LFdr1_iNdEx_1533">"$#REF!.$A$#REF!"</definedName>
    <definedName name="__LFRespublika_20_SKB_LFdr1_iNdEx_1022">"$#REF!.$A$#REF!"</definedName>
    <definedName name="__LFRespublika_20_SKB_LFdr1_iNdEx_1534">"$#REF!.$A$#REF!"</definedName>
    <definedName name="__LFRoyal_20_Bank_20_of_20_Baku_20_Birg_ffffffe6__20_KB_LFdr1_iNdEx_1023">"$#REF!.$A$#REF!"</definedName>
    <definedName name="__LFRoyal_20_Bank_20_of_20_Baku_20_Birg_ffffffe6__20_KB_LFdr1_iNdEx_1535">"$#REF!.$A$#REF!"</definedName>
    <definedName name="__LFSiy_ffffffe6_z_ffffffe6_n_LFdr1_iNdEx_626">'[2]ST-2SD.ST'!$A$61</definedName>
    <definedName name="__LFT_ffffffe6_rt_ffffffe6_r_LFdr1_iNdEx_629">'[2]ST-2SD.ST'!$A$64</definedName>
    <definedName name="__LFTexnikabank_20_KB_LFdr1_iNdEx_1024">"$#REF!.$A$#REF!"</definedName>
    <definedName name="__LFTexnikabank_20_KB_LFdr1_iNdEx_1536">"$#REF!.$A$#REF!"</definedName>
    <definedName name="__LFTuran_20_KB_LFdr1_iNdEx_1025">"$#REF!.$A$#REF!"</definedName>
    <definedName name="__LFTuran_20_KB_LFdr1_iNdEx_1537">"$#REF!.$A$#REF!"</definedName>
    <definedName name="__LFUNIBANK_LFdr1_iNdEx_1026">"$#REF!.$A$#REF!"</definedName>
    <definedName name="__LFUNIBANK_LFdr1_iNdEx_1538">"$#REF!.$A$#REF!"</definedName>
    <definedName name="__LFUnited_20_Credit_20_bank_20_Birg_ffffffe6__20_KB_LFdr1_iNdEx_1027">"$#REF!.$A$#REF!"</definedName>
    <definedName name="__LFUnited_20_Credit_20_bank_20_Birg_ffffffe6__20_KB_LFdr1_iNdEx_1539">"$#REF!.$A$#REF!"</definedName>
    <definedName name="__LFXa_ffffffe7_maz_LFdr1_iNdEx_632">'[2]ST-2SD.ST'!$A$67</definedName>
    <definedName name="__LFXocal_fffffffd__LFdr1_iNdEx_633">'[2]ST-2SD.ST'!$A$68</definedName>
    <definedName name="__LFXocav_ffffffe6_nd_LFdr1_iNdEx_634">'[2]ST-2SD.ST'!$A$69</definedName>
    <definedName name="__LFYard_fffffffd_ml_fffffffd__LFdr1_iNdEx_636">'[2]ST-2SD.ST'!$A$71</definedName>
    <definedName name="__LFZ_ffffffe6_ngilan_LFdr1_iNdEx_639">'[2]ST-2SD.ST'!$A$74</definedName>
    <definedName name="__LFZaminbank_20_KB_LFdr1_iNdEx_1028">"$#REF!.$A$#REF!"</definedName>
    <definedName name="__LFZaminbank_20_KB_LFdr1_iNdEx_1540">"$#REF!.$A$#REF!"</definedName>
    <definedName name="__LFZaqatala_LFdr1_iNdEx_638">'[2]ST-2SD.ST'!$A$73</definedName>
    <definedName name="_1__123Graph_XCHART_2" hidden="1">'[3]2001'!#REF!</definedName>
    <definedName name="_2__123Graph_XCHART_3" hidden="1">'[3]2001'!#REF!</definedName>
    <definedName name="_3__123Graph_XCHART_4" hidden="1">'[3]2001'!#REF!</definedName>
    <definedName name="_4__123Graph_XCHART_5" hidden="1">'[3]2001'!#REF!</definedName>
    <definedName name="_5__123Graph_XCHART_6" hidden="1">'[3]2001'!#REF!</definedName>
    <definedName name="_BZS2">'[4]CR_Manufacturing EUR'!$K$3</definedName>
    <definedName name="_c1_iNdEx_964">"$#REF!.$B$1"</definedName>
    <definedName name="_c10_iNdEx_1462">"$#REF!.$K$1"</definedName>
    <definedName name="_c10_iNdEx_973">"$#REF!.$K$1"</definedName>
    <definedName name="_c11_iNdEx_1463">"$#REF!.$L$1"</definedName>
    <definedName name="_c11_iNdEx_974">"$#REF!.$L$1"</definedName>
    <definedName name="_c12_iNdEx_1464">"$#REF!.$M$1"</definedName>
    <definedName name="_c12_iNdEx_975">"$#REF!.$M$1"</definedName>
    <definedName name="_c13_iNdEx_1465">"$#REF!.$N$1"</definedName>
    <definedName name="_c14_iNdEx_1466">"$#REF!.$O$1"</definedName>
    <definedName name="_c14_iNdEx_976">"$#REF!.$N$1"</definedName>
    <definedName name="_c15_iNdEx_1467">"$#REF!.$P$1"</definedName>
    <definedName name="_c15_iNdEx_977">"$#REF!.$O$1"</definedName>
    <definedName name="_c16_iNdEx_1468">"$#REF!.$Q$1"</definedName>
    <definedName name="_c17_iNdEx_1469">"$#REF!.$R$1"</definedName>
    <definedName name="_c18_iNdEx_1470">"$#REF!.$S$1"</definedName>
    <definedName name="_c19_iNdEx_1471">"$#REF!.$T$1"</definedName>
    <definedName name="_c2_iNdEx_1453">"$#REF!.$B$1"</definedName>
    <definedName name="_c2_iNdEx_965">"$#REF!.$C$1"</definedName>
    <definedName name="_c20_iNdEx_1472">"$#REF!.$U$1"</definedName>
    <definedName name="_c21_iNdEx_1473">"$#REF!.$V$1"</definedName>
    <definedName name="_c22_iNdEx_1474">"$#REF!.$W$1"</definedName>
    <definedName name="_c23_iNdEx_1475">"$#REF!.$X$1"</definedName>
    <definedName name="_c24_iNdEx_1476">"$#REF!.$Y$1"</definedName>
    <definedName name="_c25_iNdEx_1477">"$#REF!.$Z$1"</definedName>
    <definedName name="_c26_iNdEx_1481">"$#REF!.$AD$1"</definedName>
    <definedName name="_c27_iNdEx_1482">"$#REF!.$AE$1"</definedName>
    <definedName name="_c28_iNdEx_1483">"$#REF!.$AF$1"</definedName>
    <definedName name="_c29_iNdEx_1484">"$#REF!.$AG$1"</definedName>
    <definedName name="_c2a_iNdEx_1454">"$#REF!.$C$1"</definedName>
    <definedName name="_c3_iNdEx_1455">"$#REF!.$D$1"</definedName>
    <definedName name="_c3_iNdEx_966">"$#REF!.$D$1"</definedName>
    <definedName name="_c30_iNdEx_1485">"$#REF!.$AH$1"</definedName>
    <definedName name="_c31_iNdEx_1487">"$#REF!.$AJ$1"</definedName>
    <definedName name="_c32_iNdEx_1488">"$#REF!.$AK$1"</definedName>
    <definedName name="_c33_iNdEx_1489">"$#REF!.$AL$1"</definedName>
    <definedName name="_c34_iNdEx_1490">"$#REF!.$AM$1"</definedName>
    <definedName name="_c4_iNdEx_1456">"$#REF!.$E$1"</definedName>
    <definedName name="_c4_iNdEx_967">"$#REF!.$E$1"</definedName>
    <definedName name="_c5_iNdEx_1457">"$#REF!.$F$1"</definedName>
    <definedName name="_c5_iNdEx_968">"$#REF!.$F$1"</definedName>
    <definedName name="_c6_iNdEx_1458">"$#REF!.$G$1"</definedName>
    <definedName name="_c6_iNdEx_969">"$#REF!.$G$1"</definedName>
    <definedName name="_c7_iNdEx_1459">"$#REF!.$H$1"</definedName>
    <definedName name="_c7_iNdEx_970">"$#REF!.$H$1"</definedName>
    <definedName name="_c8_iNdEx_1460">"$#REF!.$I$1"</definedName>
    <definedName name="_c8_iNdEx_971">"$#REF!.$I$1"</definedName>
    <definedName name="_c9_iNdEx_1461">"$#REF!.$J$1"</definedName>
    <definedName name="_c9_iNdEx_972">"$#REF!.$J$1"</definedName>
    <definedName name="_cc25_iNdEx_1478">"$#REF!.$AA$1"</definedName>
    <definedName name="_cc30_iNdEx_1486">"$#REF!.$AI$1"</definedName>
    <definedName name="_ccc25_iNdEx_1479">"$#REF!.$AB$1"</definedName>
    <definedName name="_cccc25_iNdEx_1480">"$#REF!.$AC$1"</definedName>
    <definedName name="_dynrow1_LFAF_2d_BANK_20_QSB_LFdr1_iNdEx_1501">"$#REF!.$A$#REF!"</definedName>
    <definedName name="_dynrow1_LFAF_2d_BANK_20_QSB_LFdr1_iNdEx_989">"$#REF!.$A$#REF!"</definedName>
    <definedName name="_h1_LF_LF_iNdEx_1491">"$#REF!.$A$2"</definedName>
    <definedName name="_h1_LF_LF_iNdEx_978">"$#REF!.$A$2"</definedName>
    <definedName name="_h10_LF_LF_iNdEx_987">"$#REF!.$A$#REF!"</definedName>
    <definedName name="_h11_LF_LF_iNdEx_988">"$#REF!.$A$#REF!"</definedName>
    <definedName name="_h12_LF_LF_iNdEx_1032">"$#REF!.$A$#REF!"</definedName>
    <definedName name="_h13_LF_LF_iNdEx_1033">"$#REF!.$A$#REF!"</definedName>
    <definedName name="_h14_LF_LF_iNdEx_1034">"$#REF!.$A$#REF!"</definedName>
    <definedName name="_h15_LF_LF_iNdEx_1035">"$#REF!.$A$#REF!"</definedName>
    <definedName name="_h2_LF_LF_iNdEx_1492">"$#REF!.$A$3"</definedName>
    <definedName name="_h2_LF_LF_iNdEx_979">"$#REF!.$A$3"</definedName>
    <definedName name="_h3_LF_LF_iNdEx_1493">"$#REF!.$A$5"</definedName>
    <definedName name="_h3_LF_LF_iNdEx_980">"$#REF!.$A$5"</definedName>
    <definedName name="_h4_LF_LF_iNdEx_1494">"$#REF!.$A$6"</definedName>
    <definedName name="_h4_LF_LF_iNdEx_981">"$#REF!.$A$6"</definedName>
    <definedName name="_h5_LF_LF_iNdEx_1495">"$#REF!.$A$7"</definedName>
    <definedName name="_h5_LF_LF_iNdEx_982">"$#REF!.$A$7"</definedName>
    <definedName name="_h6_LF_LF_iNdEx_1496">"$#REF!.$A$#REF!"</definedName>
    <definedName name="_h6_LF_LF_iNdEx_983">"$#REF!.$A$#REF!"</definedName>
    <definedName name="_h7_LF_LF_iNdEx_1497">"$#REF!.$A$#REF!"</definedName>
    <definedName name="_h7_LF_LF_iNdEx_984">"$#REF!.$A$#REF!"</definedName>
    <definedName name="_h8_LF_LF_iNdEx_1498">"$#REF!.$A$#REF!"</definedName>
    <definedName name="_h8_LF_LF_iNdEx_985">"$#REF!.$A$#REF!"</definedName>
    <definedName name="_h9_LF_LF_iNdEx_1499">"$#REF!.$A$#REF!"</definedName>
    <definedName name="_h9_LF_LF_iNdEx_986">"$#REF!.$A$#REF!"</definedName>
    <definedName name="_r1_iNdEx_382">#N/A</definedName>
    <definedName name="_r2_iNdEx_383">#N/A</definedName>
    <definedName name="_Regression_Int">1</definedName>
    <definedName name="_rid_LF_LF_Tb1_iNdEx_963">"$#REF!.$A$1"</definedName>
    <definedName name="_rid_LF_LF_Tc1_iNdEx_1452">"$#REF!.$A$1"</definedName>
    <definedName name="_TAB1">#REF!</definedName>
    <definedName name="_TAB2">#REF!</definedName>
    <definedName name="_TAB3">#REF!</definedName>
    <definedName name="_total_LF_LF_iNdEx_1500">"$#REF!.$A$#REF!"</definedName>
    <definedName name="ACB">#REF!</definedName>
    <definedName name="AMOUNT">#REF!</definedName>
    <definedName name="AMOUNTS_IN_LM_0">#REF!</definedName>
    <definedName name="AMT_CHG_OVER">#REF!</definedName>
    <definedName name="annex1">#N/A</definedName>
    <definedName name="annex2">#N/A</definedName>
    <definedName name="APS">#REF!</definedName>
    <definedName name="APS_RWA">[5]Provisions!$C$7</definedName>
    <definedName name="APS_TOF">[5]Provisions!$C$9</definedName>
    <definedName name="bank" localSheetId="9">#REF!</definedName>
    <definedName name="bank" localSheetId="4">#REF!</definedName>
    <definedName name="bank" localSheetId="5">#REF!</definedName>
    <definedName name="bank" localSheetId="6">#REF!</definedName>
    <definedName name="bank" localSheetId="7">#REF!</definedName>
    <definedName name="bank" localSheetId="8">#REF!</definedName>
    <definedName name="bank" localSheetId="3">#REF!</definedName>
    <definedName name="bank" localSheetId="0">#REF!</definedName>
    <definedName name="bank" localSheetId="1">#REF!</definedName>
    <definedName name="bank" localSheetId="2">#REF!</definedName>
    <definedName name="bank">#REF!</definedName>
    <definedName name="BANK__">#REF!</definedName>
    <definedName name="bank_1" localSheetId="9">#REF!</definedName>
    <definedName name="bank_1" localSheetId="4">#REF!</definedName>
    <definedName name="bank_1" localSheetId="5">#REF!</definedName>
    <definedName name="bank_1" localSheetId="6">#REF!</definedName>
    <definedName name="bank_1" localSheetId="7">#REF!</definedName>
    <definedName name="bank_1" localSheetId="8">#REF!</definedName>
    <definedName name="bank_1" localSheetId="3">#REF!</definedName>
    <definedName name="bank_1" localSheetId="0">#REF!</definedName>
    <definedName name="bank_1" localSheetId="1">#REF!</definedName>
    <definedName name="bank_1" localSheetId="2">#REF!</definedName>
    <definedName name="bank_1">#REF!</definedName>
    <definedName name="BOV">#REF!</definedName>
    <definedName name="BX">'[6]CR_Provisions EUR'!$A$1</definedName>
    <definedName name="by">'[6]CR_Write-offs EUR'!$D$4</definedName>
    <definedName name="bz">#REF!</definedName>
    <definedName name="bz2.">'[7]MPIs Flows'!$A$1</definedName>
    <definedName name="ca">'[8]MPIs Loans by Sector EUR'!$H$5</definedName>
    <definedName name="cf">#REF!</definedName>
    <definedName name="checkMFI">#REF!</definedName>
    <definedName name="checkNCB">#REF!</definedName>
    <definedName name="co">'[8]MPIs NPLs EUR'!$L$7</definedName>
    <definedName name="countA12_1" localSheetId="9">[9]A12!$T$1</definedName>
    <definedName name="countA12_1" localSheetId="4">[10]A12!$T$1</definedName>
    <definedName name="countA12_1" localSheetId="5">[10]A12!$T$1</definedName>
    <definedName name="countA12_1" localSheetId="6">[11]A12!$T$1</definedName>
    <definedName name="countA12_1" localSheetId="7">[10]A12!$T$1</definedName>
    <definedName name="countA12_1" localSheetId="8">#REF!</definedName>
    <definedName name="countA12_1">#N/A</definedName>
    <definedName name="countA12_2">#N/A</definedName>
    <definedName name="countA12_3">#N/A</definedName>
    <definedName name="countM1_1">#N/A</definedName>
    <definedName name="countM2_1" localSheetId="8">'16.8.8'!#REF!</definedName>
    <definedName name="countM2_1">#N/A</definedName>
    <definedName name="countM2_2" localSheetId="8">'16.8.8'!#REF!</definedName>
    <definedName name="countM2_2">#N/A</definedName>
    <definedName name="countM2_3" localSheetId="8">'16.8.8'!#REF!</definedName>
    <definedName name="countM2_3">#N/A</definedName>
    <definedName name="countM3_1">#N/A</definedName>
    <definedName name="countM3_2">#N/A</definedName>
    <definedName name="countM3_3">#N/A</definedName>
    <definedName name="countM3_4">#N/A</definedName>
    <definedName name="countM4_1">#N/A</definedName>
    <definedName name="countM4_2">#N/A</definedName>
    <definedName name="countM4_3">#N/A</definedName>
    <definedName name="countM4_4">#N/A</definedName>
    <definedName name="countM8_1">#N/A</definedName>
    <definedName name="countM8_2">#N/A</definedName>
    <definedName name="countM8_3">#N/A</definedName>
    <definedName name="countM9_1">#N/A</definedName>
    <definedName name="countM9_2">#N/A</definedName>
    <definedName name="countM9_3">#N/A</definedName>
    <definedName name="countU3_1" localSheetId="9">[9]U3!$Q$1</definedName>
    <definedName name="countU3_1" localSheetId="4">[10]U3!$Q$1</definedName>
    <definedName name="countU3_1" localSheetId="5">[10]U3!$Q$1</definedName>
    <definedName name="countU3_1" localSheetId="6">[11]U3!$Q$1</definedName>
    <definedName name="countU3_1" localSheetId="7">[10]U3!$Q$1</definedName>
    <definedName name="countU3_1" localSheetId="8">#REF!</definedName>
    <definedName name="countU3_1">#N/A</definedName>
    <definedName name="countU3_2" localSheetId="9">[9]U3!$Q$2</definedName>
    <definedName name="countU3_2" localSheetId="4">[10]U3!$Q$2</definedName>
    <definedName name="countU3_2" localSheetId="5">[10]U3!$Q$2</definedName>
    <definedName name="countU3_2" localSheetId="6">[11]U3!$Q$2</definedName>
    <definedName name="countU3_2" localSheetId="7">[10]U3!$Q$2</definedName>
    <definedName name="countU3_2" localSheetId="8">#REF!</definedName>
    <definedName name="countU3_2">#N/A</definedName>
    <definedName name="countU3_3" localSheetId="9">[9]U3!$Q$3</definedName>
    <definedName name="countU3_3" localSheetId="4">[10]U3!$Q$3</definedName>
    <definedName name="countU3_3" localSheetId="5">[10]U3!$Q$3</definedName>
    <definedName name="countU3_3" localSheetId="6">[11]U3!$Q$3</definedName>
    <definedName name="countU3_3" localSheetId="7">[10]U3!$Q$3</definedName>
    <definedName name="countU3_3" localSheetId="8">#REF!</definedName>
    <definedName name="countU3_3">#N/A</definedName>
    <definedName name="countU3_4" localSheetId="9">[9]U3!$Q$4</definedName>
    <definedName name="countU3_4" localSheetId="4">[10]U3!$Q$4</definedName>
    <definedName name="countU3_4" localSheetId="5">[10]U3!$Q$4</definedName>
    <definedName name="countU3_4" localSheetId="6">[11]U3!$Q$4</definedName>
    <definedName name="countU3_4" localSheetId="7">[10]U3!$Q$4</definedName>
    <definedName name="countU3_4" localSheetId="8">#REF!</definedName>
    <definedName name="countU3_4">#N/A</definedName>
    <definedName name="CR1_">#REF!</definedName>
    <definedName name="Excel_BuiltIn_Print_Area_1">#N/A</definedName>
    <definedName name="fdfdfdf">'[12]ST-2SD.ST'!$A$23</definedName>
    <definedName name="GRAND">#REF!</definedName>
    <definedName name="i2br1">#REF!</definedName>
    <definedName name="i2br10">#REF!</definedName>
    <definedName name="i2br11">#REF!</definedName>
    <definedName name="i2br2">#REF!</definedName>
    <definedName name="i2br3">#REF!</definedName>
    <definedName name="i2br4">#REF!</definedName>
    <definedName name="i2br5">#REF!</definedName>
    <definedName name="i2br6">#REF!</definedName>
    <definedName name="i2br7">#REF!</definedName>
    <definedName name="i2br8">#REF!</definedName>
    <definedName name="i2br9">#REF!</definedName>
    <definedName name="lerik">'[12]ST-2SD.ST'!$A$42</definedName>
    <definedName name="LIAB">#REF!</definedName>
    <definedName name="LOM">#REF!</definedName>
    <definedName name="MMB">#REF!</definedName>
    <definedName name="muddet" localSheetId="9">#REF!</definedName>
    <definedName name="muddet" localSheetId="4">#REF!</definedName>
    <definedName name="muddet" localSheetId="5">#REF!</definedName>
    <definedName name="muddet" localSheetId="6">#REF!</definedName>
    <definedName name="muddet" localSheetId="7">#REF!</definedName>
    <definedName name="muddet" localSheetId="8">#REF!</definedName>
    <definedName name="muddet" localSheetId="3">#REF!</definedName>
    <definedName name="muddet" localSheetId="0">#REF!</definedName>
    <definedName name="muddet" localSheetId="1">#REF!</definedName>
    <definedName name="muddet" localSheetId="2">#REF!</definedName>
    <definedName name="muddet">#REF!</definedName>
    <definedName name="offset" localSheetId="9">#REF!</definedName>
    <definedName name="offset" localSheetId="4">#REF!</definedName>
    <definedName name="offset" localSheetId="5">#REF!</definedName>
    <definedName name="offset" localSheetId="6">#REF!</definedName>
    <definedName name="offset" localSheetId="7">#REF!</definedName>
    <definedName name="offset" localSheetId="8">#REF!</definedName>
    <definedName name="offset" localSheetId="3">#REF!</definedName>
    <definedName name="offset" localSheetId="0">#REF!</definedName>
    <definedName name="offset" localSheetId="1">#REF!</definedName>
    <definedName name="offset" localSheetId="2">#REF!</definedName>
    <definedName name="offset">#REF!</definedName>
    <definedName name="Page1">#REF!</definedName>
    <definedName name="Page2">#REF!</definedName>
    <definedName name="PART1">#REF!</definedName>
    <definedName name="PART2">#REF!</definedName>
    <definedName name="PART3">#REF!</definedName>
    <definedName name="PART4">#REF!</definedName>
    <definedName name="PART5">#REF!</definedName>
    <definedName name="PART5A">#REF!</definedName>
    <definedName name="PART5B">#REF!</definedName>
    <definedName name="PART6">#REF!</definedName>
    <definedName name="PART7">#REF!</definedName>
    <definedName name="PARTS2_7">#REF!</definedName>
    <definedName name="PREVIOUS_MONTH">#REF!</definedName>
    <definedName name="PRINT">#REF!</definedName>
    <definedName name="_xlnm.Print_Area" localSheetId="9">'16.8.10.'!$A$1:$F$91</definedName>
    <definedName name="_xlnm.Print_Area" localSheetId="6">'16.8.5.'!$A$1:$C$54</definedName>
    <definedName name="_xlnm.Print_Area" localSheetId="8">'16.8.8'!$A$1:$C$3</definedName>
    <definedName name="_xlnm.Print_Area">#REF!</definedName>
    <definedName name="Print_Area_MI">#REF!</definedName>
    <definedName name="PRINT1">#REF!</definedName>
    <definedName name="PRINT2">#REF!</definedName>
    <definedName name="PRINT4">#REF!</definedName>
    <definedName name="return">[13]Sheet1!$A$1:$D$117</definedName>
    <definedName name="row_endA12_1">#N/A</definedName>
    <definedName name="row_endA12_2">#N/A</definedName>
    <definedName name="row_endA12_3">#N/A</definedName>
    <definedName name="row_endM1_1">#N/A</definedName>
    <definedName name="row_endM2_1" localSheetId="8">'16.8.8'!#REF!</definedName>
    <definedName name="row_endM2_1">#N/A</definedName>
    <definedName name="row_endM2_2" localSheetId="8">'16.8.8'!#REF!</definedName>
    <definedName name="row_endM2_2">#N/A</definedName>
    <definedName name="row_endM2_3" localSheetId="8">'16.8.8'!#REF!</definedName>
    <definedName name="row_endM2_3">#N/A</definedName>
    <definedName name="row_endM3_1">#N/A</definedName>
    <definedName name="row_endM3_2">#N/A</definedName>
    <definedName name="row_endM3_3">#N/A</definedName>
    <definedName name="row_endM3_4">#N/A</definedName>
    <definedName name="row_endM4_1">#N/A</definedName>
    <definedName name="row_endM4_2">#N/A</definedName>
    <definedName name="row_endM4_3">#N/A</definedName>
    <definedName name="row_endM4_4">#N/A</definedName>
    <definedName name="row_endM8_1">#N/A</definedName>
    <definedName name="row_endM8_2">#N/A</definedName>
    <definedName name="row_endM8_3">#N/A</definedName>
    <definedName name="row_endM9_1">#N/A</definedName>
    <definedName name="row_endM9_2">#N/A</definedName>
    <definedName name="row_endM9_3">#N/A</definedName>
    <definedName name="row_endU3_1">#N/A</definedName>
    <definedName name="row_endU3_2">#N/A</definedName>
    <definedName name="row_endU3_3">#N/A</definedName>
    <definedName name="row_endU3_4">#N/A</definedName>
    <definedName name="row_startA12_1">#N/A</definedName>
    <definedName name="row_startA12_2">#N/A</definedName>
    <definedName name="row_startA12_3">#N/A</definedName>
    <definedName name="row_startM1_1">#N/A</definedName>
    <definedName name="row_startM2_1" localSheetId="8">'16.8.8'!#REF!</definedName>
    <definedName name="row_startM2_1">#N/A</definedName>
    <definedName name="row_startM2_2" localSheetId="8">'16.8.8'!#REF!</definedName>
    <definedName name="row_startM2_2">#N/A</definedName>
    <definedName name="row_startM2_3" localSheetId="8">'16.8.8'!#REF!</definedName>
    <definedName name="row_startM2_3">#N/A</definedName>
    <definedName name="row_startM3_1" localSheetId="9">[9]M3!$AC$1</definedName>
    <definedName name="row_startM3_1" localSheetId="4">[10]M3!$AC$1</definedName>
    <definedName name="row_startM3_1" localSheetId="5">[10]M3!$AC$1</definedName>
    <definedName name="row_startM3_1" localSheetId="6">[11]M3!$AC$1</definedName>
    <definedName name="row_startM3_1" localSheetId="7">[10]M3!$AC$1</definedName>
    <definedName name="row_startM3_1" localSheetId="8">#REF!</definedName>
    <definedName name="row_startM3_1">#N/A</definedName>
    <definedName name="row_startM3_2" localSheetId="9">[9]M3!$AC$2</definedName>
    <definedName name="row_startM3_2" localSheetId="4">[10]M3!$AC$2</definedName>
    <definedName name="row_startM3_2" localSheetId="5">[10]M3!$AC$2</definedName>
    <definedName name="row_startM3_2" localSheetId="6">[11]M3!$AC$2</definedName>
    <definedName name="row_startM3_2" localSheetId="7">[10]M3!$AC$2</definedName>
    <definedName name="row_startM3_2" localSheetId="8">#REF!</definedName>
    <definedName name="row_startM3_2">#N/A</definedName>
    <definedName name="row_startM3_3" localSheetId="9">[9]M3!$AC$3</definedName>
    <definedName name="row_startM3_3" localSheetId="4">[10]M3!$AC$3</definedName>
    <definedName name="row_startM3_3" localSheetId="5">[10]M3!$AC$3</definedName>
    <definedName name="row_startM3_3" localSheetId="6">[11]M3!$AC$3</definedName>
    <definedName name="row_startM3_3" localSheetId="7">[10]M3!$AC$3</definedName>
    <definedName name="row_startM3_3" localSheetId="8">#REF!</definedName>
    <definedName name="row_startM3_3">#N/A</definedName>
    <definedName name="row_startM3_4" localSheetId="9">[9]M3!$AC$4</definedName>
    <definedName name="row_startM3_4" localSheetId="4">[10]M3!$AC$4</definedName>
    <definedName name="row_startM3_4" localSheetId="5">[10]M3!$AC$4</definedName>
    <definedName name="row_startM3_4" localSheetId="6">[11]M3!$AC$4</definedName>
    <definedName name="row_startM3_4" localSheetId="7">[10]M3!$AC$4</definedName>
    <definedName name="row_startM3_4" localSheetId="8">#REF!</definedName>
    <definedName name="row_startM3_4">#N/A</definedName>
    <definedName name="row_startM4_1" localSheetId="9">[9]M4!$AQ$1</definedName>
    <definedName name="row_startM4_1" localSheetId="4">[10]M4!$AQ$1</definedName>
    <definedName name="row_startM4_1" localSheetId="5">[10]M4!$AQ$1</definedName>
    <definedName name="row_startM4_1" localSheetId="6">[11]M4!$AQ$1</definedName>
    <definedName name="row_startM4_1" localSheetId="7">[10]M4!$AQ$1</definedName>
    <definedName name="row_startM4_1" localSheetId="8">#REF!</definedName>
    <definedName name="row_startM4_1">#N/A</definedName>
    <definedName name="row_startM4_2" localSheetId="9">[9]M4!$AQ$2</definedName>
    <definedName name="row_startM4_2" localSheetId="4">[10]M4!$AQ$2</definedName>
    <definedName name="row_startM4_2" localSheetId="5">[10]M4!$AQ$2</definedName>
    <definedName name="row_startM4_2" localSheetId="6">[11]M4!$AQ$2</definedName>
    <definedName name="row_startM4_2" localSheetId="7">[10]M4!$AQ$2</definedName>
    <definedName name="row_startM4_2" localSheetId="8">#REF!</definedName>
    <definedName name="row_startM4_2">#N/A</definedName>
    <definedName name="row_startM4_3" localSheetId="9">[9]M4!$AQ$3</definedName>
    <definedName name="row_startM4_3" localSheetId="4">[10]M4!$AQ$3</definedName>
    <definedName name="row_startM4_3" localSheetId="5">[10]M4!$AQ$3</definedName>
    <definedName name="row_startM4_3" localSheetId="6">[11]M4!$AQ$3</definedName>
    <definedName name="row_startM4_3" localSheetId="7">[10]M4!$AQ$3</definedName>
    <definedName name="row_startM4_3" localSheetId="8">#REF!</definedName>
    <definedName name="row_startM4_3">#N/A</definedName>
    <definedName name="row_startM4_4" localSheetId="9">[9]M4!$AQ$4</definedName>
    <definedName name="row_startM4_4" localSheetId="4">[10]M4!$AQ$4</definedName>
    <definedName name="row_startM4_4" localSheetId="5">[10]M4!$AQ$4</definedName>
    <definedName name="row_startM4_4" localSheetId="6">[11]M4!$AQ$4</definedName>
    <definedName name="row_startM4_4" localSheetId="7">[10]M4!$AQ$4</definedName>
    <definedName name="row_startM4_4" localSheetId="8">#REF!</definedName>
    <definedName name="row_startM4_4">#N/A</definedName>
    <definedName name="row_startM8_1" localSheetId="9">[9]M8!$K$1</definedName>
    <definedName name="row_startM8_1" localSheetId="4">[10]M8!$K$1</definedName>
    <definedName name="row_startM8_1" localSheetId="5">[10]M8!$K$1</definedName>
    <definedName name="row_startM8_1" localSheetId="6">[11]M8!$K$1</definedName>
    <definedName name="row_startM8_1" localSheetId="7">[10]M8!$K$1</definedName>
    <definedName name="row_startM8_1" localSheetId="8">#REF!</definedName>
    <definedName name="row_startM8_1">#N/A</definedName>
    <definedName name="row_startM8_2" localSheetId="9">[9]M8!$K$2</definedName>
    <definedName name="row_startM8_2" localSheetId="4">[10]M8!$K$2</definedName>
    <definedName name="row_startM8_2" localSheetId="5">[10]M8!$K$2</definedName>
    <definedName name="row_startM8_2" localSheetId="6">[11]M8!$K$2</definedName>
    <definedName name="row_startM8_2" localSheetId="7">[10]M8!$K$2</definedName>
    <definedName name="row_startM8_2" localSheetId="8">#REF!</definedName>
    <definedName name="row_startM8_2">#N/A</definedName>
    <definedName name="row_startM8_3" localSheetId="9">[9]M8!$K$3</definedName>
    <definedName name="row_startM8_3" localSheetId="4">[10]M8!$K$3</definedName>
    <definedName name="row_startM8_3" localSheetId="5">[10]M8!$K$3</definedName>
    <definedName name="row_startM8_3" localSheetId="6">[11]M8!$K$3</definedName>
    <definedName name="row_startM8_3" localSheetId="7">[10]M8!$K$3</definedName>
    <definedName name="row_startM8_3" localSheetId="8">#REF!</definedName>
    <definedName name="row_startM8_3">#N/A</definedName>
    <definedName name="row_startM9_1" localSheetId="9">[9]M9!$K$1</definedName>
    <definedName name="row_startM9_1" localSheetId="4">[10]M9!$K$1</definedName>
    <definedName name="row_startM9_1" localSheetId="5">[10]M9!$K$1</definedName>
    <definedName name="row_startM9_1" localSheetId="6">[11]M9!$K$1</definedName>
    <definedName name="row_startM9_1" localSheetId="7">[10]M9!$K$1</definedName>
    <definedName name="row_startM9_1" localSheetId="8">#REF!</definedName>
    <definedName name="row_startM9_1">#N/A</definedName>
    <definedName name="row_startM9_2" localSheetId="9">[9]M9!$K$2</definedName>
    <definedName name="row_startM9_2" localSheetId="4">[10]M9!$K$2</definedName>
    <definedName name="row_startM9_2" localSheetId="5">[10]M9!$K$2</definedName>
    <definedName name="row_startM9_2" localSheetId="6">[11]M9!$K$2</definedName>
    <definedName name="row_startM9_2" localSheetId="7">[10]M9!$K$2</definedName>
    <definedName name="row_startM9_2" localSheetId="8">#REF!</definedName>
    <definedName name="row_startM9_2">#N/A</definedName>
    <definedName name="row_startM9_3" localSheetId="9">[9]M9!$K$3</definedName>
    <definedName name="row_startM9_3" localSheetId="4">[10]M9!$K$3</definedName>
    <definedName name="row_startM9_3" localSheetId="5">[10]M9!$K$3</definedName>
    <definedName name="row_startM9_3" localSheetId="6">[11]M9!$K$3</definedName>
    <definedName name="row_startM9_3" localSheetId="7">[10]M9!$K$3</definedName>
    <definedName name="row_startM9_3" localSheetId="8">#REF!</definedName>
    <definedName name="row_startM9_3">#N/A</definedName>
    <definedName name="row_startU3_1">#N/A</definedName>
    <definedName name="row_startU3_2">#N/A</definedName>
    <definedName name="row_startU3_3">#N/A</definedName>
    <definedName name="row_startU3_4">#N/A</definedName>
    <definedName name="rowA12_1">#N/A</definedName>
    <definedName name="rowA12_2">#N/A</definedName>
    <definedName name="rowA12_3">#N/A</definedName>
    <definedName name="rowM1_1" localSheetId="9">[9]M1!$M$2</definedName>
    <definedName name="rowM1_1" localSheetId="4">[10]M1!$M$2</definedName>
    <definedName name="rowM1_1" localSheetId="5">[10]M1!$M$2</definedName>
    <definedName name="rowM1_1" localSheetId="6">[11]M1!$M$2</definedName>
    <definedName name="rowM1_1" localSheetId="7">[10]M1!$M$2</definedName>
    <definedName name="rowM1_1" localSheetId="8">#REF!</definedName>
    <definedName name="rowM1_1">#N/A</definedName>
    <definedName name="rowM2_1" localSheetId="8">'16.8.8'!#REF!</definedName>
    <definedName name="rowM2_1">#N/A</definedName>
    <definedName name="rowM2_2" localSheetId="8">'16.8.8'!#REF!</definedName>
    <definedName name="rowM2_2">#N/A</definedName>
    <definedName name="rowM2_3" localSheetId="8">'16.8.8'!#REF!</definedName>
    <definedName name="rowM2_3">#N/A</definedName>
    <definedName name="rowM3_1" localSheetId="9">[9]M3!$AB$1</definedName>
    <definedName name="rowM3_1" localSheetId="4">[10]M3!$AB$1</definedName>
    <definedName name="rowM3_1" localSheetId="5">[10]M3!$AB$1</definedName>
    <definedName name="rowM3_1" localSheetId="6">[11]M3!$AB$1</definedName>
    <definedName name="rowM3_1" localSheetId="7">[10]M3!$AB$1</definedName>
    <definedName name="rowM3_1" localSheetId="8">#REF!</definedName>
    <definedName name="rowM3_1">#N/A</definedName>
    <definedName name="rowM3_2" localSheetId="9">[9]M3!$AB$2</definedName>
    <definedName name="rowM3_2" localSheetId="4">[10]M3!$AB$2</definedName>
    <definedName name="rowM3_2" localSheetId="5">[10]M3!$AB$2</definedName>
    <definedName name="rowM3_2" localSheetId="6">[11]M3!$AB$2</definedName>
    <definedName name="rowM3_2" localSheetId="7">[10]M3!$AB$2</definedName>
    <definedName name="rowM3_2" localSheetId="8">#REF!</definedName>
    <definedName name="rowM3_2">#N/A</definedName>
    <definedName name="rowM3_3" localSheetId="9">[9]M3!$AB$3</definedName>
    <definedName name="rowM3_3" localSheetId="4">[10]M3!$AB$3</definedName>
    <definedName name="rowM3_3" localSheetId="5">[10]M3!$AB$3</definedName>
    <definedName name="rowM3_3" localSheetId="6">[11]M3!$AB$3</definedName>
    <definedName name="rowM3_3" localSheetId="7">[10]M3!$AB$3</definedName>
    <definedName name="rowM3_3" localSheetId="8">#REF!</definedName>
    <definedName name="rowM3_3">#N/A</definedName>
    <definedName name="rowM3_4" localSheetId="9">[9]M3!$AB$4</definedName>
    <definedName name="rowM3_4" localSheetId="4">[10]M3!$AB$4</definedName>
    <definedName name="rowM3_4" localSheetId="5">[10]M3!$AB$4</definedName>
    <definedName name="rowM3_4" localSheetId="6">[11]M3!$AB$4</definedName>
    <definedName name="rowM3_4" localSheetId="7">[10]M3!$AB$4</definedName>
    <definedName name="rowM3_4" localSheetId="8">#REF!</definedName>
    <definedName name="rowM3_4">#N/A</definedName>
    <definedName name="rowM4_1" localSheetId="9">[9]M4!$AP$1</definedName>
    <definedName name="rowM4_1" localSheetId="4">[10]M4!$AP$1</definedName>
    <definedName name="rowM4_1" localSheetId="5">[10]M4!$AP$1</definedName>
    <definedName name="rowM4_1" localSheetId="6">[11]M4!$AP$1</definedName>
    <definedName name="rowM4_1" localSheetId="7">[10]M4!$AP$1</definedName>
    <definedName name="rowM4_1" localSheetId="8">#REF!</definedName>
    <definedName name="rowM4_1">#N/A</definedName>
    <definedName name="rowM4_2" localSheetId="9">[9]M4!$AP$2</definedName>
    <definedName name="rowM4_2" localSheetId="4">[10]M4!$AP$2</definedName>
    <definedName name="rowM4_2" localSheetId="5">[10]M4!$AP$2</definedName>
    <definedName name="rowM4_2" localSheetId="6">[11]M4!$AP$2</definedName>
    <definedName name="rowM4_2" localSheetId="7">[10]M4!$AP$2</definedName>
    <definedName name="rowM4_2" localSheetId="8">#REF!</definedName>
    <definedName name="rowM4_2">#N/A</definedName>
    <definedName name="rowM4_3" localSheetId="9">[9]M4!$AP$3</definedName>
    <definedName name="rowM4_3" localSheetId="4">[10]M4!$AP$3</definedName>
    <definedName name="rowM4_3" localSheetId="5">[10]M4!$AP$3</definedName>
    <definedName name="rowM4_3" localSheetId="6">[11]M4!$AP$3</definedName>
    <definedName name="rowM4_3" localSheetId="7">[10]M4!$AP$3</definedName>
    <definedName name="rowM4_3" localSheetId="8">#REF!</definedName>
    <definedName name="rowM4_3">#N/A</definedName>
    <definedName name="rowM4_4" localSheetId="9">[9]M4!$AP$4</definedName>
    <definedName name="rowM4_4" localSheetId="4">[10]M4!$AP$4</definedName>
    <definedName name="rowM4_4" localSheetId="5">[10]M4!$AP$4</definedName>
    <definedName name="rowM4_4" localSheetId="6">[11]M4!$AP$4</definedName>
    <definedName name="rowM4_4" localSheetId="7">[10]M4!$AP$4</definedName>
    <definedName name="rowM4_4" localSheetId="8">#REF!</definedName>
    <definedName name="rowM4_4">#N/A</definedName>
    <definedName name="rowM8_1" localSheetId="9">[9]M8!$J$1</definedName>
    <definedName name="rowM8_1" localSheetId="4">[10]M8!$J$1</definedName>
    <definedName name="rowM8_1" localSheetId="5">[10]M8!$J$1</definedName>
    <definedName name="rowM8_1" localSheetId="6">[11]M8!$J$1</definedName>
    <definedName name="rowM8_1" localSheetId="7">[10]M8!$J$1</definedName>
    <definedName name="rowM8_1" localSheetId="8">#REF!</definedName>
    <definedName name="rowM8_1">#N/A</definedName>
    <definedName name="rowM8_2" localSheetId="9">[9]M8!$J$2</definedName>
    <definedName name="rowM8_2" localSheetId="4">[10]M8!$J$2</definedName>
    <definedName name="rowM8_2" localSheetId="5">[10]M8!$J$2</definedName>
    <definedName name="rowM8_2" localSheetId="6">[11]M8!$J$2</definedName>
    <definedName name="rowM8_2" localSheetId="7">[10]M8!$J$2</definedName>
    <definedName name="rowM8_2" localSheetId="8">#REF!</definedName>
    <definedName name="rowM8_2">#N/A</definedName>
    <definedName name="rowM8_3" localSheetId="9">[9]M8!$J$3</definedName>
    <definedName name="rowM8_3" localSheetId="4">[10]M8!$J$3</definedName>
    <definedName name="rowM8_3" localSheetId="5">[10]M8!$J$3</definedName>
    <definedName name="rowM8_3" localSheetId="6">[11]M8!$J$3</definedName>
    <definedName name="rowM8_3" localSheetId="7">[10]M8!$J$3</definedName>
    <definedName name="rowM8_3" localSheetId="8">#REF!</definedName>
    <definedName name="rowM8_3">#N/A</definedName>
    <definedName name="rowM9_1" localSheetId="9">[9]M9!$J$1</definedName>
    <definedName name="rowM9_1" localSheetId="4">[10]M9!$J$1</definedName>
    <definedName name="rowM9_1" localSheetId="5">[10]M9!$J$1</definedName>
    <definedName name="rowM9_1" localSheetId="6">[11]M9!$J$1</definedName>
    <definedName name="rowM9_1" localSheetId="7">[10]M9!$J$1</definedName>
    <definedName name="rowM9_1" localSheetId="8">#REF!</definedName>
    <definedName name="rowM9_1">#N/A</definedName>
    <definedName name="rowM9_2" localSheetId="9">[9]M9!$J$2</definedName>
    <definedName name="rowM9_2" localSheetId="4">[10]M9!$J$2</definedName>
    <definedName name="rowM9_2" localSheetId="5">[10]M9!$J$2</definedName>
    <definedName name="rowM9_2" localSheetId="6">[11]M9!$J$2</definedName>
    <definedName name="rowM9_2" localSheetId="7">[10]M9!$J$2</definedName>
    <definedName name="rowM9_2" localSheetId="8">#REF!</definedName>
    <definedName name="rowM9_2">#N/A</definedName>
    <definedName name="rowM9_3" localSheetId="9">[9]M9!$J$3</definedName>
    <definedName name="rowM9_3" localSheetId="4">[10]M9!$J$3</definedName>
    <definedName name="rowM9_3" localSheetId="5">[10]M9!$J$3</definedName>
    <definedName name="rowM9_3" localSheetId="6">[11]M9!$J$3</definedName>
    <definedName name="rowM9_3" localSheetId="7">[10]M9!$J$3</definedName>
    <definedName name="rowM9_3" localSheetId="8">#REF!</definedName>
    <definedName name="rowM9_3">#N/A</definedName>
    <definedName name="rowU3_1">#N/A</definedName>
    <definedName name="rowU3_2">#N/A</definedName>
    <definedName name="rowU3_3">#N/A</definedName>
    <definedName name="rowU3_4">#N/A</definedName>
    <definedName name="TAB">#REF!</definedName>
    <definedName name="TABLE">#REF!</definedName>
    <definedName name="TOTAL">#REF!</definedName>
    <definedName name="TOTS">#REF!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 i="6" l="1"/>
  <c r="E22" i="6"/>
  <c r="F22" i="6"/>
  <c r="G22" i="6"/>
  <c r="C22" i="6"/>
  <c r="B14" i="9" l="1"/>
  <c r="D12" i="6" l="1"/>
  <c r="E12" i="6"/>
  <c r="F12" i="6"/>
  <c r="G12" i="6"/>
  <c r="C12" i="6"/>
  <c r="G15" i="6"/>
  <c r="F15" i="6"/>
  <c r="E15" i="6"/>
  <c r="D15" i="6"/>
  <c r="C15" i="6"/>
  <c r="D3" i="6" l="1"/>
  <c r="E3" i="6"/>
  <c r="F3" i="6"/>
  <c r="G3" i="6"/>
  <c r="C3" i="6"/>
  <c r="C9" i="6"/>
  <c r="C16" i="7" l="1"/>
  <c r="C9" i="7"/>
  <c r="C2" i="7" l="1"/>
  <c r="C14" i="9"/>
  <c r="C17" i="9"/>
  <c r="C3" i="9"/>
  <c r="C18" i="9"/>
  <c r="B18" i="9"/>
  <c r="B4" i="9" l="1"/>
  <c r="B17" i="9"/>
  <c r="D5" i="10"/>
  <c r="D4" i="10" s="1"/>
  <c r="B8" i="10"/>
  <c r="B80" i="14"/>
  <c r="B66" i="14"/>
  <c r="B67" i="14"/>
  <c r="B70" i="14"/>
  <c r="D59" i="14"/>
  <c r="B51" i="14"/>
  <c r="D45" i="14"/>
  <c r="B45" i="14"/>
  <c r="B3" i="9" l="1"/>
  <c r="B28" i="14"/>
  <c r="B22" i="14"/>
  <c r="B14" i="14"/>
  <c r="B15" i="14"/>
  <c r="H14" i="5"/>
  <c r="H12" i="5" s="1"/>
  <c r="J14" i="5"/>
  <c r="J12" i="5" s="1"/>
  <c r="D12" i="5"/>
  <c r="E12" i="5"/>
  <c r="F12" i="5"/>
  <c r="G12" i="5"/>
  <c r="I12" i="5"/>
  <c r="K12" i="5"/>
  <c r="C12" i="5"/>
  <c r="G17" i="5"/>
  <c r="F17" i="5"/>
  <c r="E17" i="5"/>
  <c r="D15" i="5"/>
  <c r="E15" i="5"/>
  <c r="F15" i="5"/>
  <c r="G15" i="5"/>
  <c r="H15" i="5"/>
  <c r="I15" i="5"/>
  <c r="J15" i="5"/>
  <c r="K15" i="5"/>
  <c r="C15" i="5"/>
  <c r="C4" i="5"/>
  <c r="K6" i="5"/>
  <c r="I4" i="5"/>
  <c r="G4" i="5"/>
  <c r="F4" i="5"/>
  <c r="E4" i="5"/>
  <c r="L4" i="5" l="1"/>
  <c r="L5" i="5"/>
  <c r="L6" i="5"/>
  <c r="L7" i="5"/>
  <c r="L8" i="5"/>
  <c r="L9" i="5"/>
  <c r="L10" i="5"/>
  <c r="L11" i="5"/>
  <c r="L12" i="5"/>
  <c r="L13" i="5"/>
  <c r="L14" i="5"/>
  <c r="L15" i="5"/>
  <c r="L16" i="5"/>
  <c r="L17" i="5"/>
  <c r="L18" i="5"/>
  <c r="L19" i="5"/>
  <c r="L20" i="5"/>
  <c r="D3" i="5"/>
  <c r="D21" i="5" s="1"/>
  <c r="E3" i="5"/>
  <c r="E21" i="5" s="1"/>
  <c r="F3" i="5"/>
  <c r="F21" i="5" s="1"/>
  <c r="G3" i="5"/>
  <c r="G21" i="5" s="1"/>
  <c r="H3" i="5"/>
  <c r="H21" i="5" s="1"/>
  <c r="I3" i="5"/>
  <c r="J3" i="5"/>
  <c r="J21" i="5" s="1"/>
  <c r="K3" i="5"/>
  <c r="K21" i="5" s="1"/>
  <c r="C3" i="5"/>
  <c r="C21" i="5" s="1"/>
  <c r="L3" i="5" l="1"/>
  <c r="I21" i="5"/>
  <c r="L21" i="5" s="1"/>
  <c r="C12" i="10" l="1"/>
  <c r="G11" i="10"/>
  <c r="C11" i="10"/>
  <c r="G10" i="10"/>
  <c r="C10" i="10"/>
  <c r="G9" i="10"/>
  <c r="C9" i="10"/>
  <c r="G8" i="10"/>
  <c r="C8" i="10"/>
  <c r="E7" i="10"/>
  <c r="C7" i="10"/>
  <c r="E6" i="10"/>
  <c r="C6" i="10"/>
  <c r="E5" i="10"/>
  <c r="C5" i="10"/>
  <c r="G4" i="10"/>
  <c r="E4" i="10"/>
</calcChain>
</file>

<file path=xl/sharedStrings.xml><?xml version="1.0" encoding="utf-8"?>
<sst xmlns="http://schemas.openxmlformats.org/spreadsheetml/2006/main" count="424" uniqueCount="307">
  <si>
    <t>min manatla</t>
  </si>
  <si>
    <t>Müştərilərə verilmiş kreditlər</t>
  </si>
  <si>
    <t>Müştərilərə verilmiş kreditlər (xalis)</t>
  </si>
  <si>
    <t>Digər aktivlər</t>
  </si>
  <si>
    <t>Borc qiymətli kağızları</t>
  </si>
  <si>
    <t>Digər öhdəliklər</t>
  </si>
  <si>
    <t>Kredit riski</t>
  </si>
  <si>
    <t>Kredit portfelinin keyfiyyəti</t>
  </si>
  <si>
    <t>Kredit portfelinin sektorlar üzrə bölgüsü</t>
  </si>
  <si>
    <t>Cəmi</t>
  </si>
  <si>
    <t>Əsas məbləğ üzrə borc</t>
  </si>
  <si>
    <t>Cari</t>
  </si>
  <si>
    <t>Vaxtı keçmiş günlər</t>
  </si>
  <si>
    <t>1-30 gün</t>
  </si>
  <si>
    <t>31-60 gün</t>
  </si>
  <si>
    <t>61-90 gün</t>
  </si>
  <si>
    <t>91-120 gün</t>
  </si>
  <si>
    <t>121-150 gün</t>
  </si>
  <si>
    <t>151-180 gün</t>
  </si>
  <si>
    <t>181-210 gün</t>
  </si>
  <si>
    <t>211-240 gün</t>
  </si>
  <si>
    <t>241-270 gün</t>
  </si>
  <si>
    <t>271-300 gün</t>
  </si>
  <si>
    <t>301-330 gün</t>
  </si>
  <si>
    <t>331-365 (366) gün</t>
  </si>
  <si>
    <t>1 il və  artıq</t>
  </si>
  <si>
    <t>Kredit portfeli, o cümlədən</t>
  </si>
  <si>
    <t xml:space="preserve">  -Biznes</t>
  </si>
  <si>
    <t xml:space="preserve">  -İstehlak</t>
  </si>
  <si>
    <t xml:space="preserve">  -Daşınmaz əmlak</t>
  </si>
  <si>
    <t xml:space="preserve">  -Digər kreditlər</t>
  </si>
  <si>
    <t>Kreditlərin təminat üzrə bölgüsü</t>
  </si>
  <si>
    <t>Təminatsız</t>
  </si>
  <si>
    <t>Nağd vəsaitlə təmin olunan</t>
  </si>
  <si>
    <t>Qızıl təminatlı</t>
  </si>
  <si>
    <t>Daşınmaz əmlakla təmin olunan</t>
  </si>
  <si>
    <t>Daşınar əmlakla təmin olunan</t>
  </si>
  <si>
    <t>Qarantiyalar ilə təmin olunan</t>
  </si>
  <si>
    <t>Kredit törəmə alətləri ilə təmin olunan</t>
  </si>
  <si>
    <t>Likvidlik riski</t>
  </si>
  <si>
    <t>Ödəniş müddətinin bitməsinə qalan günlər</t>
  </si>
  <si>
    <t>Ani</t>
  </si>
  <si>
    <t>1 - 7 gün</t>
  </si>
  <si>
    <t>8-30 gün</t>
  </si>
  <si>
    <t>3-6 ay</t>
  </si>
  <si>
    <t>6 ay- 9 ay</t>
  </si>
  <si>
    <t>9 ay-1 il</t>
  </si>
  <si>
    <t>1-2 il</t>
  </si>
  <si>
    <t>2-5 il</t>
  </si>
  <si>
    <t>5 ildən çox</t>
  </si>
  <si>
    <t>Ümumi</t>
  </si>
  <si>
    <t>Aktivlər</t>
  </si>
  <si>
    <t>Nağd pul və ekvivalentləri</t>
  </si>
  <si>
    <t>Qiymətli kağızlar</t>
  </si>
  <si>
    <t>Kredit təşkilarına və digər maliyyə institutlarına verilmiş kreditlər (xalis)</t>
  </si>
  <si>
    <t>Qısamüddətli maliyyə alətləri</t>
  </si>
  <si>
    <t>Törəmə maliyyə alətləri</t>
  </si>
  <si>
    <t>Bankın depozitləri</t>
  </si>
  <si>
    <t>Digər maliyyə aktivlər</t>
  </si>
  <si>
    <t>Öhdəliklər</t>
  </si>
  <si>
    <t>ARMB və dövlət təşkilatlarının banka qarşı tələbləri</t>
  </si>
  <si>
    <t>Kredit təşkilatları və digər maliyyə institutlarından cəlb edilmiş vəsaitlər</t>
  </si>
  <si>
    <t>Müştərilərin depozitləri:</t>
  </si>
  <si>
    <t>2.3.1</t>
  </si>
  <si>
    <t>tələbli depozitlər</t>
  </si>
  <si>
    <t>2.3.2</t>
  </si>
  <si>
    <t>müddətli depozitlər</t>
  </si>
  <si>
    <t>Subordinasiya öhdəlikləri</t>
  </si>
  <si>
    <t>Digər maliyyə öhdəliklər</t>
  </si>
  <si>
    <t>Likvidlik "qəpi"</t>
  </si>
  <si>
    <t>Valyuta riski</t>
  </si>
  <si>
    <t>Maliyyə aktivləri və öhdəlikləri</t>
  </si>
  <si>
    <t>AZN</t>
  </si>
  <si>
    <t>ABŞ Dolları</t>
  </si>
  <si>
    <t>Avro</t>
  </si>
  <si>
    <t>Digər</t>
  </si>
  <si>
    <t>Nağd və nağd pul ekvivalentləri</t>
  </si>
  <si>
    <t>Kredit təşkilatlarına və digər maliyyə institutlarına verilmiş kreditlər</t>
  </si>
  <si>
    <t>Qısa müddətli maliyyə alətləri</t>
  </si>
  <si>
    <t>Əsas vəsaitlər</t>
  </si>
  <si>
    <t>Mərkəzi Bank və dövlət təşkilatlarıın banka qarşı tələbləri</t>
  </si>
  <si>
    <t>Müştərilərin depozitləri</t>
  </si>
  <si>
    <t>a) tələbli depozitlər</t>
  </si>
  <si>
    <t>b) müddətli depozitlər</t>
  </si>
  <si>
    <t>faizlə</t>
  </si>
  <si>
    <t>Açıq valyuta mövqeyi əmsalı</t>
  </si>
  <si>
    <t>Sərbəst dönərli valyutalar üzrə məcmu açıq valyuta mövqeyi (AVM)</t>
  </si>
  <si>
    <t>Qapalı valyuta üzrə məcmu AVM</t>
  </si>
  <si>
    <t>Qiymətli metallar üzrə AVM</t>
  </si>
  <si>
    <t>Məcmu AVM</t>
  </si>
  <si>
    <t>Faiz riski</t>
  </si>
  <si>
    <t>Faiz dərəcəsinə görə cəmi aktivlər</t>
  </si>
  <si>
    <t>0-3 ay</t>
  </si>
  <si>
    <t>6-12 ay</t>
  </si>
  <si>
    <t>12-24 ay</t>
  </si>
  <si>
    <t>24-36 ay</t>
  </si>
  <si>
    <t>36 aydan yuxarı</t>
  </si>
  <si>
    <t>Faiz dərəcəsinə həssas cəmi öhdəliklər</t>
  </si>
  <si>
    <t>“Qəp”</t>
  </si>
  <si>
    <t>Kreditlərin, həmçinin vaxtı keçmiş kreditlərin portfeldə payı və onun iqtisadi sektorlar üzrə göstəriciləri</t>
  </si>
  <si>
    <t>Kreditlərin iqtisadi sektorlar üzrə bölgüsü</t>
  </si>
  <si>
    <t>Cəmi   (min manatla)</t>
  </si>
  <si>
    <t>Vaxtı keçmiş kreditlər (min manatla)*</t>
  </si>
  <si>
    <t>Vaxtı keçmiş kreditlərin portfeldə payı (faizlə)</t>
  </si>
  <si>
    <t>Cəmi kredit portfeli, o cümlədən</t>
  </si>
  <si>
    <t xml:space="preserve">1.Sənaye </t>
  </si>
  <si>
    <t>1.1.1 Mədən çıxarma sənayesi</t>
  </si>
  <si>
    <t>1.1.2 Emal sənayesi, cəmi</t>
  </si>
  <si>
    <t xml:space="preserve">1.1.3 Elektrik enerjisi və Qazın istehsalı </t>
  </si>
  <si>
    <t>1.1.4 Sənayenin digər sahələri</t>
  </si>
  <si>
    <t>2. Kənd təsərrüfatı</t>
  </si>
  <si>
    <t>3. Tikinti sahəsi</t>
  </si>
  <si>
    <t>4. Nəqliyyat, cəmi</t>
  </si>
  <si>
    <t>5. İnformasiya və Rabitə</t>
  </si>
  <si>
    <t>6. Ticarət müəssisələrinə kredit, cəmi</t>
  </si>
  <si>
    <t xml:space="preserve">7. Digər qeyri-istehsal və xidmət sahələri </t>
  </si>
  <si>
    <t>8.  Mərkəzi idarəetmə orqanları və bələdiyyələr</t>
  </si>
  <si>
    <t xml:space="preserve">   9. İctimai Təşkilatlara</t>
  </si>
  <si>
    <r>
      <t xml:space="preserve">   10. Şəxsi, ailəvi və sair məqsədlər üçün fiziki şəxslərə kreditlər, c</t>
    </r>
    <r>
      <rPr>
        <i/>
        <sz val="11"/>
        <rFont val="Calibri"/>
        <family val="2"/>
        <scheme val="minor"/>
      </rPr>
      <t>əmi</t>
    </r>
  </si>
  <si>
    <t>a) Yaşayış sahəsinin alınmasına</t>
  </si>
  <si>
    <r>
      <t xml:space="preserve">a1) </t>
    </r>
    <r>
      <rPr>
        <i/>
        <sz val="11"/>
        <rFont val="Calibri"/>
        <family val="2"/>
        <scheme val="minor"/>
      </rPr>
      <t>o cümlədən,</t>
    </r>
    <r>
      <rPr>
        <sz val="11"/>
        <rFont val="Calibri"/>
        <family val="2"/>
        <scheme val="minor"/>
      </rPr>
      <t xml:space="preserve"> daşınmaz əmlakla təmin olunmuş</t>
    </r>
    <r>
      <rPr>
        <i/>
        <sz val="11"/>
        <rFont val="Calibri"/>
        <family val="2"/>
        <scheme val="minor"/>
      </rPr>
      <t xml:space="preserve"> </t>
    </r>
  </si>
  <si>
    <t>b) Yaşayış sahəsinin tikintisi və təmirinə</t>
  </si>
  <si>
    <r>
      <t xml:space="preserve">b1) </t>
    </r>
    <r>
      <rPr>
        <i/>
        <sz val="11"/>
        <rFont val="Calibri"/>
        <family val="2"/>
        <scheme val="minor"/>
      </rPr>
      <t>o cümlədən,</t>
    </r>
    <r>
      <rPr>
        <sz val="11"/>
        <rFont val="Calibri"/>
        <family val="2"/>
        <scheme val="minor"/>
      </rPr>
      <t xml:space="preserve"> daşınmaz əmlakla təmin olunmuş</t>
    </r>
    <r>
      <rPr>
        <i/>
        <sz val="11"/>
        <rFont val="Calibri"/>
        <family val="2"/>
        <scheme val="minor"/>
      </rPr>
      <t xml:space="preserve"> </t>
    </r>
  </si>
  <si>
    <t>c) Avtomobil alınmasına</t>
  </si>
  <si>
    <t>d) Məişət avadanlıqlarının alınmasına</t>
  </si>
  <si>
    <t>e) Kredit kartları</t>
  </si>
  <si>
    <t>f) Digər</t>
  </si>
  <si>
    <t xml:space="preserve">    11. Digər Kreditlər</t>
  </si>
  <si>
    <t>*əsas məbləğ, yaxud ona hesablanan faizlər və ya hər hansı birinin ödənilməyən hissəsi üzrə ödənişləri müqavilədə və ya ödəniş qrafikində göstərilən tarixdən 30 (otuz) təqvim günündən artıq gecikdirilmiş kreditin qalıq məbləği</t>
  </si>
  <si>
    <t>Kreditlərin təsnifləşdirilməsi haqqında məlumatlar</t>
  </si>
  <si>
    <t>(min manatla)</t>
  </si>
  <si>
    <t>Məbləğ</t>
  </si>
  <si>
    <t>Cəmi kredit portfelində xüsusi çəkisi</t>
  </si>
  <si>
    <t>Yaradılmış adi ehtiyat</t>
  </si>
  <si>
    <t>Yaradılmış adi ehtiyatın kredit portfelində  payı (faizlə)</t>
  </si>
  <si>
    <t>Yaradılmış məqsədli ehtiyat</t>
  </si>
  <si>
    <t>Yaradılmış məqsədli ehtiyatın kredit portfelində payı (faizlə)</t>
  </si>
  <si>
    <t>1. Cəmi kredit portfeli, o cümlədən</t>
  </si>
  <si>
    <t>X</t>
  </si>
  <si>
    <t>1.1.Standart kreditlər</t>
  </si>
  <si>
    <t>1.1.1. Qənaətbəxş kreditlər</t>
  </si>
  <si>
    <t>1.1.2. Nəzarət altında olan kreditlər</t>
  </si>
  <si>
    <t>1.2. Qeyri-standart kreditlər</t>
  </si>
  <si>
    <t>Qeyri-qənaətbəxş</t>
  </si>
  <si>
    <t>Təhlükəli</t>
  </si>
  <si>
    <t>Ümidsiz</t>
  </si>
  <si>
    <t>1.3. Ehtiyat yaradılmayan kreditlər</t>
  </si>
  <si>
    <t xml:space="preserve">Balansdankənar öhdəliklərin ayrı ayrı növləri barədə
  </t>
  </si>
  <si>
    <t>sumLiabManat</t>
  </si>
  <si>
    <t>sumLiabForeignCur</t>
  </si>
  <si>
    <t>ÖHDƏLİKLƏR</t>
  </si>
  <si>
    <t>Xarici valyutada (2-ci sütundan)</t>
  </si>
  <si>
    <r>
      <t>1. Kredit alətləri, c</t>
    </r>
    <r>
      <rPr>
        <i/>
        <sz val="11"/>
        <rFont val="Calibri"/>
        <family val="2"/>
        <scheme val="minor"/>
      </rPr>
      <t>əmi</t>
    </r>
  </si>
  <si>
    <t>a) Kredit öhdəlikləri</t>
  </si>
  <si>
    <t>b) İstifadə olunmamış kredit xətləri</t>
  </si>
  <si>
    <t>c) Qiymətli kağızlar və xarici valyuta istisna olmaqla, aktivlərin alınması üzrə öhdəliklər</t>
  </si>
  <si>
    <t>d) Digər öhdəliklər</t>
  </si>
  <si>
    <r>
      <t>2. Qarantiyalar və bu qəbildən olan öhdəliklər</t>
    </r>
    <r>
      <rPr>
        <i/>
        <sz val="11"/>
        <rFont val="Calibri"/>
        <family val="2"/>
        <scheme val="minor"/>
      </rPr>
      <t>, cəmi</t>
    </r>
  </si>
  <si>
    <t>a) Qarantiyalar</t>
  </si>
  <si>
    <t>b) Bu qəbildən olan digər öhdəliklər</t>
  </si>
  <si>
    <r>
      <t xml:space="preserve">3. Akkreditivlər, </t>
    </r>
    <r>
      <rPr>
        <i/>
        <sz val="11"/>
        <rFont val="Calibri"/>
        <family val="2"/>
        <scheme val="minor"/>
      </rPr>
      <t>cəmi</t>
    </r>
  </si>
  <si>
    <t>a) "Standby" akkreditivlər</t>
  </si>
  <si>
    <t>b) Sənədli akkreditivlər</t>
  </si>
  <si>
    <r>
      <t>4. Xarici valyuta müqavilələri üzrə təəhhüdlər</t>
    </r>
    <r>
      <rPr>
        <i/>
        <sz val="11"/>
        <rFont val="Calibri"/>
        <family val="2"/>
        <scheme val="minor"/>
      </rPr>
      <t>, cəmi</t>
    </r>
  </si>
  <si>
    <t xml:space="preserve">a) Spot müqavilələri əsasında </t>
  </si>
  <si>
    <t>a1) alqı</t>
  </si>
  <si>
    <t>a2) satqı</t>
  </si>
  <si>
    <t>5. Törəmə maliyyə alətləri üzrə təəhhüdlər</t>
  </si>
  <si>
    <t xml:space="preserve">a) Forvard və fyuçers müqavilələri əsasında </t>
  </si>
  <si>
    <t>b) Svop müqavilələri əsasında</t>
  </si>
  <si>
    <t>b1) alqı</t>
  </si>
  <si>
    <t>b2) satqı</t>
  </si>
  <si>
    <t xml:space="preserve">    c) Opsion müqavilələri əsasında</t>
  </si>
  <si>
    <t>c1) alqı</t>
  </si>
  <si>
    <t>c2) satqı</t>
  </si>
  <si>
    <t>d) Digər törəmə maliyyə alətləri əsasında</t>
  </si>
  <si>
    <t>d1) alqı</t>
  </si>
  <si>
    <t>d2) satqı</t>
  </si>
  <si>
    <t>6. Qiymətli kağızlar alınması/satılması üzrə təəhhüdlər</t>
  </si>
  <si>
    <t>a) alqı</t>
  </si>
  <si>
    <t>b) satqı</t>
  </si>
  <si>
    <t>7. Digər maliyyə alətlərinin və ya əmtəələrin alınması/satılması üzrə təəhhüdlər</t>
  </si>
  <si>
    <t>8. Digər balansdankənar öhdəliklər</t>
  </si>
  <si>
    <t>MADDƏLƏR</t>
  </si>
  <si>
    <t>1. Alınmış qarantiyalar və bu qəbildən olan maddələr</t>
  </si>
  <si>
    <t>b) Bu qəbildən olan digər maddələr</t>
  </si>
  <si>
    <t>2. İxrac akkreditivləri</t>
  </si>
  <si>
    <t>3. Silinmiş aktivlər</t>
  </si>
  <si>
    <t>a) Balansdan silinmiş ümidsiz kreditlərin əsas məbləği</t>
  </si>
  <si>
    <t>b) Balansdan silinmiş ümidsiz  kreditlərin faiz borcları</t>
  </si>
  <si>
    <t xml:space="preserve">c) Balansdan silinmiş digər ümidsiz aktivlərin əsas məbləği </t>
  </si>
  <si>
    <t>d) Balansdan silinmiş digər ümidsiz aktivlərin faiz borcları</t>
  </si>
  <si>
    <t>4. Ayrılmış kredit xətləri və kreditlər üzrə şərti tələblər</t>
  </si>
  <si>
    <t>5. Digər şərti tələblər (memorandum hesabları nəzərə alınmır)</t>
  </si>
  <si>
    <t>Kreditlərin, o cümlədən, vaxtı keçmiş kreditlərin iqtisadi rayonlar üzrə bölgüsü</t>
  </si>
  <si>
    <t>№</t>
  </si>
  <si>
    <t>Müştəri və kreditlər</t>
  </si>
  <si>
    <t>Cəmi sayı</t>
  </si>
  <si>
    <t>Cəmi məbləğ</t>
  </si>
  <si>
    <t>İqtisadi rayonlar üzrə ayrılıqda</t>
  </si>
  <si>
    <t>Bakı-Abşeron</t>
  </si>
  <si>
    <t>Quba-Xaçmaz</t>
  </si>
  <si>
    <t>Dağlıq Şirvan</t>
  </si>
  <si>
    <t>Aran</t>
  </si>
  <si>
    <t>Lənkəran-Astara</t>
  </si>
  <si>
    <t>Şəki-Zaqatala</t>
  </si>
  <si>
    <t>Gəncə-Qazax</t>
  </si>
  <si>
    <t>Yuxarı Qarabağ</t>
  </si>
  <si>
    <t>Kəlbəcər-Laçın</t>
  </si>
  <si>
    <t>Naxçıvan MR</t>
  </si>
  <si>
    <t>Sayı</t>
  </si>
  <si>
    <t>Hesabat tarixinə  xidmət göstərilən müştərilər</t>
  </si>
  <si>
    <t>Kredit portfeli</t>
  </si>
  <si>
    <t>Vaxtı keçmiş kreditlər</t>
  </si>
  <si>
    <t>İri kredit tələblərinin məbləği və məcmu kapitala nisbəti</t>
  </si>
  <si>
    <t>İri kredit tələblərinin məbləği*</t>
  </si>
  <si>
    <t>İri kredit tələbinin bankın məcmu kapitalına nisbəti (%-lə)</t>
  </si>
  <si>
    <t>* “Bir borcalan və ya bir-biri ilə əlaqədar borcalanlar qrupu üzrə kredit risklərinin tənzimlənməsi haqqında Qaydalar”ına əsasən iri kredit tələbi bir borcalana və ya bir-biri ilə əlaqədar borcalanlar qrupuna qarşı bankın tutulmalardan sonra I dərəcəli kapitalının 10 (on) faizindən çox olan kredit tələbidir.</t>
  </si>
  <si>
    <t>Sabit və dəyişkən faizi olan aktiv və öhdəliklərin təsnifatı</t>
  </si>
  <si>
    <t>Aktivlərin   maddələri</t>
  </si>
  <si>
    <t>(Hesabat ili qeyd edilsin)</t>
  </si>
  <si>
    <t>sabit faizlə</t>
  </si>
  <si>
    <t>dəyişkən faizlə</t>
  </si>
  <si>
    <t>faizsiz</t>
  </si>
  <si>
    <r>
      <t xml:space="preserve">1. Nağd vəsaitlər (banknotlar və sikkələr, yolda, bankomatlarda və mübadilə şöbələrində olan nağd vəsaitlər daxil olmaqla), </t>
    </r>
    <r>
      <rPr>
        <i/>
        <sz val="11"/>
        <rFont val="Calibri"/>
        <family val="2"/>
        <scheme val="minor"/>
      </rPr>
      <t>cəmi</t>
    </r>
  </si>
  <si>
    <r>
      <t>2. Mərkəzi Bankda müxbir hesab</t>
    </r>
    <r>
      <rPr>
        <i/>
        <sz val="11"/>
        <rFont val="Calibri"/>
        <family val="2"/>
        <scheme val="minor"/>
      </rPr>
      <t>, cəmi</t>
    </r>
  </si>
  <si>
    <r>
      <t xml:space="preserve">3. "Nostro" hesabları (başqa banklardakı müxbir hesabları), </t>
    </r>
    <r>
      <rPr>
        <i/>
        <sz val="11"/>
        <rFont val="Calibri"/>
        <family val="2"/>
        <scheme val="minor"/>
      </rPr>
      <t xml:space="preserve">cəmi </t>
    </r>
  </si>
  <si>
    <t xml:space="preserve">        a) Rezident banklar</t>
  </si>
  <si>
    <t xml:space="preserve">        b) Qeyri-rezident banklar</t>
  </si>
  <si>
    <r>
      <t>4. Banklararası bazarın qısamüddətli maliyyə alətləri (7-ci gün də daxil olmaqla, 7 günədək olan vəsaitlər), c</t>
    </r>
    <r>
      <rPr>
        <i/>
        <sz val="11"/>
        <rFont val="Calibri"/>
        <family val="2"/>
        <scheme val="minor"/>
      </rPr>
      <t>əmi</t>
    </r>
  </si>
  <si>
    <r>
      <t>5. Banklar da daxil olmaqla, maliyyə institutlarındakı depozitlər, c</t>
    </r>
    <r>
      <rPr>
        <i/>
        <sz val="11"/>
        <rFont val="Calibri"/>
        <family val="2"/>
        <scheme val="minor"/>
      </rPr>
      <t>əmi</t>
    </r>
    <r>
      <rPr>
        <sz val="11"/>
        <rFont val="Calibri"/>
        <family val="2"/>
        <scheme val="minor"/>
      </rPr>
      <t xml:space="preserve"> </t>
    </r>
  </si>
  <si>
    <r>
      <t xml:space="preserve">5.1.Banklardakı depozitlər ( 3-cü və 4-cü sətirlər istisna edilməklə), </t>
    </r>
    <r>
      <rPr>
        <i/>
        <sz val="11"/>
        <rFont val="Calibri"/>
        <family val="2"/>
        <scheme val="minor"/>
      </rPr>
      <t>cəmi</t>
    </r>
  </si>
  <si>
    <t>a) Rezident banklar</t>
  </si>
  <si>
    <t>b) Qeyri-rezident banklar</t>
  </si>
  <si>
    <r>
      <t xml:space="preserve">5.2 Digər maliyyə institutlarında depozitlər, </t>
    </r>
    <r>
      <rPr>
        <i/>
        <sz val="11"/>
        <rFont val="Calibri"/>
        <family val="2"/>
        <scheme val="minor"/>
      </rPr>
      <t>cəmi</t>
    </r>
  </si>
  <si>
    <t>a) Rezident maliyyə institutlarında</t>
  </si>
  <si>
    <t>b) Qeyri-rezident maliyyə institutlarında</t>
  </si>
  <si>
    <t xml:space="preserve">6. Əks REPO əməliyyatları üzrə </t>
  </si>
  <si>
    <r>
      <t xml:space="preserve">7. Qiymətli kağızlar, </t>
    </r>
    <r>
      <rPr>
        <i/>
        <sz val="11"/>
        <rFont val="Calibri"/>
        <family val="2"/>
        <scheme val="minor"/>
      </rPr>
      <t>cəmi</t>
    </r>
    <r>
      <rPr>
        <sz val="11"/>
        <rFont val="Calibri"/>
        <family val="2"/>
        <scheme val="minor"/>
      </rPr>
      <t xml:space="preserve"> </t>
    </r>
  </si>
  <si>
    <t>a) ödəniş müddətinədək saxlanılan</t>
  </si>
  <si>
    <t>b) ticarət üçün alınmış qiymətli kağızlar</t>
  </si>
  <si>
    <r>
      <t>8. Banklara kreditlər (5-ci sətir üzrə banklararası qısamüddətli maliyyə alətləri istisna olmaqla), c</t>
    </r>
    <r>
      <rPr>
        <i/>
        <sz val="11"/>
        <rFont val="Calibri"/>
        <family val="2"/>
        <scheme val="minor"/>
      </rPr>
      <t>əmi</t>
    </r>
  </si>
  <si>
    <t>a) Rezident banklara</t>
  </si>
  <si>
    <t>b) Qeyri-rezident banklara</t>
  </si>
  <si>
    <r>
      <t xml:space="preserve">9. Digər maliyyə institutlarına kreditlər, </t>
    </r>
    <r>
      <rPr>
        <i/>
        <sz val="11"/>
        <rFont val="Calibri"/>
        <family val="2"/>
        <scheme val="minor"/>
      </rPr>
      <t>cəmi</t>
    </r>
  </si>
  <si>
    <t>a) Rezident maliyyə institutlarına</t>
  </si>
  <si>
    <t>b) Qeyri-rezident maliyyə institutlarına</t>
  </si>
  <si>
    <t>10. Müştərilərə verilən kreditlər</t>
  </si>
  <si>
    <r>
      <t>11. Könəlmə çıxılmaqla bank işində istifadə olunan əsas vəsaitlər</t>
    </r>
    <r>
      <rPr>
        <i/>
        <sz val="11"/>
        <rFont val="Calibri"/>
        <family val="2"/>
        <scheme val="minor"/>
      </rPr>
      <t>, cəmi</t>
    </r>
  </si>
  <si>
    <r>
      <t>12. Bank işində istifadə olunmayan daşınmaz əmlak (ehtiyatlar çıxılmaqla), c</t>
    </r>
    <r>
      <rPr>
        <i/>
        <sz val="11"/>
        <rFont val="Calibri"/>
        <family val="2"/>
        <scheme val="minor"/>
      </rPr>
      <t>əmi</t>
    </r>
    <r>
      <rPr>
        <sz val="11"/>
        <rFont val="Calibri"/>
        <family val="2"/>
        <scheme val="minor"/>
      </rPr>
      <t xml:space="preserve"> </t>
    </r>
  </si>
  <si>
    <t>-</t>
  </si>
  <si>
    <r>
      <t>13. İcmallaşmamış törəmə təsərrüfat cəmiyyətlərdə iştirak (50%+1 səs hüququ verən səhm və ya başqa formada törəməsidirsə), c</t>
    </r>
    <r>
      <rPr>
        <i/>
        <sz val="11"/>
        <rFont val="Calibri"/>
        <family val="2"/>
        <scheme val="minor"/>
      </rPr>
      <t>əmi</t>
    </r>
  </si>
  <si>
    <r>
      <t>14. Digər təsərrüfat cəmiyyətlərində iştirak (50%-dən az), c</t>
    </r>
    <r>
      <rPr>
        <i/>
        <sz val="11"/>
        <rFont val="Calibri"/>
        <family val="2"/>
        <scheme val="minor"/>
      </rPr>
      <t>əmi</t>
    </r>
  </si>
  <si>
    <t>15. Amortizasiya çıxılmaqla qeyri-maddi aktivlər</t>
  </si>
  <si>
    <t xml:space="preserve">17. Digər aktivlər </t>
  </si>
  <si>
    <t>18. (çıx) Aktivlər üzrə mümkün zərərlərin ödənilməsi üçün yaradılmış ehtiyatlar</t>
  </si>
  <si>
    <t>18. Cəmi aktivlər</t>
  </si>
  <si>
    <t>Öhdəliklərin maddələri</t>
  </si>
  <si>
    <r>
      <t xml:space="preserve">1. Depozitlər (banklar və digər maliyyə institutları istisna olmaqla), </t>
    </r>
    <r>
      <rPr>
        <i/>
        <sz val="11"/>
        <rFont val="Calibri"/>
        <family val="2"/>
        <scheme val="minor"/>
      </rPr>
      <t>cəmi</t>
    </r>
  </si>
  <si>
    <r>
      <t xml:space="preserve">a)  Fiziki şəxslərin tələbli depozitləri, </t>
    </r>
    <r>
      <rPr>
        <i/>
        <sz val="11"/>
        <rFont val="Calibri"/>
        <family val="2"/>
        <scheme val="minor"/>
      </rPr>
      <t>cəmi</t>
    </r>
  </si>
  <si>
    <t>a1) faizsiz tələbli depozitlər</t>
  </si>
  <si>
    <t>a2) faizli tələbli depozitlər</t>
  </si>
  <si>
    <r>
      <t>b) Hüquqi şəxslərin tələbli depozitləri (qeyri-bank maliyyə institutlarının cari hesabları da daxil olmaqla)</t>
    </r>
    <r>
      <rPr>
        <i/>
        <sz val="11"/>
        <rFont val="Calibri"/>
        <family val="2"/>
        <scheme val="minor"/>
      </rPr>
      <t>, cəmi</t>
    </r>
  </si>
  <si>
    <t>b1) faizsiz tələbli depozitlər</t>
  </si>
  <si>
    <t>b2) faizli tələbli depozitlər</t>
  </si>
  <si>
    <r>
      <t>c) Fiziki və hüquqi şəxslərin müddətli depozitləri</t>
    </r>
    <r>
      <rPr>
        <i/>
        <sz val="11"/>
        <rFont val="Calibri"/>
        <family val="2"/>
        <scheme val="minor"/>
      </rPr>
      <t>, cəmi</t>
    </r>
  </si>
  <si>
    <t xml:space="preserve">        c1) fiziki şəxslərin müddətli depozitləri</t>
  </si>
  <si>
    <t xml:space="preserve">        c2) hüquqi şəxslərin müddətli depozitləri</t>
  </si>
  <si>
    <r>
      <t>2. Mərkəzi Bankın banka qarşı tələbləri, c</t>
    </r>
    <r>
      <rPr>
        <i/>
        <sz val="11"/>
        <rFont val="Calibri"/>
        <family val="2"/>
        <scheme val="minor"/>
      </rPr>
      <t>əmi</t>
    </r>
  </si>
  <si>
    <t>a) auksion əsasında</t>
  </si>
  <si>
    <t>b) overdraft</t>
  </si>
  <si>
    <t>c) təminatlı kreditlər (lombard)</t>
  </si>
  <si>
    <t>d) digər</t>
  </si>
  <si>
    <r>
      <t xml:space="preserve">3. Digər bankların tələbləri (“Loro" hesabları), </t>
    </r>
    <r>
      <rPr>
        <i/>
        <sz val="11"/>
        <rFont val="Calibri"/>
        <family val="2"/>
        <scheme val="minor"/>
      </rPr>
      <t>cəmi</t>
    </r>
  </si>
  <si>
    <t>4. REPO əməliyyatları  üzrə</t>
  </si>
  <si>
    <r>
      <t>5. Banklararası bazarın qısamüddətli maliyyə alətləri (7-ci gün də daxil olmaqla, 7 günədək olan kreditlər), c</t>
    </r>
    <r>
      <rPr>
        <i/>
        <sz val="11"/>
        <rFont val="Calibri"/>
        <family val="2"/>
        <scheme val="minor"/>
      </rPr>
      <t>əmi</t>
    </r>
  </si>
  <si>
    <r>
      <t>6. Bankların və digər maliyyə institutların (3-cü və 5-ci sətirlər istisna edilməklə) depozitləri, c</t>
    </r>
    <r>
      <rPr>
        <i/>
        <sz val="11"/>
        <rFont val="Calibri"/>
        <family val="2"/>
        <scheme val="minor"/>
      </rPr>
      <t>əmi</t>
    </r>
  </si>
  <si>
    <r>
      <t>6.1  Bankların depozitləri</t>
    </r>
    <r>
      <rPr>
        <i/>
        <sz val="11"/>
        <rFont val="Calibri"/>
        <family val="2"/>
        <scheme val="minor"/>
      </rPr>
      <t>, cəmi</t>
    </r>
  </si>
  <si>
    <r>
      <t xml:space="preserve">6.2 Banklar istisna olmaqla, digər maliyyə institutlarının depozitləri, </t>
    </r>
    <r>
      <rPr>
        <i/>
        <sz val="11"/>
        <rFont val="Calibri"/>
        <family val="2"/>
        <scheme val="minor"/>
      </rPr>
      <t>cəmi</t>
    </r>
  </si>
  <si>
    <t>a) Rezident maliyyə institutları</t>
  </si>
  <si>
    <t>b) Qeyri-rezident maliyyə institutları</t>
  </si>
  <si>
    <r>
      <t>7. Bankların kreditləri (7 gündən artıq olan müddətə), c</t>
    </r>
    <r>
      <rPr>
        <i/>
        <sz val="11"/>
        <rFont val="Calibri"/>
        <family val="2"/>
        <scheme val="minor"/>
      </rPr>
      <t>əmi</t>
    </r>
  </si>
  <si>
    <r>
      <t xml:space="preserve">7.1 Rezident banklar, </t>
    </r>
    <r>
      <rPr>
        <i/>
        <sz val="11"/>
        <rFont val="Calibri"/>
        <family val="2"/>
        <scheme val="minor"/>
      </rPr>
      <t>cəmi</t>
    </r>
  </si>
  <si>
    <t>a) təminatlı</t>
  </si>
  <si>
    <t>b) təminatsız</t>
  </si>
  <si>
    <r>
      <t>7.2 Qeyri-rezident banklar,</t>
    </r>
    <r>
      <rPr>
        <i/>
        <sz val="11"/>
        <rFont val="Calibri"/>
        <family val="2"/>
        <scheme val="minor"/>
      </rPr>
      <t xml:space="preserve"> cəmi</t>
    </r>
  </si>
  <si>
    <r>
      <t>8. Banklar istisna olmaqla, digər maliyyə institutlarının kreditləri, c</t>
    </r>
    <r>
      <rPr>
        <i/>
        <sz val="11"/>
        <rFont val="Calibri"/>
        <family val="2"/>
        <scheme val="minor"/>
      </rPr>
      <t>əmi</t>
    </r>
  </si>
  <si>
    <t>a) Rezident maliyyə institutlarından alınmış</t>
  </si>
  <si>
    <t>b) Qeyri-rezident maliyyə institutlarından alınmış</t>
  </si>
  <si>
    <t>c) Beynəlxalq təşkilatlarından alınmış</t>
  </si>
  <si>
    <t>9. Mərkəzi idarəetmə orqanlarının depozitləri və kreditləri</t>
  </si>
  <si>
    <t>10. Bələdiyyələrin depozitləri və kreditləri</t>
  </si>
  <si>
    <t>11. Bankın öz ehtiyacları üçün aldığı ipoteka kreditləri</t>
  </si>
  <si>
    <t>12. Bank tərəfindən buraxılmış qiymətli kağızlar</t>
  </si>
  <si>
    <t>13. Digər passivlər</t>
  </si>
  <si>
    <t>14. Kapital</t>
  </si>
  <si>
    <t>14. Cəmi öhdəliklər</t>
  </si>
  <si>
    <t>Aidiyyəti şəxslərlə bağlanılmış bütün əqdlər</t>
  </si>
  <si>
    <t>Aidiyyəti şəxs</t>
  </si>
  <si>
    <t>Fiziki şəxs</t>
  </si>
  <si>
    <t>Hüquqi şəxs</t>
  </si>
  <si>
    <t>Ad</t>
  </si>
  <si>
    <t>Soyad</t>
  </si>
  <si>
    <t>Ata adı</t>
  </si>
  <si>
    <t>VÖEN</t>
  </si>
  <si>
    <t>AZN ekv.</t>
  </si>
  <si>
    <t>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</si>
</sst>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_(* \(#,##0.00\);_(* &quot;-&quot;??_);_(@_)"/>
    <numFmt numFmtId="164" formatCode="_-* #,##0.00_-;\-* #,##0.00_-;_-* &quot;-&quot;??_-;_-@_-"/>
    <numFmt numFmtId="165" formatCode="#,##0.000000"/>
    <numFmt numFmtId="166" formatCode="_(* #,##0_);_(* \(#,##0\);_(* &quot;-&quot;??_);_(@_)"/>
    <numFmt numFmtId="167" formatCode="_-* #,##0_-;\-* #,##0_-;_-* &quot;-&quot;??_-;_-@_-"/>
    <numFmt numFmtId="168" formatCode="_-* #,##0.00\ _₽_-;\-* #,##0.00\ _₽_-;_-* &quot;-&quot;??\ _₽_-;_-@_-"/>
    <numFmt numFmtId="169" formatCode="0.00_);\(0.00\)"/>
  </numFmts>
  <fonts count="19"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0"/>
      <color rgb="FF000000"/>
      <name val="Palatino Linotype"/>
      <family val="1"/>
    </font>
    <font>
      <b/>
      <sz val="10"/>
      <color rgb="FF000000"/>
      <name val="Palatino Linotype"/>
      <family val="1"/>
    </font>
    <font>
      <b/>
      <sz val="10"/>
      <color theme="1"/>
      <name val="Palatino Linotype"/>
      <family val="1"/>
    </font>
    <font>
      <b/>
      <sz val="10"/>
      <color rgb="FF000000"/>
      <name val="Palatino Linotype"/>
      <family val="1"/>
      <charset val="204"/>
    </font>
    <font>
      <sz val="11"/>
      <color rgb="FF000000"/>
      <name val="Calibri"/>
      <family val="2"/>
      <scheme val="minor"/>
    </font>
    <font>
      <b/>
      <sz val="11"/>
      <color rgb="FF000000"/>
      <name val="Calibri"/>
      <family val="2"/>
      <scheme val="minor"/>
    </font>
    <font>
      <sz val="9"/>
      <color theme="1"/>
      <name val="Calibri"/>
      <family val="2"/>
      <scheme val="minor"/>
    </font>
    <font>
      <b/>
      <sz val="11"/>
      <name val="Calibri"/>
      <family val="2"/>
      <scheme val="minor"/>
    </font>
    <font>
      <sz val="11"/>
      <name val="Calibri"/>
      <family val="2"/>
      <scheme val="minor"/>
    </font>
    <font>
      <i/>
      <sz val="11"/>
      <name val="Calibri"/>
      <family val="2"/>
      <scheme val="minor"/>
    </font>
    <font>
      <sz val="10"/>
      <name val="Arial"/>
      <family val="2"/>
    </font>
    <font>
      <sz val="11"/>
      <name val="Calibri"/>
      <family val="2"/>
      <charset val="204"/>
      <scheme val="minor"/>
    </font>
    <font>
      <b/>
      <sz val="11"/>
      <color indexed="8"/>
      <name val="Calibri"/>
      <family val="2"/>
      <scheme val="minor"/>
    </font>
    <font>
      <sz val="11"/>
      <color indexed="8"/>
      <name val="Calibri"/>
      <family val="2"/>
      <scheme val="minor"/>
    </font>
    <font>
      <b/>
      <i/>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right style="thin">
        <color indexed="64"/>
      </right>
      <top/>
      <bottom/>
      <diagonal/>
    </border>
    <border>
      <left style="thin">
        <color indexed="64"/>
      </left>
      <right style="thin">
        <color indexed="64"/>
      </right>
      <top/>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14" fillId="0" borderId="0"/>
  </cellStyleXfs>
  <cellXfs count="206">
    <xf numFmtId="0" fontId="0" fillId="0" borderId="0" xfId="0"/>
    <xf numFmtId="4" fontId="0" fillId="0" borderId="0" xfId="0" applyNumberFormat="1"/>
    <xf numFmtId="49" fontId="0" fillId="0" borderId="0" xfId="0" applyNumberFormat="1"/>
    <xf numFmtId="0" fontId="0" fillId="0" borderId="0" xfId="0" applyFont="1"/>
    <xf numFmtId="0" fontId="3" fillId="0" borderId="1" xfId="0" applyFont="1" applyBorder="1" applyAlignment="1">
      <alignment vertical="center"/>
    </xf>
    <xf numFmtId="0" fontId="0" fillId="0" borderId="1" xfId="0" applyFont="1" applyBorder="1" applyAlignment="1">
      <alignment vertical="center"/>
    </xf>
    <xf numFmtId="0" fontId="0" fillId="0" borderId="0" xfId="0" applyFont="1" applyAlignment="1">
      <alignment vertical="center"/>
    </xf>
    <xf numFmtId="0" fontId="3" fillId="0" borderId="1" xfId="0" applyFont="1" applyBorder="1" applyAlignment="1">
      <alignment horizontal="center" vertical="center" wrapText="1"/>
    </xf>
    <xf numFmtId="0" fontId="0" fillId="0" borderId="1" xfId="0" applyFont="1" applyBorder="1" applyAlignment="1">
      <alignment vertical="center" wrapText="1"/>
    </xf>
    <xf numFmtId="0" fontId="8" fillId="0" borderId="1" xfId="0" applyFont="1" applyBorder="1" applyAlignment="1">
      <alignment vertical="center"/>
    </xf>
    <xf numFmtId="4" fontId="0" fillId="0" borderId="0" xfId="0" applyNumberFormat="1" applyFont="1"/>
    <xf numFmtId="0" fontId="8" fillId="0" borderId="1" xfId="0" applyFont="1" applyBorder="1" applyAlignment="1">
      <alignment vertical="center" wrapText="1"/>
    </xf>
    <xf numFmtId="0" fontId="8" fillId="0" borderId="0" xfId="0" applyFont="1" applyAlignment="1">
      <alignment vertical="center"/>
    </xf>
    <xf numFmtId="0" fontId="3" fillId="0" borderId="0" xfId="0" applyFont="1" applyAlignment="1">
      <alignment vertical="center"/>
    </xf>
    <xf numFmtId="0" fontId="9" fillId="0" borderId="0" xfId="0" applyFont="1" applyAlignment="1">
      <alignment horizontal="right" vertical="center" indent="5"/>
    </xf>
    <xf numFmtId="0" fontId="9" fillId="0" borderId="0" xfId="0" applyFont="1" applyAlignment="1">
      <alignment horizontal="right" indent="5"/>
    </xf>
    <xf numFmtId="164" fontId="0" fillId="0" borderId="0" xfId="0" applyNumberFormat="1" applyFont="1"/>
    <xf numFmtId="9" fontId="0" fillId="0" borderId="0" xfId="0" applyNumberFormat="1" applyFont="1"/>
    <xf numFmtId="49"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vertical="center"/>
    </xf>
    <xf numFmtId="49" fontId="4" fillId="0" borderId="1" xfId="0" applyNumberFormat="1" applyFont="1" applyBorder="1" applyAlignment="1">
      <alignment horizontal="center" vertical="center" wrapText="1"/>
    </xf>
    <xf numFmtId="0" fontId="4" fillId="0" borderId="1" xfId="0" applyFont="1" applyBorder="1" applyAlignment="1">
      <alignment vertical="center"/>
    </xf>
    <xf numFmtId="0" fontId="4" fillId="0" borderId="1" xfId="0" applyFont="1" applyBorder="1" applyAlignment="1">
      <alignment vertical="center" wrapText="1"/>
    </xf>
    <xf numFmtId="0" fontId="0" fillId="0" borderId="0" xfId="0" applyBorder="1"/>
    <xf numFmtId="49" fontId="4" fillId="0" borderId="1" xfId="0" applyNumberFormat="1" applyFont="1" applyBorder="1" applyAlignment="1">
      <alignment vertical="center"/>
    </xf>
    <xf numFmtId="49" fontId="5" fillId="0" borderId="1" xfId="0" applyNumberFormat="1" applyFont="1" applyBorder="1" applyAlignment="1">
      <alignment horizontal="center" vertical="center"/>
    </xf>
    <xf numFmtId="49" fontId="4" fillId="0" borderId="1" xfId="0" applyNumberFormat="1" applyFont="1" applyBorder="1" applyAlignment="1">
      <alignment horizontal="center" vertical="center"/>
    </xf>
    <xf numFmtId="164" fontId="0" fillId="0" borderId="0" xfId="0" applyNumberFormat="1"/>
    <xf numFmtId="0" fontId="6" fillId="0" borderId="1" xfId="0" applyFont="1" applyBorder="1" applyAlignment="1">
      <alignment vertical="center" wrapText="1"/>
    </xf>
    <xf numFmtId="10" fontId="0" fillId="0" borderId="0" xfId="0" applyNumberFormat="1"/>
    <xf numFmtId="0" fontId="10" fillId="0" borderId="0" xfId="0" applyFont="1"/>
    <xf numFmtId="0" fontId="5" fillId="0" borderId="1" xfId="0" applyFont="1" applyBorder="1" applyAlignment="1">
      <alignment horizontal="right" vertical="center"/>
    </xf>
    <xf numFmtId="0" fontId="4" fillId="0" borderId="1" xfId="0" applyFont="1" applyBorder="1" applyAlignment="1">
      <alignment horizontal="center" vertical="center"/>
    </xf>
    <xf numFmtId="0" fontId="0" fillId="0" borderId="0" xfId="0" applyFont="1" applyFill="1"/>
    <xf numFmtId="0" fontId="11" fillId="0" borderId="4" xfId="0" applyFont="1" applyFill="1" applyBorder="1" applyAlignment="1" applyProtection="1">
      <alignment horizontal="center" vertical="center" wrapText="1"/>
    </xf>
    <xf numFmtId="0" fontId="11" fillId="0" borderId="1" xfId="0" applyFont="1" applyFill="1" applyBorder="1" applyAlignment="1" applyProtection="1">
      <alignment horizontal="center" vertical="top" wrapText="1"/>
    </xf>
    <xf numFmtId="0" fontId="3" fillId="0" borderId="0" xfId="0" applyFont="1" applyFill="1"/>
    <xf numFmtId="0" fontId="11" fillId="0" borderId="4" xfId="0" applyFont="1" applyFill="1" applyBorder="1" applyAlignment="1" applyProtection="1">
      <alignment horizontal="left" vertical="top" wrapText="1" indent="2"/>
    </xf>
    <xf numFmtId="4" fontId="3" fillId="0" borderId="0" xfId="0" applyNumberFormat="1" applyFont="1" applyFill="1"/>
    <xf numFmtId="0" fontId="12" fillId="0" borderId="4" xfId="0" applyFont="1" applyFill="1" applyBorder="1" applyAlignment="1" applyProtection="1">
      <alignment horizontal="left" vertical="top" wrapText="1" indent="2"/>
    </xf>
    <xf numFmtId="0" fontId="12" fillId="0" borderId="4" xfId="0" applyFont="1" applyFill="1" applyBorder="1" applyAlignment="1" applyProtection="1">
      <alignment horizontal="left" vertical="top" wrapText="1" indent="3"/>
    </xf>
    <xf numFmtId="0" fontId="12" fillId="0" borderId="9" xfId="0" applyFont="1" applyFill="1" applyBorder="1" applyAlignment="1" applyProtection="1">
      <alignment horizontal="left" vertical="center" wrapText="1" indent="1"/>
    </xf>
    <xf numFmtId="0" fontId="12" fillId="0" borderId="4" xfId="0" applyFont="1" applyFill="1" applyBorder="1" applyAlignment="1" applyProtection="1">
      <alignment horizontal="left" vertical="top" wrapText="1" indent="4"/>
    </xf>
    <xf numFmtId="0" fontId="12" fillId="0" borderId="4" xfId="0" applyFont="1" applyFill="1" applyBorder="1" applyAlignment="1" applyProtection="1">
      <alignment horizontal="left" vertical="top" wrapText="1" indent="5"/>
    </xf>
    <xf numFmtId="0" fontId="12" fillId="0" borderId="4" xfId="0" applyFont="1" applyFill="1" applyBorder="1" applyAlignment="1" applyProtection="1">
      <alignment horizontal="left" vertical="top" wrapText="1" indent="1"/>
    </xf>
    <xf numFmtId="0" fontId="11" fillId="0" borderId="8" xfId="0" applyNumberFormat="1" applyFont="1" applyFill="1" applyBorder="1" applyAlignment="1" applyProtection="1">
      <alignment horizontal="center" vertical="top" wrapText="1"/>
    </xf>
    <xf numFmtId="0" fontId="11" fillId="0" borderId="8" xfId="0" applyNumberFormat="1" applyFont="1" applyFill="1" applyBorder="1" applyAlignment="1" applyProtection="1">
      <alignment horizontal="center" vertical="center" wrapText="1"/>
    </xf>
    <xf numFmtId="0" fontId="11" fillId="0" borderId="1" xfId="0" applyNumberFormat="1" applyFont="1" applyFill="1" applyBorder="1" applyAlignment="1" applyProtection="1">
      <alignment horizontal="left" vertical="top" wrapText="1"/>
    </xf>
    <xf numFmtId="0" fontId="0" fillId="0" borderId="1" xfId="0" applyFont="1" applyFill="1" applyBorder="1" applyAlignment="1">
      <alignment horizontal="center"/>
    </xf>
    <xf numFmtId="0" fontId="11" fillId="0" borderId="1" xfId="0" applyNumberFormat="1" applyFont="1" applyFill="1" applyBorder="1" applyAlignment="1" applyProtection="1">
      <alignment vertical="top"/>
    </xf>
    <xf numFmtId="0" fontId="12" fillId="0" borderId="1" xfId="0" applyNumberFormat="1" applyFont="1" applyFill="1" applyBorder="1" applyAlignment="1" applyProtection="1">
      <alignment vertical="top" wrapText="1"/>
    </xf>
    <xf numFmtId="164" fontId="0" fillId="0" borderId="0" xfId="0" applyNumberFormat="1" applyFont="1" applyFill="1"/>
    <xf numFmtId="0" fontId="12" fillId="0" borderId="1" xfId="0" applyNumberFormat="1" applyFont="1" applyFill="1" applyBorder="1" applyAlignment="1" applyProtection="1">
      <alignment vertical="top"/>
    </xf>
    <xf numFmtId="0" fontId="11" fillId="0" borderId="0" xfId="0" applyNumberFormat="1" applyFont="1" applyFill="1" applyBorder="1" applyAlignment="1" applyProtection="1">
      <alignment vertical="top"/>
    </xf>
    <xf numFmtId="0" fontId="2" fillId="0" borderId="0" xfId="0" applyFont="1" applyFill="1" applyBorder="1" applyAlignment="1">
      <alignment vertical="center" wrapText="1"/>
    </xf>
    <xf numFmtId="0" fontId="12" fillId="0" borderId="0" xfId="4" applyFont="1" applyFill="1"/>
    <xf numFmtId="0" fontId="12" fillId="0" borderId="1" xfId="4" applyFont="1" applyFill="1" applyBorder="1"/>
    <xf numFmtId="0" fontId="13" fillId="2" borderId="1" xfId="4" applyFont="1" applyFill="1" applyBorder="1" applyAlignment="1" applyProtection="1">
      <alignment horizontal="right"/>
    </xf>
    <xf numFmtId="0" fontId="11" fillId="2" borderId="1" xfId="4" applyFont="1" applyFill="1" applyBorder="1" applyAlignment="1" applyProtection="1">
      <alignment horizontal="center" vertical="center"/>
    </xf>
    <xf numFmtId="0" fontId="11" fillId="0" borderId="8" xfId="4" applyFont="1" applyFill="1" applyBorder="1" applyAlignment="1">
      <alignment horizontal="center" vertical="center" wrapText="1"/>
    </xf>
    <xf numFmtId="0" fontId="11" fillId="0" borderId="9" xfId="4" applyFont="1" applyFill="1" applyBorder="1" applyAlignment="1" applyProtection="1">
      <alignment horizontal="center" vertical="center" wrapText="1"/>
    </xf>
    <xf numFmtId="0" fontId="12" fillId="0" borderId="8" xfId="4" applyFont="1" applyFill="1" applyBorder="1" applyAlignment="1" applyProtection="1">
      <alignment vertical="center" wrapText="1"/>
    </xf>
    <xf numFmtId="164" fontId="12" fillId="3" borderId="4" xfId="3" applyFont="1" applyFill="1" applyBorder="1" applyAlignment="1" applyProtection="1">
      <alignment horizontal="right" vertical="center" wrapText="1"/>
    </xf>
    <xf numFmtId="0" fontId="12" fillId="0" borderId="8" xfId="4" applyFont="1" applyFill="1" applyBorder="1" applyAlignment="1" applyProtection="1">
      <alignment horizontal="left" vertical="center" wrapText="1" indent="1"/>
    </xf>
    <xf numFmtId="164" fontId="12" fillId="3" borderId="4" xfId="3" applyFont="1" applyFill="1" applyBorder="1" applyAlignment="1" applyProtection="1">
      <alignment horizontal="right" vertical="center" wrapText="1"/>
      <protection locked="0"/>
    </xf>
    <xf numFmtId="0" fontId="12" fillId="0" borderId="8" xfId="4" applyFont="1" applyFill="1" applyBorder="1" applyAlignment="1" applyProtection="1">
      <alignment horizontal="left" vertical="top" wrapText="1" indent="1"/>
    </xf>
    <xf numFmtId="0" fontId="12" fillId="0" borderId="8" xfId="4" applyFont="1" applyFill="1" applyBorder="1" applyAlignment="1" applyProtection="1">
      <alignment vertical="top" wrapText="1"/>
    </xf>
    <xf numFmtId="0" fontId="12" fillId="0" borderId="1" xfId="4" applyFont="1" applyFill="1" applyBorder="1" applyAlignment="1">
      <alignment horizontal="left" vertical="center" indent="1"/>
    </xf>
    <xf numFmtId="0" fontId="12" fillId="0" borderId="1" xfId="4" applyFont="1" applyFill="1" applyBorder="1" applyAlignment="1">
      <alignment vertical="center" wrapText="1"/>
    </xf>
    <xf numFmtId="0" fontId="12" fillId="0" borderId="1" xfId="4" applyFont="1" applyFill="1" applyBorder="1" applyAlignment="1">
      <alignment horizontal="left" vertical="center" wrapText="1" indent="1"/>
    </xf>
    <xf numFmtId="0" fontId="12" fillId="0" borderId="1" xfId="4" applyFont="1" applyFill="1" applyBorder="1" applyAlignment="1">
      <alignment vertical="center"/>
    </xf>
    <xf numFmtId="0" fontId="12" fillId="0" borderId="1" xfId="4" applyFont="1" applyFill="1" applyBorder="1" applyAlignment="1">
      <alignment horizontal="left" vertical="center" indent="2"/>
    </xf>
    <xf numFmtId="164" fontId="12" fillId="3" borderId="9" xfId="3" applyFont="1" applyFill="1" applyBorder="1" applyAlignment="1" applyProtection="1">
      <alignment horizontal="right" vertical="center" wrapText="1"/>
    </xf>
    <xf numFmtId="164" fontId="12" fillId="3" borderId="1" xfId="3" applyFont="1" applyFill="1" applyBorder="1" applyAlignment="1" applyProtection="1">
      <alignment horizontal="right" vertical="center" wrapText="1"/>
      <protection locked="0"/>
    </xf>
    <xf numFmtId="0" fontId="13" fillId="0" borderId="0" xfId="4" applyFont="1" applyFill="1" applyBorder="1" applyAlignment="1" applyProtection="1">
      <alignment horizontal="right"/>
    </xf>
    <xf numFmtId="0" fontId="11" fillId="0" borderId="4" xfId="4" applyFont="1" applyFill="1" applyBorder="1" applyAlignment="1">
      <alignment horizontal="center" vertical="center" wrapText="1"/>
    </xf>
    <xf numFmtId="0" fontId="11" fillId="0" borderId="4" xfId="4" applyFont="1" applyFill="1" applyBorder="1" applyAlignment="1" applyProtection="1">
      <alignment horizontal="center" vertical="center" wrapText="1"/>
    </xf>
    <xf numFmtId="0" fontId="12" fillId="0" borderId="9" xfId="4" applyFont="1" applyFill="1" applyBorder="1" applyAlignment="1" applyProtection="1">
      <alignment horizontal="left" vertical="top" wrapText="1"/>
    </xf>
    <xf numFmtId="0" fontId="12" fillId="0" borderId="9" xfId="4" applyFont="1" applyFill="1" applyBorder="1" applyAlignment="1" applyProtection="1">
      <alignment horizontal="left" vertical="top" wrapText="1" indent="1"/>
    </xf>
    <xf numFmtId="0" fontId="12" fillId="0" borderId="4" xfId="4" applyFont="1" applyFill="1" applyBorder="1" applyAlignment="1">
      <alignment horizontal="left" vertical="center" indent="1"/>
    </xf>
    <xf numFmtId="0" fontId="12" fillId="0" borderId="9" xfId="4" applyFont="1" applyFill="1" applyBorder="1" applyAlignment="1">
      <alignment vertical="center"/>
    </xf>
    <xf numFmtId="0" fontId="12" fillId="0" borderId="4" xfId="4" applyFont="1" applyFill="1" applyBorder="1" applyAlignment="1">
      <alignment vertical="center"/>
    </xf>
    <xf numFmtId="0" fontId="12" fillId="0" borderId="4" xfId="4" applyFont="1" applyFill="1" applyBorder="1" applyAlignment="1">
      <alignment horizontal="left" vertical="center" wrapText="1" indent="1"/>
    </xf>
    <xf numFmtId="0" fontId="12" fillId="0" borderId="4" xfId="4" applyFont="1" applyFill="1" applyBorder="1" applyAlignment="1">
      <alignment horizontal="left" vertical="center"/>
    </xf>
    <xf numFmtId="0" fontId="12" fillId="0" borderId="1" xfId="0" applyFont="1" applyFill="1" applyBorder="1" applyAlignment="1">
      <alignment horizontal="center" vertical="center" wrapText="1"/>
    </xf>
    <xf numFmtId="0" fontId="12" fillId="0" borderId="20" xfId="0" applyFont="1" applyFill="1" applyBorder="1" applyAlignment="1">
      <alignment horizontal="center" vertical="center" wrapText="1"/>
    </xf>
    <xf numFmtId="0" fontId="11" fillId="0" borderId="21" xfId="0" applyFont="1" applyFill="1" applyBorder="1" applyAlignment="1">
      <alignment horizontal="center" vertical="center" wrapText="1"/>
    </xf>
    <xf numFmtId="0" fontId="12" fillId="0" borderId="1" xfId="0" applyFont="1" applyFill="1" applyBorder="1" applyAlignment="1">
      <alignment vertical="center" wrapText="1"/>
    </xf>
    <xf numFmtId="0" fontId="0" fillId="0" borderId="0" xfId="0" applyFont="1" applyFill="1" applyAlignment="1">
      <alignment horizontal="center" vertical="center"/>
    </xf>
    <xf numFmtId="167" fontId="0" fillId="0" borderId="0" xfId="3" applyNumberFormat="1" applyFont="1" applyFill="1"/>
    <xf numFmtId="168" fontId="0" fillId="0" borderId="0" xfId="0" applyNumberFormat="1" applyFont="1" applyFill="1"/>
    <xf numFmtId="0" fontId="17" fillId="0" borderId="0" xfId="4" applyFont="1" applyFill="1" applyProtection="1">
      <protection locked="0"/>
    </xf>
    <xf numFmtId="0" fontId="16" fillId="0" borderId="1" xfId="4" applyFont="1" applyFill="1" applyBorder="1" applyAlignment="1" applyProtection="1">
      <alignment horizontal="center" vertical="center"/>
    </xf>
    <xf numFmtId="0" fontId="11" fillId="0" borderId="1" xfId="4" applyFont="1" applyFill="1" applyBorder="1" applyAlignment="1" applyProtection="1">
      <alignment horizontal="centerContinuous" vertical="center" wrapText="1"/>
    </xf>
    <xf numFmtId="0" fontId="16" fillId="0" borderId="1" xfId="4" applyFont="1" applyFill="1" applyBorder="1" applyAlignment="1" applyProtection="1">
      <alignment horizontal="centerContinuous" vertical="center" wrapText="1"/>
    </xf>
    <xf numFmtId="0" fontId="16" fillId="0" borderId="2" xfId="4" applyFont="1" applyFill="1" applyBorder="1" applyAlignment="1" applyProtection="1">
      <alignment horizontal="center" vertical="center" wrapText="1"/>
    </xf>
    <xf numFmtId="165" fontId="17" fillId="0" borderId="0" xfId="4" applyNumberFormat="1" applyFont="1" applyFill="1" applyProtection="1">
      <protection locked="0"/>
    </xf>
    <xf numFmtId="0" fontId="17" fillId="0" borderId="0" xfId="4" applyFont="1" applyFill="1" applyBorder="1" applyProtection="1">
      <protection locked="0"/>
    </xf>
    <xf numFmtId="0" fontId="17" fillId="0" borderId="0" xfId="4" applyFont="1" applyFill="1" applyAlignment="1" applyProtection="1">
      <alignment vertical="top" wrapText="1"/>
      <protection locked="0"/>
    </xf>
    <xf numFmtId="0" fontId="12" fillId="0" borderId="0" xfId="4" applyFont="1" applyFill="1" applyProtection="1"/>
    <xf numFmtId="164" fontId="12" fillId="0" borderId="0" xfId="3" applyFont="1" applyFill="1" applyProtection="1"/>
    <xf numFmtId="0" fontId="11" fillId="0" borderId="2" xfId="4" applyFont="1" applyFill="1" applyBorder="1" applyAlignment="1" applyProtection="1">
      <alignment horizontal="center" vertical="center" wrapText="1"/>
    </xf>
    <xf numFmtId="0" fontId="11" fillId="0" borderId="0" xfId="4" applyFont="1" applyFill="1" applyProtection="1"/>
    <xf numFmtId="0" fontId="11" fillId="0" borderId="3" xfId="4" applyFont="1" applyFill="1" applyBorder="1" applyAlignment="1" applyProtection="1">
      <alignment horizontal="center" vertical="center" wrapText="1"/>
    </xf>
    <xf numFmtId="0" fontId="11" fillId="0" borderId="1" xfId="4" applyFont="1" applyFill="1" applyBorder="1" applyAlignment="1" applyProtection="1">
      <alignment horizontal="center" vertical="center" wrapText="1"/>
    </xf>
    <xf numFmtId="0" fontId="12" fillId="0" borderId="1" xfId="4" applyFont="1" applyFill="1" applyBorder="1" applyAlignment="1" applyProtection="1">
      <alignment horizontal="left" vertical="center" wrapText="1"/>
    </xf>
    <xf numFmtId="0" fontId="12" fillId="0" borderId="1" xfId="4" applyFont="1" applyFill="1" applyBorder="1" applyAlignment="1" applyProtection="1">
      <alignment vertical="center" wrapText="1"/>
    </xf>
    <xf numFmtId="0" fontId="12" fillId="0" borderId="1" xfId="4" applyFont="1" applyFill="1" applyBorder="1" applyAlignment="1" applyProtection="1">
      <alignment horizontal="left" vertical="center" wrapText="1" indent="2"/>
    </xf>
    <xf numFmtId="0" fontId="11" fillId="0" borderId="1" xfId="4" applyFont="1" applyFill="1" applyBorder="1" applyAlignment="1" applyProtection="1">
      <alignment horizontal="left" vertical="center" wrapText="1"/>
    </xf>
    <xf numFmtId="2" fontId="12" fillId="0" borderId="0" xfId="4" applyNumberFormat="1" applyFont="1" applyFill="1" applyProtection="1"/>
    <xf numFmtId="0" fontId="12" fillId="0" borderId="0" xfId="4" applyFont="1" applyFill="1" applyBorder="1" applyProtection="1"/>
    <xf numFmtId="0" fontId="11" fillId="0" borderId="23" xfId="4" applyFont="1" applyFill="1" applyBorder="1" applyAlignment="1" applyProtection="1">
      <alignment horizontal="center" vertical="center" wrapText="1"/>
    </xf>
    <xf numFmtId="164" fontId="12" fillId="0" borderId="0" xfId="3" applyFont="1" applyFill="1" applyBorder="1" applyProtection="1"/>
    <xf numFmtId="0" fontId="12" fillId="0" borderId="8" xfId="4" applyFont="1" applyFill="1" applyBorder="1" applyAlignment="1" applyProtection="1">
      <alignment horizontal="left" vertical="center" wrapText="1"/>
    </xf>
    <xf numFmtId="0" fontId="12" fillId="0" borderId="8" xfId="4" applyFont="1" applyFill="1" applyBorder="1" applyAlignment="1" applyProtection="1">
      <alignment horizontal="left" vertical="center" wrapText="1" indent="3"/>
    </xf>
    <xf numFmtId="0" fontId="12" fillId="0" borderId="8" xfId="4" applyFont="1" applyFill="1" applyBorder="1" applyAlignment="1" applyProtection="1">
      <alignment horizontal="left" vertical="center" wrapText="1" indent="2"/>
    </xf>
    <xf numFmtId="16" fontId="12" fillId="0" borderId="1" xfId="4" applyNumberFormat="1" applyFont="1" applyFill="1" applyBorder="1" applyAlignment="1" applyProtection="1">
      <alignment horizontal="left" vertical="center" wrapText="1"/>
    </xf>
    <xf numFmtId="169" fontId="12" fillId="0" borderId="0" xfId="4" applyNumberFormat="1" applyFont="1" applyFill="1" applyBorder="1" applyAlignment="1" applyProtection="1">
      <alignment horizontal="right" vertical="top" wrapText="1"/>
    </xf>
    <xf numFmtId="164" fontId="11" fillId="0" borderId="0" xfId="3" applyFont="1" applyFill="1" applyProtection="1"/>
    <xf numFmtId="0" fontId="0" fillId="0" borderId="0" xfId="0" applyAlignment="1">
      <alignment wrapText="1"/>
    </xf>
    <xf numFmtId="0" fontId="3" fillId="0" borderId="1" xfId="0" applyFont="1" applyBorder="1" applyAlignment="1">
      <alignment vertical="center" wrapText="1"/>
    </xf>
    <xf numFmtId="43" fontId="3" fillId="0" borderId="1" xfId="1" applyFont="1" applyFill="1" applyBorder="1" applyAlignment="1">
      <alignment horizontal="center" vertical="center" wrapText="1"/>
    </xf>
    <xf numFmtId="43" fontId="8" fillId="0" borderId="1" xfId="1" applyFont="1" applyFill="1" applyBorder="1" applyAlignment="1">
      <alignment vertical="center"/>
    </xf>
    <xf numFmtId="4" fontId="9" fillId="0" borderId="1" xfId="1" applyNumberFormat="1" applyFont="1" applyFill="1" applyBorder="1" applyAlignment="1">
      <alignment vertical="center"/>
    </xf>
    <xf numFmtId="43" fontId="9" fillId="0" borderId="1" xfId="1" applyFont="1" applyFill="1" applyBorder="1" applyAlignment="1">
      <alignment vertical="center"/>
    </xf>
    <xf numFmtId="4" fontId="9" fillId="0" borderId="1" xfId="0" applyNumberFormat="1" applyFont="1" applyFill="1" applyBorder="1" applyAlignment="1">
      <alignment vertical="center"/>
    </xf>
    <xf numFmtId="4" fontId="8" fillId="0" borderId="1" xfId="0" applyNumberFormat="1" applyFont="1" applyFill="1" applyBorder="1" applyAlignment="1">
      <alignment vertical="center"/>
    </xf>
    <xf numFmtId="166" fontId="7" fillId="0" borderId="1" xfId="1" applyNumberFormat="1" applyFont="1" applyFill="1" applyBorder="1" applyAlignment="1">
      <alignment vertical="center"/>
    </xf>
    <xf numFmtId="166" fontId="4" fillId="0" borderId="1" xfId="1" applyNumberFormat="1" applyFont="1" applyFill="1" applyBorder="1" applyAlignment="1">
      <alignment vertical="center"/>
    </xf>
    <xf numFmtId="166" fontId="4" fillId="0" borderId="1" xfId="1" applyNumberFormat="1" applyFont="1" applyFill="1" applyBorder="1" applyAlignment="1">
      <alignment vertical="center" wrapText="1"/>
    </xf>
    <xf numFmtId="0" fontId="3" fillId="0" borderId="0" xfId="0" applyFont="1"/>
    <xf numFmtId="166" fontId="5" fillId="0" borderId="1" xfId="1" applyNumberFormat="1" applyFont="1" applyFill="1" applyBorder="1" applyAlignment="1">
      <alignment vertical="center"/>
    </xf>
    <xf numFmtId="166" fontId="5" fillId="0" borderId="1" xfId="1" applyNumberFormat="1" applyFont="1" applyFill="1" applyBorder="1" applyAlignment="1">
      <alignment vertical="center" wrapText="1"/>
    </xf>
    <xf numFmtId="10" fontId="6" fillId="0" borderId="1" xfId="0" applyNumberFormat="1" applyFont="1" applyFill="1" applyBorder="1" applyAlignment="1">
      <alignment vertical="center" wrapText="1"/>
    </xf>
    <xf numFmtId="10" fontId="4" fillId="0" borderId="1" xfId="0" applyNumberFormat="1" applyFont="1" applyFill="1" applyBorder="1" applyAlignment="1">
      <alignment vertical="center"/>
    </xf>
    <xf numFmtId="10" fontId="4" fillId="0" borderId="1" xfId="0" applyNumberFormat="1" applyFont="1" applyFill="1" applyBorder="1" applyAlignment="1">
      <alignment vertical="center" wrapText="1"/>
    </xf>
    <xf numFmtId="166" fontId="5" fillId="0" borderId="1" xfId="0" applyNumberFormat="1" applyFont="1" applyFill="1" applyBorder="1" applyAlignment="1">
      <alignment vertical="center"/>
    </xf>
    <xf numFmtId="164" fontId="11" fillId="0" borderId="1" xfId="3" applyFont="1" applyFill="1" applyBorder="1" applyAlignment="1" applyProtection="1">
      <alignment horizontal="right" vertical="top" wrapText="1" indent="2"/>
    </xf>
    <xf numFmtId="4" fontId="11" fillId="0" borderId="1" xfId="2" applyNumberFormat="1" applyFont="1" applyFill="1" applyBorder="1" applyAlignment="1" applyProtection="1">
      <alignment horizontal="right" vertical="top" wrapText="1"/>
    </xf>
    <xf numFmtId="164" fontId="0" fillId="0" borderId="1" xfId="3" applyFont="1" applyFill="1" applyBorder="1"/>
    <xf numFmtId="4" fontId="2" fillId="0" borderId="1" xfId="2" applyNumberFormat="1" applyFont="1" applyFill="1" applyBorder="1"/>
    <xf numFmtId="164" fontId="0" fillId="0" borderId="1" xfId="3" applyFont="1" applyFill="1" applyBorder="1" applyAlignment="1">
      <alignment horizontal="center"/>
    </xf>
    <xf numFmtId="164" fontId="12" fillId="0" borderId="4" xfId="3" applyFont="1" applyFill="1" applyBorder="1" applyAlignment="1" applyProtection="1">
      <alignment horizontal="right" vertical="center" wrapText="1"/>
    </xf>
    <xf numFmtId="164" fontId="15" fillId="0" borderId="1" xfId="3" applyFont="1" applyFill="1" applyBorder="1" applyAlignment="1" applyProtection="1">
      <alignment horizontal="right" vertical="top" wrapText="1"/>
      <protection locked="0"/>
    </xf>
    <xf numFmtId="164" fontId="15" fillId="0" borderId="4" xfId="3" applyFont="1" applyFill="1" applyBorder="1" applyAlignment="1" applyProtection="1">
      <alignment horizontal="right" vertical="top" wrapText="1"/>
      <protection locked="0"/>
    </xf>
    <xf numFmtId="164" fontId="12" fillId="0" borderId="1" xfId="3" applyFont="1" applyFill="1" applyBorder="1" applyAlignment="1" applyProtection="1">
      <alignment horizontal="right" vertical="top" wrapText="1"/>
      <protection locked="0"/>
    </xf>
    <xf numFmtId="167" fontId="12" fillId="0" borderId="1" xfId="3" applyNumberFormat="1" applyFont="1" applyFill="1" applyBorder="1" applyAlignment="1">
      <alignment horizontal="center" vertical="center" wrapText="1"/>
    </xf>
    <xf numFmtId="164" fontId="12" fillId="0" borderId="1" xfId="3" applyFont="1" applyFill="1" applyBorder="1" applyAlignment="1">
      <alignment horizontal="center" vertical="center" wrapText="1"/>
    </xf>
    <xf numFmtId="4" fontId="16" fillId="0" borderId="2" xfId="3" applyNumberFormat="1" applyFont="1" applyFill="1" applyBorder="1" applyAlignment="1" applyProtection="1">
      <alignment horizontal="center" vertical="center" wrapText="1"/>
    </xf>
    <xf numFmtId="10" fontId="16" fillId="0" borderId="1" xfId="3" applyNumberFormat="1" applyFont="1" applyFill="1" applyBorder="1" applyAlignment="1" applyProtection="1">
      <alignment horizontal="center" vertical="center"/>
    </xf>
    <xf numFmtId="164" fontId="12" fillId="0" borderId="1" xfId="3" applyFont="1" applyFill="1" applyBorder="1" applyAlignment="1" applyProtection="1">
      <alignment horizontal="right" vertical="center" wrapText="1"/>
    </xf>
    <xf numFmtId="164" fontId="11" fillId="0" borderId="1" xfId="3" applyFont="1" applyFill="1" applyBorder="1" applyAlignment="1" applyProtection="1">
      <alignment horizontal="right" vertical="center" wrapText="1"/>
    </xf>
    <xf numFmtId="164" fontId="11" fillId="0" borderId="1" xfId="3" applyFont="1" applyFill="1" applyBorder="1" applyAlignment="1" applyProtection="1">
      <alignment horizontal="right" vertical="top" wrapText="1"/>
      <protection locked="0"/>
    </xf>
    <xf numFmtId="164" fontId="12" fillId="0" borderId="1" xfId="3" applyFont="1" applyFill="1" applyBorder="1" applyProtection="1">
      <protection locked="0"/>
    </xf>
    <xf numFmtId="0" fontId="11" fillId="0" borderId="1" xfId="0" applyFont="1" applyFill="1" applyBorder="1" applyAlignment="1">
      <alignment horizontal="center" wrapText="1"/>
    </xf>
    <xf numFmtId="4" fontId="11" fillId="0" borderId="1" xfId="0" applyNumberFormat="1" applyFont="1" applyFill="1" applyBorder="1" applyAlignment="1">
      <alignment horizontal="center" wrapText="1"/>
    </xf>
    <xf numFmtId="166" fontId="0" fillId="0" borderId="0" xfId="0" applyNumberFormat="1"/>
    <xf numFmtId="43" fontId="7" fillId="0" borderId="1" xfId="1" applyNumberFormat="1" applyFont="1" applyFill="1" applyBorder="1" applyAlignment="1">
      <alignment vertical="center"/>
    </xf>
    <xf numFmtId="43" fontId="0" fillId="0" borderId="0" xfId="0" applyNumberFormat="1" applyFont="1" applyFill="1"/>
    <xf numFmtId="43" fontId="3" fillId="0" borderId="0" xfId="0" applyNumberFormat="1" applyFont="1" applyFill="1"/>
    <xf numFmtId="0" fontId="3" fillId="0" borderId="0" xfId="0" applyFont="1" applyAlignment="1">
      <alignment horizontal="center" vertical="top"/>
    </xf>
    <xf numFmtId="0" fontId="9" fillId="0" borderId="0" xfId="0" applyFont="1" applyBorder="1" applyAlignment="1">
      <alignment horizontal="right" vertical="center"/>
    </xf>
    <xf numFmtId="0" fontId="3" fillId="0" borderId="1" xfId="0" applyFont="1" applyBorder="1" applyAlignment="1">
      <alignment horizontal="center" vertical="center" wrapText="1"/>
    </xf>
    <xf numFmtId="49" fontId="3" fillId="0" borderId="22" xfId="0" applyNumberFormat="1" applyFont="1" applyBorder="1" applyAlignment="1">
      <alignment horizontal="center" vertical="center"/>
    </xf>
    <xf numFmtId="0" fontId="5" fillId="0" borderId="5" xfId="0" applyFont="1" applyBorder="1" applyAlignment="1">
      <alignment horizontal="right" vertical="center"/>
    </xf>
    <xf numFmtId="0" fontId="5" fillId="0" borderId="6" xfId="0" applyFont="1" applyBorder="1" applyAlignment="1">
      <alignment horizontal="right" vertical="center"/>
    </xf>
    <xf numFmtId="0" fontId="5" fillId="0" borderId="7" xfId="0" applyFont="1" applyBorder="1" applyAlignment="1">
      <alignment horizontal="right" vertical="center"/>
    </xf>
    <xf numFmtId="0" fontId="3" fillId="0" borderId="0" xfId="0" applyFont="1" applyBorder="1" applyAlignment="1">
      <alignment horizontal="right"/>
    </xf>
    <xf numFmtId="0" fontId="3" fillId="0" borderId="22" xfId="0" applyFont="1" applyBorder="1" applyAlignment="1">
      <alignment horizontal="center"/>
    </xf>
    <xf numFmtId="0" fontId="3" fillId="0" borderId="0" xfId="0" applyFont="1" applyBorder="1" applyAlignment="1">
      <alignment horizontal="center" vertical="top"/>
    </xf>
    <xf numFmtId="0" fontId="3" fillId="0" borderId="16" xfId="0" applyFont="1" applyBorder="1" applyAlignment="1">
      <alignment horizontal="center" vertical="top"/>
    </xf>
    <xf numFmtId="0" fontId="3" fillId="0" borderId="0" xfId="0" applyFont="1" applyFill="1" applyAlignment="1">
      <alignment horizontal="center" vertical="top" wrapText="1"/>
    </xf>
    <xf numFmtId="0" fontId="0" fillId="0" borderId="6" xfId="0" applyFont="1" applyFill="1" applyBorder="1" applyAlignment="1">
      <alignment horizontal="left" wrapText="1"/>
    </xf>
    <xf numFmtId="0" fontId="0" fillId="0" borderId="0" xfId="0" applyFont="1" applyFill="1" applyAlignment="1">
      <alignment horizontal="left" wrapText="1"/>
    </xf>
    <xf numFmtId="0" fontId="3" fillId="0" borderId="0" xfId="0" applyFont="1" applyFill="1" applyAlignment="1">
      <alignment horizontal="center"/>
    </xf>
    <xf numFmtId="0" fontId="3" fillId="0" borderId="0" xfId="0" applyFont="1" applyFill="1" applyBorder="1" applyAlignment="1">
      <alignment horizontal="right"/>
    </xf>
    <xf numFmtId="0" fontId="11" fillId="0" borderId="0" xfId="4" applyFont="1" applyFill="1" applyBorder="1" applyAlignment="1">
      <alignment horizontal="center" vertical="top" wrapText="1"/>
    </xf>
    <xf numFmtId="0" fontId="13" fillId="0" borderId="1" xfId="4" applyFont="1" applyFill="1" applyBorder="1" applyAlignment="1" applyProtection="1">
      <alignment horizontal="right"/>
    </xf>
    <xf numFmtId="0" fontId="11" fillId="0" borderId="2" xfId="0" applyFont="1" applyFill="1" applyBorder="1" applyAlignment="1">
      <alignment horizontal="center" vertical="center" wrapText="1"/>
    </xf>
    <xf numFmtId="0" fontId="11" fillId="0" borderId="18" xfId="0" applyFont="1" applyFill="1" applyBorder="1" applyAlignment="1">
      <alignment horizontal="center" vertical="center" wrapText="1"/>
    </xf>
    <xf numFmtId="0" fontId="3" fillId="0" borderId="10" xfId="0" applyFont="1" applyFill="1" applyBorder="1" applyAlignment="1">
      <alignment horizontal="center" vertical="top"/>
    </xf>
    <xf numFmtId="0" fontId="11" fillId="0" borderId="11"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9"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17" xfId="0" applyFont="1" applyFill="1" applyBorder="1" applyAlignment="1">
      <alignment horizontal="center" vertical="center" wrapText="1"/>
    </xf>
    <xf numFmtId="0" fontId="11" fillId="0" borderId="8" xfId="0" applyFont="1" applyFill="1" applyBorder="1" applyAlignment="1">
      <alignment horizontal="center" vertical="center" wrapText="1"/>
    </xf>
    <xf numFmtId="0" fontId="11" fillId="0" borderId="13"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13" xfId="0" applyFont="1" applyFill="1" applyBorder="1" applyAlignment="1">
      <alignment horizontal="center" vertical="center"/>
    </xf>
    <xf numFmtId="0" fontId="11" fillId="0" borderId="14" xfId="0" applyFont="1" applyFill="1" applyBorder="1" applyAlignment="1">
      <alignment horizontal="center" vertical="center"/>
    </xf>
    <xf numFmtId="0" fontId="11" fillId="0" borderId="4" xfId="0" applyFont="1" applyFill="1" applyBorder="1" applyAlignment="1">
      <alignment horizontal="center" vertical="center" wrapText="1"/>
    </xf>
    <xf numFmtId="0" fontId="16" fillId="0" borderId="0" xfId="4" applyFont="1" applyFill="1" applyAlignment="1" applyProtection="1">
      <alignment horizontal="center" vertical="top"/>
      <protection locked="0"/>
    </xf>
    <xf numFmtId="0" fontId="17" fillId="0" borderId="0" xfId="4" applyFont="1" applyFill="1" applyAlignment="1" applyProtection="1">
      <alignment horizontal="left" vertical="top" wrapText="1"/>
      <protection locked="0"/>
    </xf>
    <xf numFmtId="0" fontId="16" fillId="0" borderId="0" xfId="4" applyFont="1" applyFill="1" applyBorder="1" applyAlignment="1" applyProtection="1">
      <alignment horizontal="center"/>
      <protection locked="0"/>
    </xf>
    <xf numFmtId="0" fontId="11" fillId="0" borderId="0" xfId="4" applyFont="1" applyFill="1" applyAlignment="1" applyProtection="1">
      <alignment horizontal="center" vertical="top"/>
    </xf>
    <xf numFmtId="0" fontId="18" fillId="0" borderId="22" xfId="4" applyFont="1" applyFill="1" applyBorder="1" applyAlignment="1" applyProtection="1">
      <alignment horizontal="right"/>
    </xf>
    <xf numFmtId="0" fontId="11" fillId="0" borderId="2" xfId="4" applyFont="1" applyFill="1" applyBorder="1" applyAlignment="1" applyProtection="1">
      <alignment horizontal="center" vertical="center" wrapText="1"/>
    </xf>
    <xf numFmtId="0" fontId="11" fillId="0" borderId="3" xfId="4" applyFont="1" applyFill="1" applyBorder="1" applyAlignment="1" applyProtection="1">
      <alignment horizontal="center" vertical="center" wrapText="1"/>
    </xf>
    <xf numFmtId="0" fontId="11" fillId="0" borderId="4" xfId="4" applyFont="1" applyFill="1" applyBorder="1" applyAlignment="1" applyProtection="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22" xfId="0" applyFont="1" applyBorder="1" applyAlignment="1">
      <alignment horizontal="center" vertical="top" wrapText="1"/>
    </xf>
    <xf numFmtId="0" fontId="3" fillId="0" borderId="0" xfId="0" applyFont="1" applyBorder="1" applyAlignment="1">
      <alignment horizontal="center" vertical="top" wrapText="1"/>
    </xf>
  </cellXfs>
  <cellStyles count="5">
    <cellStyle name="Comma" xfId="1" builtinId="3"/>
    <cellStyle name="Comma 2" xfId="3"/>
    <cellStyle name="Normal" xfId="0" builtinId="0"/>
    <cellStyle name="Normal 2" xfId="4"/>
    <cellStyle name="Percent" xfId="2" builtinId="5"/>
  </cellStyles>
  <dxfs count="7">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externalLink" Target="externalLinks/externalLink14.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3.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MFI%20Returns%20-%20JULY%2004.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zaur.hajili\Desktop\Disclosure-IT-TexnikiShertler\PRD%20v03%20XXXXmMMYYY%20(10).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zaur.hajili\Desktop\Disclosure-IT-TexnikiShertler\PRD%20v03%20XXXXmMMYYY%20(11).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FUAD_A~1\AppData\Local\Temp\notesBA9FE3\Users\KAMIL_~1\AppData\Local\Temp\notes57FF2C\DOCUME~1\FAbbasov\LOCALS~1\Temp\notesFCBCEE\Documents%20and%20Settings\FAbbasov\Desktop\new%20bulletin\emane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F:\Documents%20and%20Settings\gattn001\Local%20Settings\Temporary%20Internet%20Files\OLKB0\Capital%20Adequacy\CAD%20Summ.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Users\zaur.hajili\Documents\Disclosure-IT-TexnikiShertler\PRD%20v03%20XXXXmMMYYY%20(1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FUAD_A~1\AppData\Local\Temp\notesBA9FE3\Users\KAMIL_~1\AppData\Local\Temp\notes57FF2C\DOCUME~1\FAbbasov\LOCALS~1\Temp\notesFCBCEE\Documents%20and%20Settings\FAbbasov\Desktop\new%20bulletin\kredi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Data\Monetary%20Policy\New%20Monpol\AUG\Liquidity.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FSO%20Tables\New%20EUR%20Tables\FSO_CREDIT-RISK%20Tables%20EUR%20Jun%200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Falzon\Stress\credit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FSO%20Tables\EUR%20Tables\FSO_CREDIT-RISK%20Tables%20EUR.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FSO%20Tables\FSO_MPIs%20Tables%20Mar%20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FSO%20Tables\New%20EUR%20Tables\FSO_MPIs%20&#8364;%20Tables%20Mar%200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zaur.hajili\Desktop\Disclosure-IT-TexnikiShertler\PRD%20v03%20XXXXmMMYYY%20(1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ontents"/>
      <sheetName val="Declaration"/>
      <sheetName val="Ranges"/>
      <sheetName val="checks"/>
      <sheetName val="checks_flows"/>
      <sheetName val="Flows1"/>
      <sheetName val="Flows2"/>
      <sheetName val="Flows3"/>
      <sheetName val="Flows4"/>
      <sheetName val="Flowloans"/>
      <sheetName val="RPT_SBL_CBM07"/>
      <sheetName val="RPT_SBL_OMFI07"/>
      <sheetName val="L"/>
      <sheetName val="LD1"/>
      <sheetName val="LD2"/>
      <sheetName val="LD3"/>
      <sheetName val="LD4"/>
      <sheetName val="LD5"/>
      <sheetName val="LD6"/>
      <sheetName val="LS1"/>
      <sheetName val="LS2"/>
      <sheetName val="LC"/>
      <sheetName val="LH"/>
      <sheetName val="LR"/>
      <sheetName val="LL"/>
      <sheetName val="PR"/>
      <sheetName val="RDR"/>
      <sheetName val="A"/>
      <sheetName val="AL1"/>
      <sheetName val="AL2"/>
      <sheetName val="AL3"/>
      <sheetName val="AL4"/>
      <sheetName val="AL5"/>
      <sheetName val="AL6"/>
      <sheetName val="AL7"/>
      <sheetName val="AL8"/>
      <sheetName val="AL9"/>
      <sheetName val="AS1"/>
      <sheetName val="AS2"/>
      <sheetName val="AS3"/>
      <sheetName val="AS4"/>
      <sheetName val="AS5"/>
      <sheetName val="AS6"/>
      <sheetName val="AR"/>
      <sheetName val="AE1"/>
      <sheetName val="AE2"/>
      <sheetName val="AE3"/>
      <sheetName val="AD"/>
      <sheetName val="AP"/>
      <sheetName val="AQ"/>
      <sheetName val="AT"/>
      <sheetName val="APD"/>
      <sheetName val="APD1"/>
      <sheetName val="PL"/>
      <sheetName val="DF"/>
      <sheetName val="RF"/>
      <sheetName val="IBE"/>
      <sheetName val="IL"/>
      <sheetName val="WO"/>
      <sheetName val="RW"/>
      <sheetName val="RP"/>
      <sheetName val="CE"/>
      <sheetName val="CL"/>
      <sheetName val="NFA"/>
      <sheetName val="RPT_NSO_NR"/>
      <sheetName val="RPT_NFAMAT"/>
      <sheetName val="RPT_BOP"/>
      <sheetName val="RPT_BOP_EST"/>
      <sheetName val="RPT_BOP_M"/>
      <sheetName val="RPT_CHKSBD20013"/>
      <sheetName val="RPT_CHECKSYS"/>
      <sheetName val="RPT_P&amp;L"/>
      <sheetName val="RPT_SBCBM_A"/>
      <sheetName val="RPT_SBCBM_L"/>
      <sheetName val="RPT_SBCBM_DE"/>
      <sheetName val="RPT_SUR_CBM"/>
      <sheetName val="RPT_SBOMFI_A"/>
      <sheetName val="RPT_SBOMFI_L"/>
      <sheetName val="RPT_SBOMFI_DE"/>
      <sheetName val="RPT_SUR_OMFI"/>
      <sheetName val="RPT_CAOMFI"/>
      <sheetName val="RPT_CAMFI"/>
      <sheetName val="RPT_SUR_MFI"/>
      <sheetName val="RPT_MONEY"/>
      <sheetName val="RPT_LOANS"/>
      <sheetName val="RPT_LNSWR"/>
      <sheetName val="RPT_DEPWR"/>
      <sheetName val="RPT_RES_MPAC"/>
      <sheetName val="RPT_MPAC"/>
      <sheetName val="RPT_MON"/>
      <sheetName val="RPT_DOM"/>
      <sheetName val="RPT_FLOWS"/>
      <sheetName val="RPT_FLOWLOANS"/>
      <sheetName val="RPT_CHECKSFLOWS"/>
      <sheetName val="RPT_FCURDEP_1"/>
      <sheetName val="RPT_FCURDEP_2"/>
      <sheetName val="RPT_IMFTAB_1"/>
      <sheetName val="RPT_IMFTAB_2"/>
      <sheetName val="RPT_DATABANKS_A"/>
      <sheetName val="RPT_DATABANKS_AL1"/>
      <sheetName val="RPT_DATABANKS_AL4"/>
      <sheetName val="RPT_DATABANKS_AL5"/>
      <sheetName val="RPT_DATABANKS_AS1"/>
      <sheetName val="RPT_DATABANKS_L"/>
      <sheetName val="RPT_DATABANKS_LD2"/>
      <sheetName val="RPT_DATABANKS_LD5"/>
      <sheetName val="RPT_DATABANKS_LS2"/>
      <sheetName val="RPT_DATABANKSMUMS_LD2"/>
      <sheetName val="RPT_CAPRES"/>
      <sheetName val="RPT_FINACC_A"/>
      <sheetName val="RPT_FINACC_L"/>
      <sheetName val="RPT_INTEREST_FINACC"/>
      <sheetName val="RPT_DEPOSITSCBM_FINACC"/>
      <sheetName val="RPT_DEPOSITSOMFI_FINACC"/>
      <sheetName val="RPT_SBA_CBM07"/>
      <sheetName val="RPT_SBA_OMFI07"/>
      <sheetName val="RPT_QRTAB_CBM07"/>
      <sheetName val="RPT_QRTAB_OMFI07"/>
      <sheetName val="RPT_ECB_BSIMNCB"/>
      <sheetName val="RPT_ECB_BSIMOMFI"/>
      <sheetName val="RPT_MMEMO_ECB_BSINCB"/>
      <sheetName val="RPT_MMEMO_ECB_BSIOMFI"/>
      <sheetName val="RPT_ECB_MMEMO_MIR"/>
      <sheetName val="RPT_ECB_EMONEY"/>
      <sheetName val="RPT_ECB_SECURITISATION"/>
      <sheetName val="RPT_ECB_CGSTOCKS"/>
      <sheetName val="RPT_PS_BB_TAB2NCB"/>
      <sheetName val="RPT_PS_BB_TAB2OMFI"/>
      <sheetName val="RPT_ECB_BSIQNCB"/>
      <sheetName val="RPT_ECB_BSIQOMFI"/>
      <sheetName val="RPT_ECB_BSICNTRYNCB"/>
      <sheetName val="RPT_ECB_BSICNTRYOMFI"/>
      <sheetName val="RPT_ECB_BSICNCYNCB"/>
      <sheetName val="RPT_ECB_BSICNCYOMFI"/>
      <sheetName val="RPT_QMEMO_ECB_BSINCB"/>
      <sheetName val="RPT_QMEMO_ECB_BSIOMFI"/>
      <sheetName val="Tab1_Reclass (2)"/>
      <sheetName val="Tab1_Reval (2)"/>
      <sheetName val="RPT_ECB_TAB1_RECLASSNCB"/>
      <sheetName val="RPT_ECB_TAB1_RECLASSOMFI"/>
      <sheetName val="RPT_ECB_TAB1_REVALNCB"/>
      <sheetName val="RPT_ECB_TAB1_REVALOMFI"/>
      <sheetName val="RPT_ECB_TAB2_RECLASSNCB"/>
      <sheetName val="RPT_ECB_TAB2_RECLASSOMFI"/>
      <sheetName val="RPT_ECB_TAB2_REVALNCB"/>
      <sheetName val="RPT_ECB_TAB2_REVALOMFI"/>
      <sheetName val="RPT_QMEMO_ECB_BSIRECNCB"/>
      <sheetName val="RPT_QMEMO_ECB_BSIRECOMFI"/>
      <sheetName val="RPT_QMEMO_ECB_BSIREVNCB"/>
      <sheetName val="RPT_QMEMO_ECB_BSIREVOMFI"/>
      <sheetName val="RPT_ECB_CGADJUSTMENTS"/>
      <sheetName val="RPT_ECBE_TAB1_RECNCB05"/>
      <sheetName val="RPT_ECBE_TAB1_RECOMFI05"/>
      <sheetName val="RPT_ECBE_TAB1_REVNCB05"/>
      <sheetName val="RPT_ECBE_TAB1_REVOMFI05"/>
      <sheetName val="RPT_ECBE_TAB2_RECNCB05"/>
      <sheetName val="RPT_ECBE_TAB2_RECOMFI05"/>
      <sheetName val="RPT_ECBE_TAB2_REVNCB05"/>
      <sheetName val="RPT_ECBE_TAB2_REVOMFI05"/>
      <sheetName val="RPT_ECBE_QMEMOBSIRECNCB05"/>
      <sheetName val="RPT_ECBE_QMEMOBSIRECOMFI05"/>
      <sheetName val="RPT_ECBE_QMEMOBSIREVNCB05"/>
      <sheetName val="RPT_ECBE_QMEMOBSIREVOMFI05"/>
      <sheetName val="RPT_ECBE_CGADJUST05"/>
      <sheetName val="RPT_ECBE_BSIMNCB05"/>
      <sheetName val="RPT_ECBE_BSIMOMFI05"/>
      <sheetName val="RPT_MMEMO_ECBE_BSINCB05"/>
      <sheetName val="RPT_MMEMO_ECBE_BSIOMFI05"/>
      <sheetName val="RPT_ECBE_MMEMO_MIR05"/>
      <sheetName val="RPT_ECBE_EMONEY05"/>
      <sheetName val="RPT_ECBE_SECUR05"/>
      <sheetName val="RPT_ECBE_CGSTOCKS05"/>
      <sheetName val="RPT_ECBE_BSIQNCB05"/>
      <sheetName val="RPT_ECBE_BSIQOMFI05"/>
      <sheetName val="RPT_ECBE_BSICNTRYNCB05"/>
      <sheetName val="RPT_ECBE_BSICNTRYOMFI05"/>
      <sheetName val="RPT_ECBE_BSICNCYNCB05"/>
      <sheetName val="RPT_ECBE_BSICNCYOMFI05"/>
      <sheetName val="RPT_QMEMO_ECBE_BSINCB05"/>
      <sheetName val="RPT_QMEMO_ECBE_BSIOMFI05"/>
      <sheetName val="BD02"/>
      <sheetName val="BD03"/>
      <sheetName val="BD04B"/>
      <sheetName val="BD04A"/>
      <sheetName val="BD04C"/>
      <sheetName val="BD04D"/>
      <sheetName val="BD05A"/>
      <sheetName val="BD05B"/>
      <sheetName val="BD08A"/>
      <sheetName val="BD08B"/>
      <sheetName val="BD08C"/>
      <sheetName val="BD08D"/>
      <sheetName val="BD08E"/>
      <sheetName val="BD08F"/>
      <sheetName val="BD08G"/>
      <sheetName val="IRR Total"/>
      <sheetName val="IRR MTL"/>
      <sheetName val="IRR EUR"/>
      <sheetName val="IRR GBP"/>
      <sheetName val="IRR USD"/>
      <sheetName val="IRR AUD"/>
      <sheetName val="IRR CAD"/>
      <sheetName val="IRR JPY"/>
      <sheetName val="IRR CHF"/>
      <sheetName val="IRR TRL"/>
      <sheetName val="IRR -5%"/>
      <sheetName val="IRR Other+5%"/>
      <sheetName val="FEE"/>
      <sheetName val="RPT_FSO_IMF Agg"/>
      <sheetName val="RPT_FSO_IMF Con"/>
      <sheetName val="RPT_FSO_MPAC 1"/>
      <sheetName val="RPT_FSO_MPAC 1 (2)"/>
      <sheetName val="RPT_FSO_MPAC 2"/>
      <sheetName val="RPT_FSO_MPAC 2 (2)"/>
      <sheetName val="RPT_FSO_MPAC 3"/>
      <sheetName val="RPT_FSO_MPAC 3 (2)"/>
      <sheetName val="RPT_FSO_MPAC 4"/>
      <sheetName val="RPT_FSO_MPAC Qtrly"/>
      <sheetName val="RPT_FSO_Households"/>
      <sheetName val="RPT_FSO_Banking"/>
      <sheetName val="RPT_FSO_Loan Concentration"/>
      <sheetName val="RPT_FSO_Manual Data (1)"/>
      <sheetName val="RPT_FSO_Manual Data"/>
      <sheetName val="RPT_FSO_Corporates"/>
      <sheetName val="RPT_FSO_BRs"/>
      <sheetName val="RPT_FSO_BRs (1)"/>
      <sheetName val="RPT_FSO_DMB_OMFI"/>
      <sheetName val="RPT_FSO_MPAC_MONTHLY"/>
      <sheetName val="RPT_FSO_QUARTERLY"/>
      <sheetName val="RPT_FSO_Other BRs"/>
      <sheetName val="OA "/>
      <sheetName val="NB  "/>
      <sheetName val="OA and NB - Collateral"/>
      <sheetName val="L2V "/>
      <sheetName val="Av Initial Period of Fixation  "/>
      <sheetName val="RPT_SUR_OMFITST"/>
      <sheetName val="RPT_QRTAB_1"/>
      <sheetName val="RPT_QRTAB_2"/>
      <sheetName val="RPT_QRTAB_3"/>
      <sheetName val="RPT_QRTAB_4"/>
      <sheetName val="Tab2_Adjustments"/>
      <sheetName val="RPT_FLOWLOANS_MPAC"/>
      <sheetName val="IRR Other+5% "/>
      <sheetName val="NB "/>
      <sheetName val="L2V Return"/>
      <sheetName val="Av Initial Period of Fixation "/>
      <sheetName val="IRR"/>
      <sheetName val="RPT_NR DEP_LNS_FOR NSO"/>
      <sheetName val="RPT_FSO_MPIs"/>
      <sheetName val="RPT_FSO_Credit Risk"/>
      <sheetName val="RPT_FSO_Stress-test"/>
      <sheetName val="RPT_ECBE_BSICNTRYNCB07JF"/>
      <sheetName val="RPT_ECBE_BSICNTRYOMFI07JF"/>
      <sheetName val="RPT_ECBE_BSICNCYNCB07JF"/>
      <sheetName val="RPT_ECBE_BSICNCYOMFI07JF"/>
      <sheetName val="RPT_ECB_BSICNTRYNCB07JF"/>
      <sheetName val="RPT_ECB_BSICNTRYOMFI07JF"/>
      <sheetName val="RPT_ECB_BSICNCYNCB07JF"/>
      <sheetName val="RPT_ECB_BSICNCYOMFI07JF"/>
      <sheetName val="#REF"/>
      <sheetName val="RPT_MMEMO_ECBE_BSINCBJF07"/>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row r="48">
          <cell r="C48">
            <v>0</v>
          </cell>
        </row>
      </sheetData>
      <sheetData sheetId="6"/>
      <sheetData sheetId="7"/>
      <sheetData sheetId="8"/>
      <sheetData sheetId="9"/>
      <sheetData sheetId="10"/>
      <sheetData sheetId="11"/>
      <sheetData sheetId="12"/>
      <sheetData sheetId="13"/>
      <sheetData sheetId="14">
        <row r="1">
          <cell r="T1">
            <v>56</v>
          </cell>
        </row>
      </sheetData>
      <sheetData sheetId="15"/>
      <sheetData sheetId="16"/>
      <sheetData sheetId="17">
        <row r="153">
          <cell r="G153">
            <v>0</v>
          </cell>
        </row>
      </sheetData>
      <sheetData sheetId="18"/>
      <sheetData sheetId="19"/>
      <sheetData sheetId="20">
        <row r="20">
          <cell r="D20">
            <v>0</v>
          </cell>
        </row>
      </sheetData>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sheetData sheetId="6"/>
      <sheetData sheetId="7"/>
      <sheetData sheetId="8"/>
      <sheetData sheetId="9"/>
      <sheetData sheetId="10"/>
      <sheetData sheetId="11"/>
      <sheetData sheetId="12"/>
      <sheetData sheetId="13"/>
      <sheetData sheetId="14">
        <row r="1">
          <cell r="T1">
            <v>56</v>
          </cell>
        </row>
      </sheetData>
      <sheetData sheetId="15"/>
      <sheetData sheetId="16"/>
      <sheetData sheetId="17"/>
      <sheetData sheetId="18"/>
      <sheetData sheetId="19"/>
      <sheetData sheetId="20"/>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anet"/>
      <sheetName val="ST-2SD.ST"/>
    </sheetNames>
    <sheetDataSet>
      <sheetData sheetId="0" refreshError="1"/>
      <sheetData sheetId="1">
        <row r="23">
          <cell r="A23">
            <v>8</v>
          </cell>
        </row>
        <row r="42">
          <cell r="A42">
            <v>27</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A1" t="str">
            <v>CAPITAL ADEQUACY DIRECTIVE</v>
          </cell>
        </row>
        <row r="2">
          <cell r="A2" t="str">
            <v>SUMMARY SCHEDULE</v>
          </cell>
        </row>
        <row r="4">
          <cell r="B4" t="str">
            <v xml:space="preserve">Reporting Institution: </v>
          </cell>
        </row>
        <row r="5">
          <cell r="B5" t="str">
            <v>Reporting Date:</v>
          </cell>
        </row>
        <row r="7">
          <cell r="A7" t="str">
            <v>1.0.0</v>
          </cell>
          <cell r="B7" t="str">
            <v>Exemptions</v>
          </cell>
        </row>
        <row r="8">
          <cell r="A8" t="str">
            <v>1.1.0</v>
          </cell>
          <cell r="B8" t="str">
            <v>Exempt from the Trading Book requirements of the CAD at reporting date</v>
          </cell>
          <cell r="D8" t="str">
            <v>Yes / No*</v>
          </cell>
        </row>
        <row r="9">
          <cell r="A9" t="str">
            <v>1.2.0</v>
          </cell>
          <cell r="B9" t="str">
            <v>If yes, number of days over threshold in reporting period</v>
          </cell>
        </row>
        <row r="10">
          <cell r="A10" t="str">
            <v>1.3.0</v>
          </cell>
          <cell r="B10" t="str">
            <v>Exempt from Foreign Exchange Risk Capital Requirement</v>
          </cell>
          <cell r="D10" t="str">
            <v>Yes / No*</v>
          </cell>
        </row>
        <row r="11">
          <cell r="D11" t="str">
            <v>*Circle where applicable</v>
          </cell>
        </row>
        <row r="13">
          <cell r="A13" t="str">
            <v>2.0.0</v>
          </cell>
          <cell r="B13" t="str">
            <v>Capital Base</v>
          </cell>
          <cell r="C13" t="str">
            <v>Lm000s</v>
          </cell>
          <cell r="D13" t="str">
            <v>Lm 000s</v>
          </cell>
        </row>
        <row r="14">
          <cell r="A14" t="str">
            <v>2.1.0</v>
          </cell>
          <cell r="B14" t="str">
            <v>Total Original Own Funds</v>
          </cell>
        </row>
        <row r="15">
          <cell r="A15" t="str">
            <v>2.2.0</v>
          </cell>
          <cell r="B15" t="str">
            <v>Total Additional Own Funds</v>
          </cell>
        </row>
        <row r="16">
          <cell r="A16" t="str">
            <v>2.3.0</v>
          </cell>
          <cell r="B16" t="str">
            <v>Supplementary Own Funds</v>
          </cell>
        </row>
        <row r="17">
          <cell r="A17" t="str">
            <v>2.3.1</v>
          </cell>
          <cell r="B17" t="str">
            <v xml:space="preserve">     Subordinated Loan Capital</v>
          </cell>
        </row>
        <row r="18">
          <cell r="A18" t="str">
            <v>2.3.2</v>
          </cell>
          <cell r="B18" t="str">
            <v xml:space="preserve">     Net Trading Book Profit</v>
          </cell>
        </row>
        <row r="19">
          <cell r="A19" t="str">
            <v>2.3.3</v>
          </cell>
          <cell r="B19" t="str">
            <v>Total Supplementary Own Funds</v>
          </cell>
          <cell r="D19">
            <v>0</v>
          </cell>
        </row>
        <row r="20">
          <cell r="A20" t="str">
            <v>2.4.0</v>
          </cell>
          <cell r="B20" t="str">
            <v>Deductions of holdings in other credit/financial institutions</v>
          </cell>
        </row>
        <row r="21">
          <cell r="A21" t="str">
            <v>2.4.1</v>
          </cell>
          <cell r="B21" t="str">
            <v xml:space="preserve">     Holdings amounting to more than 10% of the </v>
          </cell>
        </row>
        <row r="22">
          <cell r="B22" t="str">
            <v xml:space="preserve">     investee institution's capital</v>
          </cell>
        </row>
        <row r="23">
          <cell r="A23" t="str">
            <v>2.4.2</v>
          </cell>
          <cell r="B23" t="str">
            <v xml:space="preserve">     Aggregate holdings which exceed 10% of the </v>
          </cell>
        </row>
        <row r="24">
          <cell r="B24" t="str">
            <v xml:space="preserve">     reporting institution's Total Gross Own Funds</v>
          </cell>
        </row>
        <row r="25">
          <cell r="A25" t="str">
            <v>2.4.3</v>
          </cell>
          <cell r="B25" t="str">
            <v>Total Deductions</v>
          </cell>
          <cell r="D25">
            <v>0</v>
          </cell>
        </row>
        <row r="26">
          <cell r="A26" t="str">
            <v>2.5.0</v>
          </cell>
          <cell r="B26" t="str">
            <v>Total Own Funds</v>
          </cell>
          <cell r="D26">
            <v>0</v>
          </cell>
        </row>
        <row r="28">
          <cell r="A28" t="str">
            <v>3.0.0</v>
          </cell>
          <cell r="B28" t="str">
            <v>Total Assets</v>
          </cell>
          <cell r="D28" t="str">
            <v>Lm000s</v>
          </cell>
        </row>
        <row r="29">
          <cell r="A29" t="str">
            <v>3.1.0</v>
          </cell>
          <cell r="B29" t="str">
            <v>Total Banking Book</v>
          </cell>
        </row>
        <row r="30">
          <cell r="A30" t="str">
            <v>3.2.0</v>
          </cell>
          <cell r="B30" t="str">
            <v>Total Trading Book</v>
          </cell>
        </row>
        <row r="32">
          <cell r="A32" t="str">
            <v>4.0.0</v>
          </cell>
          <cell r="B32" t="str">
            <v>Banking Book Risk Weighted Assets &amp; Off Balance Sheet Items</v>
          </cell>
          <cell r="D32" t="str">
            <v>Lm000s</v>
          </cell>
        </row>
        <row r="33">
          <cell r="B33" t="str">
            <v>By weighting bands:</v>
          </cell>
        </row>
        <row r="34">
          <cell r="A34" t="str">
            <v>4.1.0</v>
          </cell>
          <cell r="B34" t="str">
            <v>Assets</v>
          </cell>
        </row>
        <row r="35">
          <cell r="A35" t="str">
            <v>4.1.1</v>
          </cell>
          <cell r="B35">
            <v>0</v>
          </cell>
        </row>
        <row r="36">
          <cell r="A36" t="str">
            <v>4.1.2</v>
          </cell>
          <cell r="B36">
            <v>0.2</v>
          </cell>
        </row>
        <row r="37">
          <cell r="A37" t="str">
            <v>4.1.3</v>
          </cell>
          <cell r="B37">
            <v>0.5</v>
          </cell>
        </row>
        <row r="38">
          <cell r="A38" t="str">
            <v>4.1.4</v>
          </cell>
          <cell r="B38">
            <v>1</v>
          </cell>
        </row>
        <row r="39">
          <cell r="A39" t="str">
            <v>4.2.0</v>
          </cell>
          <cell r="B39" t="str">
            <v>Off Balance Sheet Items</v>
          </cell>
        </row>
        <row r="40">
          <cell r="A40" t="str">
            <v>4.2.1</v>
          </cell>
          <cell r="B40">
            <v>0</v>
          </cell>
        </row>
        <row r="41">
          <cell r="A41" t="str">
            <v>4.2.2</v>
          </cell>
          <cell r="B41">
            <v>0.2</v>
          </cell>
        </row>
        <row r="42">
          <cell r="A42" t="str">
            <v>4.2.3</v>
          </cell>
          <cell r="B42">
            <v>0.5</v>
          </cell>
        </row>
        <row r="43">
          <cell r="A43" t="str">
            <v>4.2.4</v>
          </cell>
          <cell r="B43">
            <v>1</v>
          </cell>
        </row>
        <row r="44">
          <cell r="A44" t="str">
            <v>4.2.5</v>
          </cell>
          <cell r="B44" t="str">
            <v>Interest rate related contracts</v>
          </cell>
        </row>
        <row r="45">
          <cell r="A45" t="str">
            <v>4.2.6</v>
          </cell>
          <cell r="B45" t="str">
            <v>Foreign exchange related contracts</v>
          </cell>
        </row>
        <row r="46">
          <cell r="A46" t="str">
            <v>4.3.0</v>
          </cell>
          <cell r="B46" t="str">
            <v>Total Banking Book Risk Weighted Assets &amp; Off-Balance Sheet Items</v>
          </cell>
          <cell r="D46">
            <v>0</v>
          </cell>
        </row>
        <row r="47">
          <cell r="A47" t="str">
            <v>4.4.0</v>
          </cell>
          <cell r="B47" t="str">
            <v>Banking Book Trigger</v>
          </cell>
          <cell r="D47">
            <v>0.08</v>
          </cell>
        </row>
        <row r="48">
          <cell r="A48" t="str">
            <v>4.5.0</v>
          </cell>
          <cell r="B48" t="str">
            <v>Banking Book Capital Requirements</v>
          </cell>
          <cell r="D48">
            <v>0</v>
          </cell>
        </row>
        <row r="50">
          <cell r="A50" t="str">
            <v>5.0.0</v>
          </cell>
          <cell r="B50" t="str">
            <v>Capital Requirement calculated on both Trading and Banking Book</v>
          </cell>
          <cell r="D50" t="str">
            <v>Lm000s</v>
          </cell>
        </row>
        <row r="51">
          <cell r="A51" t="str">
            <v>5.1.0</v>
          </cell>
          <cell r="B51" t="str">
            <v>Foreign Exchange Risk</v>
          </cell>
        </row>
        <row r="52">
          <cell r="A52" t="str">
            <v>5.2.0</v>
          </cell>
          <cell r="B52" t="str">
            <v>Notional Risk Weighted Assets</v>
          </cell>
          <cell r="D52">
            <v>0</v>
          </cell>
        </row>
        <row r="54">
          <cell r="A54" t="str">
            <v>6.0.0</v>
          </cell>
          <cell r="B54" t="str">
            <v>Trading Book Capital Requirement</v>
          </cell>
          <cell r="D54" t="str">
            <v>Lm000s</v>
          </cell>
        </row>
        <row r="55">
          <cell r="B55" t="str">
            <v>Solo (and line by line consolidated entities)</v>
          </cell>
        </row>
        <row r="56">
          <cell r="A56" t="str">
            <v>6.1.0</v>
          </cell>
          <cell r="B56" t="str">
            <v>Interest Rate Position Risk</v>
          </cell>
        </row>
        <row r="57">
          <cell r="A57" t="str">
            <v>6.2.0</v>
          </cell>
          <cell r="B57" t="str">
            <v>Equity Position Risk</v>
          </cell>
        </row>
        <row r="58">
          <cell r="A58" t="str">
            <v>6.3.0</v>
          </cell>
          <cell r="B58" t="str">
            <v>Counterparty Risk</v>
          </cell>
        </row>
        <row r="59">
          <cell r="A59" t="str">
            <v>6.4.0</v>
          </cell>
          <cell r="B59" t="str">
            <v>Settlement Risk</v>
          </cell>
        </row>
        <row r="60">
          <cell r="A60" t="str">
            <v>6.5.0</v>
          </cell>
          <cell r="B60" t="str">
            <v>Underwriting Risk</v>
          </cell>
        </row>
        <row r="61">
          <cell r="A61" t="str">
            <v>6.6.0</v>
          </cell>
          <cell r="B61" t="str">
            <v>Commodities Risk</v>
          </cell>
        </row>
        <row r="62">
          <cell r="A62" t="str">
            <v>6.7.0</v>
          </cell>
          <cell r="B62" t="str">
            <v>Incremental Capital for Large Exposures</v>
          </cell>
        </row>
        <row r="63">
          <cell r="A63" t="str">
            <v>6.8.0</v>
          </cell>
          <cell r="B63" t="str">
            <v>VARs</v>
          </cell>
        </row>
        <row r="64">
          <cell r="A64" t="str">
            <v>6.9.0</v>
          </cell>
          <cell r="B64" t="str">
            <v xml:space="preserve">Total capital requirement for solo </v>
          </cell>
        </row>
        <row r="65">
          <cell r="B65" t="str">
            <v>(&amp; line-by-line consolidated entities)</v>
          </cell>
          <cell r="D65">
            <v>0</v>
          </cell>
        </row>
        <row r="66">
          <cell r="A66" t="str">
            <v>6.10.0</v>
          </cell>
          <cell r="B66" t="str">
            <v>Notional Risk Weighted Assets</v>
          </cell>
          <cell r="D66">
            <v>0</v>
          </cell>
        </row>
        <row r="69">
          <cell r="A69" t="str">
            <v>7.0.0</v>
          </cell>
          <cell r="B69" t="str">
            <v>Trading Book Capital Requirement</v>
          </cell>
          <cell r="D69" t="str">
            <v>Lm000s</v>
          </cell>
        </row>
        <row r="70">
          <cell r="B70" t="str">
            <v>Aggregation Plus Consolidated Entities</v>
          </cell>
        </row>
        <row r="71">
          <cell r="A71" t="str">
            <v>7.1.0</v>
          </cell>
          <cell r="B71" t="str">
            <v>Interest Rate Position Risk</v>
          </cell>
        </row>
        <row r="72">
          <cell r="A72" t="str">
            <v>7.2.0</v>
          </cell>
          <cell r="B72" t="str">
            <v>Equity Position Risk</v>
          </cell>
        </row>
        <row r="73">
          <cell r="A73" t="str">
            <v>7.3.0</v>
          </cell>
          <cell r="B73" t="str">
            <v>Counterparty Risk</v>
          </cell>
        </row>
        <row r="74">
          <cell r="A74" t="str">
            <v>7.4.0</v>
          </cell>
          <cell r="B74" t="str">
            <v>Settlement Risk</v>
          </cell>
        </row>
        <row r="75">
          <cell r="A75" t="str">
            <v>7.5.0</v>
          </cell>
          <cell r="B75" t="str">
            <v>Underwriting Risk</v>
          </cell>
        </row>
        <row r="76">
          <cell r="A76" t="str">
            <v>7.6.0</v>
          </cell>
          <cell r="B76" t="str">
            <v>Commodities Risk</v>
          </cell>
        </row>
        <row r="77">
          <cell r="A77" t="str">
            <v>7.7.0</v>
          </cell>
          <cell r="B77" t="str">
            <v>Incremental Capital for Large Exposures</v>
          </cell>
        </row>
        <row r="78">
          <cell r="A78" t="str">
            <v>7.8.0</v>
          </cell>
          <cell r="B78" t="str">
            <v>VARs</v>
          </cell>
        </row>
        <row r="79">
          <cell r="A79" t="str">
            <v>7.9.0</v>
          </cell>
          <cell r="B79" t="str">
            <v xml:space="preserve">Total capital requirement for Aggregation plus </v>
          </cell>
        </row>
        <row r="80">
          <cell r="B80" t="str">
            <v>consolidated entities</v>
          </cell>
          <cell r="D80">
            <v>0</v>
          </cell>
        </row>
        <row r="81">
          <cell r="A81" t="str">
            <v>7.10.0</v>
          </cell>
          <cell r="B81" t="str">
            <v>Consolidated Notional Risk Weighted Assets</v>
          </cell>
          <cell r="D81">
            <v>0</v>
          </cell>
        </row>
        <row r="83">
          <cell r="A83" t="str">
            <v>8.0.0</v>
          </cell>
          <cell r="B83" t="str">
            <v>Capital used to support the Banking Book</v>
          </cell>
          <cell r="D83" t="str">
            <v>Lm000s</v>
          </cell>
        </row>
        <row r="84">
          <cell r="A84" t="str">
            <v>8.1.0</v>
          </cell>
          <cell r="B84" t="str">
            <v>Original Own Funds</v>
          </cell>
        </row>
        <row r="85">
          <cell r="A85" t="str">
            <v>8.2.0</v>
          </cell>
          <cell r="B85" t="str">
            <v>Additional Own Funds</v>
          </cell>
        </row>
        <row r="86">
          <cell r="A86" t="str">
            <v>8.3.0</v>
          </cell>
          <cell r="B86" t="str">
            <v>Total Capital for Banking Book</v>
          </cell>
          <cell r="D86">
            <v>0</v>
          </cell>
        </row>
        <row r="88">
          <cell r="A88" t="str">
            <v>9.0.0</v>
          </cell>
          <cell r="B88" t="str">
            <v xml:space="preserve">Capital used to support the Trading Book </v>
          </cell>
          <cell r="C88" t="str">
            <v>Lm000s</v>
          </cell>
          <cell r="D88" t="str">
            <v>Lm000s</v>
          </cell>
        </row>
        <row r="89">
          <cell r="B89" t="str">
            <v>&amp; Foreign Exchange Risk</v>
          </cell>
        </row>
        <row r="90">
          <cell r="A90" t="str">
            <v>9.1.0</v>
          </cell>
          <cell r="B90" t="str">
            <v>Original Own Funds</v>
          </cell>
        </row>
        <row r="91">
          <cell r="A91" t="str">
            <v>9.2.0</v>
          </cell>
          <cell r="B91" t="str">
            <v>Additional Own Funds</v>
          </cell>
        </row>
        <row r="92">
          <cell r="A92" t="str">
            <v>9.3.0</v>
          </cell>
          <cell r="B92" t="str">
            <v>Supplementary Own Funds</v>
          </cell>
        </row>
        <row r="93">
          <cell r="A93" t="str">
            <v>9.3.1</v>
          </cell>
          <cell r="B93" t="str">
            <v xml:space="preserve">     Subordinated Loan Capital</v>
          </cell>
        </row>
        <row r="94">
          <cell r="A94" t="str">
            <v>9.3.2</v>
          </cell>
          <cell r="B94" t="str">
            <v xml:space="preserve">     Net Trading Book Profit</v>
          </cell>
        </row>
        <row r="95">
          <cell r="A95" t="str">
            <v>9.3.3</v>
          </cell>
          <cell r="B95" t="str">
            <v>Total Supplementary Own Funds Used</v>
          </cell>
          <cell r="D95">
            <v>0</v>
          </cell>
        </row>
        <row r="96">
          <cell r="A96" t="str">
            <v>9.4.0</v>
          </cell>
          <cell r="B96" t="str">
            <v>Total Capital for Trading Book</v>
          </cell>
          <cell r="D96">
            <v>0</v>
          </cell>
        </row>
        <row r="97">
          <cell r="A97" t="str">
            <v>9.5.0</v>
          </cell>
          <cell r="B97" t="str">
            <v>Restrictions on assignment of capital</v>
          </cell>
        </row>
        <row r="98">
          <cell r="A98" t="str">
            <v>9.5.1</v>
          </cell>
          <cell r="B98" t="str">
            <v>Trading Book capital requirement using only Original and Add Own Funds</v>
          </cell>
          <cell r="D98">
            <v>0</v>
          </cell>
        </row>
        <row r="99">
          <cell r="A99" t="str">
            <v>9.5.2</v>
          </cell>
          <cell r="B99" t="str">
            <v>Trading Book capital requirement using all categories of Own Funds</v>
          </cell>
          <cell r="D99">
            <v>0</v>
          </cell>
        </row>
        <row r="101">
          <cell r="A101" t="str">
            <v>10.0.0</v>
          </cell>
          <cell r="B101" t="str">
            <v>Excess Capital not used to support either Book</v>
          </cell>
          <cell r="C101" t="str">
            <v>Lm000s</v>
          </cell>
          <cell r="D101" t="str">
            <v>Lm000s</v>
          </cell>
        </row>
        <row r="102">
          <cell r="A102" t="str">
            <v>10.1.0</v>
          </cell>
          <cell r="B102" t="str">
            <v>Excess Original Own Funds</v>
          </cell>
          <cell r="D102">
            <v>0</v>
          </cell>
        </row>
        <row r="103">
          <cell r="A103" t="str">
            <v>10.2.0</v>
          </cell>
          <cell r="B103" t="str">
            <v>Excess Additional Own Funds</v>
          </cell>
          <cell r="D103">
            <v>0</v>
          </cell>
        </row>
        <row r="104">
          <cell r="A104" t="str">
            <v>10.3.0</v>
          </cell>
          <cell r="B104" t="str">
            <v>Excess Supplementary Own Funds</v>
          </cell>
          <cell r="D104">
            <v>0</v>
          </cell>
        </row>
        <row r="105">
          <cell r="A105" t="str">
            <v>10.4.0</v>
          </cell>
          <cell r="B105" t="str">
            <v>Total Excess Capital before Deductions</v>
          </cell>
          <cell r="D105">
            <v>0</v>
          </cell>
        </row>
        <row r="106">
          <cell r="A106" t="str">
            <v>10.5.0</v>
          </cell>
          <cell r="B106" t="str">
            <v>Total Deductions</v>
          </cell>
          <cell r="D106">
            <v>0</v>
          </cell>
        </row>
        <row r="107">
          <cell r="A107" t="str">
            <v>10.6.0</v>
          </cell>
          <cell r="B107" t="str">
            <v>Net Excess Capital</v>
          </cell>
          <cell r="D107">
            <v>0</v>
          </cell>
        </row>
        <row r="110">
          <cell r="A110" t="str">
            <v>11.0.0</v>
          </cell>
          <cell r="B110" t="str">
            <v>Capital Adequacy Ratio*</v>
          </cell>
          <cell r="D110" t="e">
            <v>#DIV/0!</v>
          </cell>
        </row>
        <row r="111">
          <cell r="A111" t="str">
            <v>*This ratio could be used for publication purposes</v>
          </cell>
        </row>
        <row r="114">
          <cell r="A114" t="str">
            <v>12.0.0</v>
          </cell>
          <cell r="B114" t="str">
            <v>Supervisory Capital Adequacy</v>
          </cell>
          <cell r="D114" t="e">
            <v>#DIV/0!</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8"/>
      <sheetName val="A3"/>
      <sheetName val="A9"/>
      <sheetName val="M8"/>
      <sheetName val="A10"/>
      <sheetName val="A15"/>
      <sheetName val="A6"/>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redit"/>
      <sheetName val="ST-2SD.ST"/>
    </sheetNames>
    <sheetDataSet>
      <sheetData sheetId="0" refreshError="1"/>
      <sheetData sheetId="1" refreshError="1">
        <row r="17">
          <cell r="A17">
            <v>2</v>
          </cell>
        </row>
        <row r="19">
          <cell r="A19">
            <v>4</v>
          </cell>
        </row>
        <row r="23">
          <cell r="A23">
            <v>8</v>
          </cell>
        </row>
        <row r="24">
          <cell r="A24">
            <v>9</v>
          </cell>
        </row>
        <row r="28">
          <cell r="A28">
            <v>13</v>
          </cell>
        </row>
        <row r="29">
          <cell r="A29">
            <v>14</v>
          </cell>
        </row>
        <row r="32">
          <cell r="A32">
            <v>17</v>
          </cell>
        </row>
        <row r="33">
          <cell r="A33">
            <v>18</v>
          </cell>
        </row>
        <row r="39">
          <cell r="A39">
            <v>24</v>
          </cell>
        </row>
        <row r="41">
          <cell r="A41">
            <v>26</v>
          </cell>
        </row>
        <row r="42">
          <cell r="A42">
            <v>27</v>
          </cell>
        </row>
        <row r="43">
          <cell r="A43">
            <v>28</v>
          </cell>
        </row>
        <row r="44">
          <cell r="A44">
            <v>29</v>
          </cell>
        </row>
        <row r="47">
          <cell r="A47">
            <v>32</v>
          </cell>
        </row>
        <row r="49">
          <cell r="A49">
            <v>34</v>
          </cell>
        </row>
        <row r="50">
          <cell r="A50">
            <v>35</v>
          </cell>
        </row>
        <row r="53">
          <cell r="A53">
            <v>38</v>
          </cell>
        </row>
        <row r="54">
          <cell r="A54">
            <v>39</v>
          </cell>
        </row>
        <row r="55">
          <cell r="A55">
            <v>40</v>
          </cell>
        </row>
        <row r="56">
          <cell r="A56">
            <v>41</v>
          </cell>
        </row>
        <row r="61">
          <cell r="A61">
            <v>46</v>
          </cell>
        </row>
        <row r="64">
          <cell r="A64">
            <v>49</v>
          </cell>
        </row>
        <row r="67">
          <cell r="A67">
            <v>52</v>
          </cell>
        </row>
        <row r="68">
          <cell r="A68">
            <v>53</v>
          </cell>
        </row>
        <row r="69">
          <cell r="A69">
            <v>54</v>
          </cell>
        </row>
        <row r="71">
          <cell r="A71">
            <v>56</v>
          </cell>
        </row>
        <row r="73">
          <cell r="A73">
            <v>58</v>
          </cell>
        </row>
        <row r="74">
          <cell r="A74">
            <v>59</v>
          </cell>
        </row>
        <row r="80">
          <cell r="A80">
            <v>65</v>
          </cell>
        </row>
        <row r="81">
          <cell r="A81">
            <v>66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1"/>
      <sheetName val="2002"/>
      <sheetName val="2003"/>
      <sheetName val="2004"/>
    </sheetNames>
    <sheetDataSet>
      <sheetData sheetId="0"/>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_Sect Lend % Tot Lend EUR"/>
      <sheetName val="CR_NRs Sec Ld % Tot NRes Ld EUR"/>
      <sheetName val="CR_NPLs &amp; Ratios EUR"/>
      <sheetName val="CR_Sectoral NPLs EUR"/>
      <sheetName val="CR_Household EUR"/>
      <sheetName val="CR_Resident Corporate Loans EUR"/>
      <sheetName val="CR_Wholesale &amp; Retail EUR"/>
      <sheetName val="CR_Hotel &amp; Rest EUR"/>
      <sheetName val="CR_Construction EUR"/>
      <sheetName val="CR_Real Estate, Renting EUR"/>
      <sheetName val="CR_Manufacturing EUR"/>
      <sheetName val="CR_Provisions EUR"/>
      <sheetName val="CR_Write-offs EUR"/>
      <sheetName val="CR_Collateral EUR"/>
      <sheetName val="CR_Prv Sec Indebtedness Loans"/>
      <sheetName val="ranges"/>
      <sheetName val="CR_Private Sec Indebtedness EUR"/>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D4">
            <v>39600</v>
          </cell>
        </row>
      </sheetData>
      <sheetData sheetId="13"/>
      <sheetData sheetId="14"/>
      <sheetData sheetId="15"/>
      <sheetData sheetId="1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Provisions"/>
      <sheetName val="Net Loan PortfoliosCORR"/>
      <sheetName val="Net Loan Portfolios"/>
      <sheetName val="NPLs"/>
      <sheetName val="Large Exposures_Sectors"/>
      <sheetName val="Large Exposures_Companies"/>
      <sheetName val="Total Sectors"/>
      <sheetName val="Total Sub-Sectors"/>
      <sheetName val="Credit Rating"/>
      <sheetName val="Net_Loan_PortfoliosCORR1"/>
      <sheetName val="Net_Loan_Portfolios"/>
      <sheetName val="Large_Exposures_Sectors"/>
      <sheetName val="Large_Exposures_Companies"/>
      <sheetName val="Total_Sectors"/>
      <sheetName val="Total_Sub-Sectors"/>
      <sheetName val="Credit_Rating"/>
      <sheetName val="Net_Loan_PortfoliosCORR"/>
      <sheetName val="Net_Loan_PortfoliosCORR2"/>
      <sheetName val="Net_Loan_Portfolios1"/>
      <sheetName val="Large_Exposures_Sectors1"/>
      <sheetName val="Large_Exposures_Companies1"/>
      <sheetName val="Total_Sectors1"/>
      <sheetName val="Total_Sub-Sectors1"/>
      <sheetName val="Credit_Rating1"/>
      <sheetName val="BD04B"/>
      <sheetName val="BD04A"/>
      <sheetName val="Net_Loan_PortfoliosCORR3"/>
      <sheetName val="Net_Loan_Portfolios2"/>
      <sheetName val="Large_Exposures_Sectors2"/>
      <sheetName val="Large_Exposures_Companies2"/>
      <sheetName val="Total_Sectors2"/>
      <sheetName val="Total_Sub-Sectors2"/>
      <sheetName val="Credit_Rating2"/>
      <sheetName val="ABk_CB"/>
      <sheetName val="Amortisation_Table"/>
      <sheetName val="Tot_CB"/>
      <sheetName val="AgBkUilities"/>
      <sheetName val="CAPEX_CF"/>
      <sheetName val="SFLUtilities"/>
      <sheetName val="Net_Loan_PortfoliosCORR4"/>
      <sheetName val="Net_Loan_Portfolios3"/>
      <sheetName val="Large_Exposures_Sectors3"/>
      <sheetName val="Large_Exposures_Companies3"/>
      <sheetName val="Total_Sectors3"/>
      <sheetName val="Total_Sub-Sectors3"/>
      <sheetName val="Credit_Rating3"/>
      <sheetName val="customer details data value"/>
      <sheetName val="CR_Provisions EUR"/>
      <sheetName val="CR_Write-offs EUR"/>
    </sheetNames>
    <sheetDataSet>
      <sheetData sheetId="0"/>
      <sheetData sheetId="1" refreshError="1">
        <row r="7">
          <cell r="C7">
            <v>72964</v>
          </cell>
        </row>
        <row r="9">
          <cell r="C9">
            <v>11943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refreshError="1"/>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_Sect Lend % Tot Lend EUR"/>
      <sheetName val="CR_NRs Sec Ld % Tot NRes Ld EUR"/>
      <sheetName val="CR_NPLs &amp; Ratios EUR"/>
      <sheetName val="CR_Sectoral NPLs EUR"/>
      <sheetName val="CR_Household EUR"/>
      <sheetName val="CR_Resident Corporate Loans EUR"/>
      <sheetName val="CR_Wholesale &amp; Retail EUR"/>
      <sheetName val="CR_Hotel &amp; Rest EUR"/>
      <sheetName val="CR_Construction EUR"/>
      <sheetName val="CR_Real Estate, Renting EUR"/>
      <sheetName val="CR_Manufacturing EUR"/>
      <sheetName val="CR_Provisions EUR"/>
      <sheetName val="CR_Write-offs EUR"/>
      <sheetName val="CR_Collateral EUR"/>
      <sheetName val="CR_Private Sec Indebtedness EUR"/>
      <sheetName val="ranges"/>
      <sheetName val="MPIs Flows"/>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row r="4">
          <cell r="D4">
            <v>39508</v>
          </cell>
        </row>
      </sheetData>
      <sheetData sheetId="13"/>
      <sheetData sheetId="14"/>
      <sheetData sheetId="15"/>
      <sheetData sheetId="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Is Capital"/>
      <sheetName val="MPIs Liquidity"/>
      <sheetName val="MPIs NPLs"/>
      <sheetName val="MPIs Loans by Sector"/>
      <sheetName val="MPIs Securities"/>
      <sheetName val="MPIs Currency Structure"/>
      <sheetName val="MPIs Bal Sheet Comp"/>
      <sheetName val="MPIs Collateral"/>
      <sheetName val="MPIs Loans and Deposits"/>
      <sheetName val="MPIs Secured Loans"/>
      <sheetName val="MPIs Maturity"/>
      <sheetName val="MPIs Flows"/>
      <sheetName val="MPIs Flows2"/>
      <sheetName val="MPIs FSIs"/>
      <sheetName val="ranges"/>
      <sheetName val="MPIs ROE &amp; ROA"/>
      <sheetName val="MPIs Interest Margin"/>
      <sheetName val="MPIs Non-interest inc. &amp; exp."/>
      <sheetName val="MPIs P&amp;L - other items"/>
      <sheetName val="MPIs Loans by Sector EUR"/>
      <sheetName val="MPIs NPLs E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sheetData sheetId="16"/>
      <sheetData sheetId="17"/>
      <sheetData sheetId="18"/>
      <sheetData sheetId="19" refreshError="1"/>
      <sheetData sheetId="2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Is Capital EUR"/>
      <sheetName val="MPIs Own Funds EUR"/>
      <sheetName val="MPIs NPLs EUR"/>
      <sheetName val="MPIs Liquidity EUR"/>
      <sheetName val="MPIs Liquidity Mismatch EUR"/>
      <sheetName val="MPIs Loans and Deposits EUR"/>
      <sheetName val="MPIs Maturity Loans EUR"/>
      <sheetName val="MPIs Maturity Deposits EUR"/>
      <sheetName val="MPIs Loans by Sector EUR"/>
      <sheetName val="MPIs Sectoral Lending EUR"/>
      <sheetName val="MPIs Secured Loans EUR"/>
      <sheetName val="MPIs Securities EUR"/>
      <sheetName val="MPIs Other Securities EUR"/>
      <sheetName val="MPIs For Secs Credit Rating EUR"/>
      <sheetName val="MPIs BS Comp Assets EUR"/>
      <sheetName val="MPIs BS Comp Liabilities EUR"/>
      <sheetName val="MPIs Collateral EUR"/>
      <sheetName val="MPIs Monthly Assets &amp; SF"/>
      <sheetName val="MPIs Flows EUR"/>
      <sheetName val="MPIs Flows2 EUR"/>
      <sheetName val="MPIs FSIs EUR"/>
      <sheetName val="MPIs Equity Price Risk EUR"/>
      <sheetName val="MPIs Net open fx positions"/>
      <sheetName val="MPIs Duration Data EUR"/>
      <sheetName val="MPIs Total Resident WAI"/>
      <sheetName val="MPIs EURO Resident WAI"/>
      <sheetName val="MPIs Average Repricing Gap"/>
      <sheetName val="MPIs Interbank Assets"/>
      <sheetName val="MPIs Interbank Liabilities"/>
      <sheetName val="Ranges"/>
      <sheetName val="MPIs_Interbank Assets"/>
      <sheetName val="MPIs_Interbank Liabilities"/>
    </sheetNames>
    <sheetDataSet>
      <sheetData sheetId="0"/>
      <sheetData sheetId="1"/>
      <sheetData sheetId="2" refreshError="1">
        <row r="7">
          <cell r="L7">
            <v>39783</v>
          </cell>
        </row>
      </sheetData>
      <sheetData sheetId="3"/>
      <sheetData sheetId="4"/>
      <sheetData sheetId="5"/>
      <sheetData sheetId="6"/>
      <sheetData sheetId="7"/>
      <sheetData sheetId="8" refreshError="1">
        <row r="5">
          <cell r="H5">
            <v>2007</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row r="130">
          <cell r="C130">
            <v>0</v>
          </cell>
        </row>
      </sheetData>
      <sheetData sheetId="6"/>
      <sheetData sheetId="7"/>
      <sheetData sheetId="8"/>
      <sheetData sheetId="9"/>
      <sheetData sheetId="10"/>
      <sheetData sheetId="11"/>
      <sheetData sheetId="12">
        <row r="12">
          <cell r="C12">
            <v>0</v>
          </cell>
        </row>
      </sheetData>
      <sheetData sheetId="13"/>
      <sheetData sheetId="14">
        <row r="1">
          <cell r="T1">
            <v>56</v>
          </cell>
        </row>
      </sheetData>
      <sheetData sheetId="15"/>
      <sheetData sheetId="16"/>
      <sheetData sheetId="17"/>
      <sheetData sheetId="18"/>
      <sheetData sheetId="19"/>
      <sheetData sheetId="20"/>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26"/>
  <sheetViews>
    <sheetView workbookViewId="0">
      <selection activeCell="B15" sqref="B15:I19"/>
    </sheetView>
  </sheetViews>
  <sheetFormatPr defaultRowHeight="15" x14ac:dyDescent="0.25"/>
  <cols>
    <col min="1" max="1" width="21.5703125" style="3" customWidth="1"/>
    <col min="2" max="2" width="12.5703125" style="3" bestFit="1" customWidth="1"/>
    <col min="3" max="8" width="13.7109375" style="3" customWidth="1"/>
    <col min="9" max="9" width="19.140625" style="3" customWidth="1"/>
    <col min="10" max="10" width="11.5703125" style="3" bestFit="1" customWidth="1"/>
    <col min="11" max="11" width="11.42578125" style="3" customWidth="1"/>
    <col min="12" max="12" width="11" style="3" customWidth="1"/>
    <col min="13" max="13" width="11.7109375" style="3" customWidth="1"/>
    <col min="14" max="15" width="13.28515625" style="3" customWidth="1"/>
    <col min="16" max="16" width="13.5703125" style="3" customWidth="1"/>
    <col min="17" max="17" width="11.7109375" style="3" bestFit="1" customWidth="1"/>
    <col min="18" max="16384" width="9.140625" style="3"/>
  </cols>
  <sheetData>
    <row r="1" spans="1:17" ht="26.25" customHeight="1" x14ac:dyDescent="0.25">
      <c r="A1" s="162" t="s">
        <v>6</v>
      </c>
      <c r="B1" s="162"/>
      <c r="C1" s="162"/>
      <c r="D1" s="162"/>
      <c r="E1" s="162"/>
      <c r="F1" s="162"/>
      <c r="G1" s="162"/>
      <c r="H1" s="162"/>
      <c r="I1" s="162"/>
      <c r="J1" s="162"/>
      <c r="K1" s="162"/>
      <c r="L1" s="162"/>
      <c r="M1" s="162"/>
      <c r="N1" s="162"/>
      <c r="O1" s="162"/>
      <c r="P1" s="162"/>
    </row>
    <row r="2" spans="1:17" x14ac:dyDescent="0.25">
      <c r="A2" s="4" t="s">
        <v>7</v>
      </c>
      <c r="B2" s="5"/>
      <c r="C2" s="6"/>
      <c r="D2" s="6"/>
      <c r="E2" s="12"/>
      <c r="F2" s="12"/>
      <c r="G2" s="12"/>
      <c r="H2" s="12"/>
      <c r="I2" s="12"/>
      <c r="J2" s="12"/>
      <c r="K2" s="12"/>
      <c r="L2" s="12"/>
      <c r="M2" s="12"/>
      <c r="N2" s="12"/>
      <c r="O2" s="163" t="s">
        <v>0</v>
      </c>
      <c r="P2" s="163"/>
    </row>
    <row r="3" spans="1:17" x14ac:dyDescent="0.25">
      <c r="A3" s="164" t="s">
        <v>8</v>
      </c>
      <c r="B3" s="164" t="s">
        <v>9</v>
      </c>
      <c r="C3" s="164" t="s">
        <v>10</v>
      </c>
      <c r="D3" s="164"/>
      <c r="E3" s="164"/>
      <c r="F3" s="164"/>
      <c r="G3" s="164"/>
      <c r="H3" s="164"/>
      <c r="I3" s="164"/>
      <c r="J3" s="164"/>
      <c r="K3" s="164"/>
      <c r="L3" s="164"/>
      <c r="M3" s="164"/>
      <c r="N3" s="164"/>
      <c r="O3" s="164"/>
      <c r="P3" s="164"/>
    </row>
    <row r="4" spans="1:17" x14ac:dyDescent="0.25">
      <c r="A4" s="164"/>
      <c r="B4" s="164"/>
      <c r="C4" s="164" t="s">
        <v>11</v>
      </c>
      <c r="D4" s="164" t="s">
        <v>12</v>
      </c>
      <c r="E4" s="164"/>
      <c r="F4" s="164"/>
      <c r="G4" s="164"/>
      <c r="H4" s="164"/>
      <c r="I4" s="164"/>
      <c r="J4" s="164"/>
      <c r="K4" s="164"/>
      <c r="L4" s="164"/>
      <c r="M4" s="164"/>
      <c r="N4" s="164"/>
      <c r="O4" s="164"/>
      <c r="P4" s="164"/>
    </row>
    <row r="5" spans="1:17" ht="30" x14ac:dyDescent="0.25">
      <c r="A5" s="164"/>
      <c r="B5" s="164"/>
      <c r="C5" s="164"/>
      <c r="D5" s="7" t="s">
        <v>13</v>
      </c>
      <c r="E5" s="7" t="s">
        <v>14</v>
      </c>
      <c r="F5" s="7" t="s">
        <v>15</v>
      </c>
      <c r="G5" s="7" t="s">
        <v>16</v>
      </c>
      <c r="H5" s="7" t="s">
        <v>17</v>
      </c>
      <c r="I5" s="7" t="s">
        <v>18</v>
      </c>
      <c r="J5" s="7" t="s">
        <v>19</v>
      </c>
      <c r="K5" s="7" t="s">
        <v>20</v>
      </c>
      <c r="L5" s="7" t="s">
        <v>21</v>
      </c>
      <c r="M5" s="7" t="s">
        <v>22</v>
      </c>
      <c r="N5" s="7" t="s">
        <v>23</v>
      </c>
      <c r="O5" s="7" t="s">
        <v>24</v>
      </c>
      <c r="P5" s="7" t="s">
        <v>25</v>
      </c>
    </row>
    <row r="6" spans="1:17" ht="30" x14ac:dyDescent="0.25">
      <c r="A6" s="8" t="s">
        <v>26</v>
      </c>
      <c r="B6" s="123">
        <v>1821222.49</v>
      </c>
      <c r="C6" s="123">
        <v>1726781.41</v>
      </c>
      <c r="D6" s="123">
        <v>50621.060000000005</v>
      </c>
      <c r="E6" s="123">
        <v>5756.04</v>
      </c>
      <c r="F6" s="123">
        <v>2863.83</v>
      </c>
      <c r="G6" s="123">
        <v>2115.84</v>
      </c>
      <c r="H6" s="123">
        <v>1385.49</v>
      </c>
      <c r="I6" s="123">
        <v>1299.54</v>
      </c>
      <c r="J6" s="123">
        <v>1292.1500000000001</v>
      </c>
      <c r="K6" s="123">
        <v>904.64</v>
      </c>
      <c r="L6" s="123">
        <v>948.21</v>
      </c>
      <c r="M6" s="123">
        <v>1127.77</v>
      </c>
      <c r="N6" s="123">
        <v>1120.77</v>
      </c>
      <c r="O6" s="123">
        <v>955.72</v>
      </c>
      <c r="P6" s="123">
        <v>24050.02</v>
      </c>
    </row>
    <row r="7" spans="1:17" x14ac:dyDescent="0.25">
      <c r="A7" s="9" t="s">
        <v>27</v>
      </c>
      <c r="B7" s="123">
        <v>433891.57</v>
      </c>
      <c r="C7" s="124">
        <v>413529.98000000004</v>
      </c>
      <c r="D7" s="124">
        <v>3091.9300000000062</v>
      </c>
      <c r="E7" s="124">
        <v>16.379999999999768</v>
      </c>
      <c r="F7" s="124">
        <v>60.459999999999553</v>
      </c>
      <c r="G7" s="124">
        <v>1.4210854715202004E-13</v>
      </c>
      <c r="H7" s="124">
        <v>7.2830630415410269E-14</v>
      </c>
      <c r="I7" s="124">
        <v>0</v>
      </c>
      <c r="J7" s="124">
        <v>2.0961010704922955E-13</v>
      </c>
      <c r="K7" s="124">
        <v>0</v>
      </c>
      <c r="L7" s="124">
        <v>0</v>
      </c>
      <c r="M7" s="124">
        <v>0</v>
      </c>
      <c r="N7" s="124">
        <v>0</v>
      </c>
      <c r="O7" s="124">
        <v>0</v>
      </c>
      <c r="P7" s="124">
        <v>17192.82</v>
      </c>
      <c r="Q7" s="10"/>
    </row>
    <row r="8" spans="1:17" x14ac:dyDescent="0.25">
      <c r="A8" s="9" t="s">
        <v>28</v>
      </c>
      <c r="B8" s="123">
        <v>1334789.9099999999</v>
      </c>
      <c r="C8" s="124">
        <v>1262863.3899999999</v>
      </c>
      <c r="D8" s="124">
        <v>46580.78</v>
      </c>
      <c r="E8" s="124">
        <v>4815.34</v>
      </c>
      <c r="F8" s="124">
        <v>2618.3500000000004</v>
      </c>
      <c r="G8" s="124">
        <v>2068.75</v>
      </c>
      <c r="H8" s="124">
        <v>1383.07</v>
      </c>
      <c r="I8" s="124">
        <v>1299.54</v>
      </c>
      <c r="J8" s="124">
        <v>1276.3799999999999</v>
      </c>
      <c r="K8" s="124">
        <v>904.64</v>
      </c>
      <c r="L8" s="124">
        <v>948.21</v>
      </c>
      <c r="M8" s="124">
        <v>1127.77</v>
      </c>
      <c r="N8" s="124">
        <v>1120.77</v>
      </c>
      <c r="O8" s="124">
        <v>955.72</v>
      </c>
      <c r="P8" s="124">
        <v>6827.2</v>
      </c>
    </row>
    <row r="9" spans="1:17" x14ac:dyDescent="0.25">
      <c r="A9" s="11" t="s">
        <v>29</v>
      </c>
      <c r="B9" s="123">
        <v>52541.009999999987</v>
      </c>
      <c r="C9" s="124">
        <v>50388.04</v>
      </c>
      <c r="D9" s="124">
        <v>948.35</v>
      </c>
      <c r="E9" s="124">
        <v>924.32</v>
      </c>
      <c r="F9" s="124">
        <v>185.02</v>
      </c>
      <c r="G9" s="124">
        <v>47.09</v>
      </c>
      <c r="H9" s="124">
        <v>2.42</v>
      </c>
      <c r="I9" s="124">
        <v>0</v>
      </c>
      <c r="J9" s="124">
        <v>15.77</v>
      </c>
      <c r="K9" s="124">
        <v>0</v>
      </c>
      <c r="L9" s="124">
        <v>0</v>
      </c>
      <c r="M9" s="124">
        <v>0</v>
      </c>
      <c r="N9" s="124">
        <v>0</v>
      </c>
      <c r="O9" s="124">
        <v>0</v>
      </c>
      <c r="P9" s="124">
        <v>30</v>
      </c>
    </row>
    <row r="10" spans="1:17" x14ac:dyDescent="0.25">
      <c r="A10" s="11" t="s">
        <v>30</v>
      </c>
      <c r="B10" s="124">
        <v>0</v>
      </c>
      <c r="C10" s="124">
        <v>0</v>
      </c>
      <c r="D10" s="124">
        <v>0</v>
      </c>
      <c r="E10" s="124">
        <v>0</v>
      </c>
      <c r="F10" s="124">
        <v>0</v>
      </c>
      <c r="G10" s="124">
        <v>0</v>
      </c>
      <c r="H10" s="124">
        <v>0</v>
      </c>
      <c r="I10" s="124">
        <v>0</v>
      </c>
      <c r="J10" s="124">
        <v>0</v>
      </c>
      <c r="K10" s="124">
        <v>0</v>
      </c>
      <c r="L10" s="124">
        <v>0</v>
      </c>
      <c r="M10" s="124">
        <v>0</v>
      </c>
      <c r="N10" s="124">
        <v>0</v>
      </c>
      <c r="O10" s="124">
        <v>0</v>
      </c>
      <c r="P10" s="124">
        <v>0</v>
      </c>
    </row>
    <row r="11" spans="1:17" x14ac:dyDescent="0.25">
      <c r="A11" s="12"/>
      <c r="B11" s="10"/>
      <c r="C11" s="10"/>
      <c r="D11" s="10"/>
      <c r="E11" s="10"/>
      <c r="F11" s="10"/>
      <c r="G11" s="10"/>
      <c r="H11" s="10"/>
      <c r="I11" s="10"/>
      <c r="J11" s="10"/>
      <c r="K11" s="10"/>
      <c r="L11" s="10"/>
      <c r="M11" s="10"/>
      <c r="N11" s="10"/>
      <c r="O11" s="10"/>
      <c r="P11" s="10"/>
    </row>
    <row r="12" spans="1:17" x14ac:dyDescent="0.25">
      <c r="A12" s="13" t="s">
        <v>31</v>
      </c>
    </row>
    <row r="13" spans="1:17" x14ac:dyDescent="0.25">
      <c r="A13" s="14"/>
      <c r="I13" s="15" t="s">
        <v>0</v>
      </c>
    </row>
    <row r="14" spans="1:17" ht="45" x14ac:dyDescent="0.25">
      <c r="A14" s="7" t="s">
        <v>8</v>
      </c>
      <c r="B14" s="7" t="s">
        <v>9</v>
      </c>
      <c r="C14" s="7" t="s">
        <v>32</v>
      </c>
      <c r="D14" s="7" t="s">
        <v>33</v>
      </c>
      <c r="E14" s="7" t="s">
        <v>34</v>
      </c>
      <c r="F14" s="7" t="s">
        <v>35</v>
      </c>
      <c r="G14" s="7" t="s">
        <v>36</v>
      </c>
      <c r="H14" s="7" t="s">
        <v>37</v>
      </c>
      <c r="I14" s="7" t="s">
        <v>38</v>
      </c>
    </row>
    <row r="15" spans="1:17" ht="30" x14ac:dyDescent="0.25">
      <c r="A15" s="8" t="s">
        <v>26</v>
      </c>
      <c r="B15" s="125">
        <v>1821222.49</v>
      </c>
      <c r="C15" s="126">
        <v>1541200.0999999996</v>
      </c>
      <c r="D15" s="126">
        <v>6354.27</v>
      </c>
      <c r="E15" s="126">
        <v>0</v>
      </c>
      <c r="F15" s="126">
        <v>116931.56999999999</v>
      </c>
      <c r="G15" s="126">
        <v>194382.85</v>
      </c>
      <c r="H15" s="126">
        <v>0</v>
      </c>
      <c r="I15" s="126">
        <v>0</v>
      </c>
      <c r="J15" s="16"/>
    </row>
    <row r="16" spans="1:17" x14ac:dyDescent="0.25">
      <c r="A16" s="9" t="s">
        <v>27</v>
      </c>
      <c r="B16" s="127">
        <v>433891.57</v>
      </c>
      <c r="C16" s="128">
        <v>85931.13</v>
      </c>
      <c r="D16" s="128">
        <v>13172.24</v>
      </c>
      <c r="E16" s="128">
        <v>0</v>
      </c>
      <c r="F16" s="128">
        <v>66204.39</v>
      </c>
      <c r="G16" s="128">
        <v>194382.89</v>
      </c>
      <c r="H16" s="128">
        <v>0</v>
      </c>
      <c r="I16" s="128">
        <v>0</v>
      </c>
    </row>
    <row r="17" spans="1:9" x14ac:dyDescent="0.25">
      <c r="A17" s="9" t="s">
        <v>28</v>
      </c>
      <c r="B17" s="127">
        <v>1334789.9099999999</v>
      </c>
      <c r="C17" s="128">
        <v>1455268.9699999997</v>
      </c>
      <c r="D17" s="128">
        <v>13857.97</v>
      </c>
      <c r="E17" s="128">
        <v>0</v>
      </c>
      <c r="F17" s="128">
        <v>6067.6900000000005</v>
      </c>
      <c r="G17" s="128">
        <v>0</v>
      </c>
      <c r="H17" s="128">
        <v>0</v>
      </c>
      <c r="I17" s="128">
        <v>0</v>
      </c>
    </row>
    <row r="18" spans="1:9" x14ac:dyDescent="0.25">
      <c r="A18" s="11" t="s">
        <v>29</v>
      </c>
      <c r="B18" s="127">
        <v>52541.009999999987</v>
      </c>
      <c r="C18" s="128">
        <v>0</v>
      </c>
      <c r="D18" s="128">
        <v>0</v>
      </c>
      <c r="E18" s="128">
        <v>0</v>
      </c>
      <c r="F18" s="128">
        <v>44659.64</v>
      </c>
      <c r="G18" s="128">
        <v>0</v>
      </c>
      <c r="H18" s="128">
        <v>0</v>
      </c>
      <c r="I18" s="128">
        <v>0</v>
      </c>
    </row>
    <row r="19" spans="1:9" x14ac:dyDescent="0.25">
      <c r="A19" s="11" t="s">
        <v>30</v>
      </c>
      <c r="B19" s="127">
        <v>0</v>
      </c>
      <c r="C19" s="128">
        <v>0</v>
      </c>
      <c r="D19" s="128">
        <v>0</v>
      </c>
      <c r="E19" s="128">
        <v>0</v>
      </c>
      <c r="F19" s="128">
        <v>0</v>
      </c>
      <c r="G19" s="128">
        <v>0</v>
      </c>
      <c r="H19" s="128">
        <v>0</v>
      </c>
      <c r="I19" s="128">
        <v>0</v>
      </c>
    </row>
    <row r="22" spans="1:9" x14ac:dyDescent="0.25">
      <c r="C22" s="17"/>
    </row>
    <row r="23" spans="1:9" x14ac:dyDescent="0.25">
      <c r="B23" s="10"/>
      <c r="C23" s="16"/>
      <c r="F23" s="17"/>
    </row>
    <row r="24" spans="1:9" x14ac:dyDescent="0.25">
      <c r="E24" s="10"/>
      <c r="F24" s="17"/>
    </row>
    <row r="26" spans="1:9" x14ac:dyDescent="0.25">
      <c r="E26" s="10"/>
    </row>
  </sheetData>
  <mergeCells count="7">
    <mergeCell ref="A1:P1"/>
    <mergeCell ref="O2:P2"/>
    <mergeCell ref="A3:A5"/>
    <mergeCell ref="B3:B5"/>
    <mergeCell ref="C3:P3"/>
    <mergeCell ref="C4:C5"/>
    <mergeCell ref="D4:P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95"/>
  <sheetViews>
    <sheetView topLeftCell="A61" zoomScaleNormal="100" zoomScaleSheetLayoutView="100" workbookViewId="0">
      <selection activeCell="B44" sqref="B44:D90"/>
    </sheetView>
  </sheetViews>
  <sheetFormatPr defaultColWidth="9.140625" defaultRowHeight="15" x14ac:dyDescent="0.25"/>
  <cols>
    <col min="1" max="1" width="61" style="101" customWidth="1"/>
    <col min="2" max="2" width="16.7109375" style="101" customWidth="1"/>
    <col min="3" max="3" width="13.5703125" style="101" customWidth="1"/>
    <col min="4" max="4" width="16.7109375" style="101" customWidth="1"/>
    <col min="5" max="5" width="13.28515625" style="102" bestFit="1" customWidth="1"/>
    <col min="6" max="6" width="61.42578125" style="101" customWidth="1"/>
    <col min="7" max="7" width="10.5703125" style="101" bestFit="1" customWidth="1"/>
    <col min="8" max="16384" width="9.140625" style="101"/>
  </cols>
  <sheetData>
    <row r="1" spans="1:8" ht="27" customHeight="1" x14ac:dyDescent="0.25">
      <c r="A1" s="197" t="s">
        <v>218</v>
      </c>
      <c r="B1" s="197"/>
      <c r="C1" s="197"/>
      <c r="D1" s="197"/>
    </row>
    <row r="2" spans="1:8" s="104" customFormat="1" x14ac:dyDescent="0.25">
      <c r="A2" s="198" t="s">
        <v>130</v>
      </c>
      <c r="B2" s="198"/>
      <c r="C2" s="198"/>
      <c r="D2" s="198"/>
      <c r="E2" s="120"/>
    </row>
    <row r="3" spans="1:8" x14ac:dyDescent="0.25">
      <c r="A3" s="103" t="s">
        <v>219</v>
      </c>
      <c r="B3" s="199" t="s">
        <v>220</v>
      </c>
      <c r="C3" s="200"/>
      <c r="D3" s="201"/>
      <c r="F3" s="104"/>
    </row>
    <row r="4" spans="1:8" x14ac:dyDescent="0.25">
      <c r="A4" s="103"/>
      <c r="B4" s="103"/>
      <c r="C4" s="105"/>
      <c r="D4" s="78"/>
      <c r="F4" s="104"/>
    </row>
    <row r="5" spans="1:8" ht="30" x14ac:dyDescent="0.25">
      <c r="A5" s="105"/>
      <c r="B5" s="106" t="s">
        <v>221</v>
      </c>
      <c r="C5" s="106" t="s">
        <v>222</v>
      </c>
      <c r="D5" s="106" t="s">
        <v>223</v>
      </c>
      <c r="F5" s="104"/>
    </row>
    <row r="6" spans="1:8" ht="30" x14ac:dyDescent="0.25">
      <c r="A6" s="107" t="s">
        <v>224</v>
      </c>
      <c r="B6" s="152">
        <v>0</v>
      </c>
      <c r="C6" s="152">
        <v>0</v>
      </c>
      <c r="D6" s="153">
        <v>537732.67000000004</v>
      </c>
      <c r="F6" s="104"/>
    </row>
    <row r="7" spans="1:8" ht="16.5" customHeight="1" x14ac:dyDescent="0.25">
      <c r="A7" s="107" t="s">
        <v>225</v>
      </c>
      <c r="B7" s="152">
        <v>0</v>
      </c>
      <c r="C7" s="152">
        <v>0</v>
      </c>
      <c r="D7" s="153">
        <v>630463.62</v>
      </c>
      <c r="F7" s="104"/>
      <c r="H7" s="102"/>
    </row>
    <row r="8" spans="1:8" x14ac:dyDescent="0.25">
      <c r="A8" s="107" t="s">
        <v>226</v>
      </c>
      <c r="B8" s="152">
        <v>0</v>
      </c>
      <c r="C8" s="152">
        <v>0</v>
      </c>
      <c r="D8" s="153">
        <v>76601.36</v>
      </c>
      <c r="F8" s="104"/>
      <c r="H8" s="102"/>
    </row>
    <row r="9" spans="1:8" x14ac:dyDescent="0.25">
      <c r="A9" s="107" t="s">
        <v>227</v>
      </c>
      <c r="B9" s="152">
        <v>0</v>
      </c>
      <c r="C9" s="152">
        <v>0</v>
      </c>
      <c r="D9" s="152">
        <v>12647.31</v>
      </c>
      <c r="F9" s="104"/>
      <c r="H9" s="102"/>
    </row>
    <row r="10" spans="1:8" ht="12.75" customHeight="1" x14ac:dyDescent="0.25">
      <c r="A10" s="108" t="s">
        <v>228</v>
      </c>
      <c r="B10" s="152">
        <v>0</v>
      </c>
      <c r="C10" s="152">
        <v>0</v>
      </c>
      <c r="D10" s="152">
        <v>63954.049999999996</v>
      </c>
      <c r="F10" s="104"/>
      <c r="H10" s="102"/>
    </row>
    <row r="11" spans="1:8" ht="12.75" customHeight="1" x14ac:dyDescent="0.25">
      <c r="A11" s="107" t="s">
        <v>229</v>
      </c>
      <c r="B11" s="153">
        <v>357000</v>
      </c>
      <c r="C11" s="152">
        <v>0</v>
      </c>
      <c r="D11" s="152">
        <v>0</v>
      </c>
      <c r="F11" s="104"/>
      <c r="H11" s="102"/>
    </row>
    <row r="12" spans="1:8" ht="12.75" customHeight="1" x14ac:dyDescent="0.25">
      <c r="A12" s="107" t="s">
        <v>227</v>
      </c>
      <c r="B12" s="152">
        <v>0</v>
      </c>
      <c r="C12" s="152">
        <v>0</v>
      </c>
      <c r="D12" s="152">
        <v>0</v>
      </c>
      <c r="F12" s="104"/>
      <c r="H12" s="102"/>
    </row>
    <row r="13" spans="1:8" ht="12.75" customHeight="1" x14ac:dyDescent="0.25">
      <c r="A13" s="108" t="s">
        <v>228</v>
      </c>
      <c r="B13" s="153">
        <v>357000</v>
      </c>
      <c r="C13" s="152">
        <v>0</v>
      </c>
      <c r="D13" s="152">
        <v>0</v>
      </c>
      <c r="F13" s="104"/>
      <c r="H13" s="102"/>
    </row>
    <row r="14" spans="1:8" ht="12.75" customHeight="1" x14ac:dyDescent="0.25">
      <c r="A14" s="107" t="s">
        <v>230</v>
      </c>
      <c r="B14" s="153">
        <f>B15</f>
        <v>293210.66000000003</v>
      </c>
      <c r="C14" s="152">
        <v>0</v>
      </c>
      <c r="D14" s="152">
        <v>0</v>
      </c>
      <c r="F14" s="104"/>
      <c r="H14" s="102"/>
    </row>
    <row r="15" spans="1:8" ht="30" x14ac:dyDescent="0.25">
      <c r="A15" s="107" t="s">
        <v>231</v>
      </c>
      <c r="B15" s="152">
        <f>B16+B17</f>
        <v>293210.66000000003</v>
      </c>
      <c r="C15" s="152">
        <v>0</v>
      </c>
      <c r="D15" s="152">
        <v>0</v>
      </c>
      <c r="F15" s="104"/>
      <c r="H15" s="102"/>
    </row>
    <row r="16" spans="1:8" ht="12.75" customHeight="1" x14ac:dyDescent="0.25">
      <c r="A16" s="109" t="s">
        <v>232</v>
      </c>
      <c r="B16" s="152">
        <v>145686.93</v>
      </c>
      <c r="C16" s="152">
        <v>0</v>
      </c>
      <c r="D16" s="152">
        <v>0</v>
      </c>
      <c r="F16" s="104"/>
      <c r="H16" s="102"/>
    </row>
    <row r="17" spans="1:8" ht="12.75" customHeight="1" x14ac:dyDescent="0.25">
      <c r="A17" s="109" t="s">
        <v>233</v>
      </c>
      <c r="B17" s="152">
        <v>147523.73000000001</v>
      </c>
      <c r="C17" s="152">
        <v>0</v>
      </c>
      <c r="D17" s="152">
        <v>0</v>
      </c>
      <c r="F17" s="104"/>
      <c r="H17" s="102"/>
    </row>
    <row r="18" spans="1:8" ht="12.75" customHeight="1" x14ac:dyDescent="0.25">
      <c r="A18" s="107" t="s">
        <v>234</v>
      </c>
      <c r="B18" s="152">
        <v>0</v>
      </c>
      <c r="C18" s="152">
        <v>0</v>
      </c>
      <c r="D18" s="152">
        <v>0</v>
      </c>
      <c r="F18" s="104"/>
      <c r="H18" s="102"/>
    </row>
    <row r="19" spans="1:8" ht="12.75" customHeight="1" x14ac:dyDescent="0.25">
      <c r="A19" s="109" t="s">
        <v>235</v>
      </c>
      <c r="B19" s="152">
        <v>0</v>
      </c>
      <c r="C19" s="152">
        <v>0</v>
      </c>
      <c r="D19" s="152">
        <v>0</v>
      </c>
      <c r="F19" s="104"/>
      <c r="H19" s="102"/>
    </row>
    <row r="20" spans="1:8" ht="12.75" customHeight="1" x14ac:dyDescent="0.25">
      <c r="A20" s="109" t="s">
        <v>236</v>
      </c>
      <c r="B20" s="152">
        <v>0</v>
      </c>
      <c r="C20" s="152">
        <v>0</v>
      </c>
      <c r="D20" s="152">
        <v>0</v>
      </c>
      <c r="F20" s="104"/>
      <c r="H20" s="102"/>
    </row>
    <row r="21" spans="1:8" ht="12.75" customHeight="1" x14ac:dyDescent="0.25">
      <c r="A21" s="107" t="s">
        <v>237</v>
      </c>
      <c r="B21" s="153">
        <v>0</v>
      </c>
      <c r="C21" s="152">
        <v>0</v>
      </c>
      <c r="D21" s="152">
        <v>0</v>
      </c>
      <c r="F21" s="104"/>
      <c r="H21" s="102"/>
    </row>
    <row r="22" spans="1:8" ht="12.75" customHeight="1" x14ac:dyDescent="0.25">
      <c r="A22" s="107" t="s">
        <v>238</v>
      </c>
      <c r="B22" s="153">
        <f>B23+B24</f>
        <v>455455.85999999993</v>
      </c>
      <c r="C22" s="152">
        <v>0</v>
      </c>
      <c r="D22" s="152">
        <v>0</v>
      </c>
      <c r="F22" s="104"/>
      <c r="H22" s="102"/>
    </row>
    <row r="23" spans="1:8" ht="12.75" customHeight="1" x14ac:dyDescent="0.25">
      <c r="A23" s="109" t="s">
        <v>239</v>
      </c>
      <c r="B23" s="152">
        <v>116758.29999999999</v>
      </c>
      <c r="C23" s="152">
        <v>0</v>
      </c>
      <c r="D23" s="152">
        <v>0</v>
      </c>
      <c r="F23" s="104"/>
      <c r="H23" s="102"/>
    </row>
    <row r="24" spans="1:8" ht="12.75" customHeight="1" x14ac:dyDescent="0.25">
      <c r="A24" s="109" t="s">
        <v>240</v>
      </c>
      <c r="B24" s="152">
        <v>338697.55999999994</v>
      </c>
      <c r="C24" s="152">
        <v>0</v>
      </c>
      <c r="D24" s="152">
        <v>0</v>
      </c>
      <c r="F24" s="104"/>
      <c r="H24" s="102"/>
    </row>
    <row r="25" spans="1:8" ht="12.75" customHeight="1" x14ac:dyDescent="0.25">
      <c r="A25" s="107" t="s">
        <v>241</v>
      </c>
      <c r="B25" s="153">
        <v>8500</v>
      </c>
      <c r="C25" s="152">
        <v>0</v>
      </c>
      <c r="D25" s="152">
        <v>0</v>
      </c>
      <c r="F25" s="104"/>
      <c r="H25" s="102"/>
    </row>
    <row r="26" spans="1:8" ht="12.75" customHeight="1" x14ac:dyDescent="0.25">
      <c r="A26" s="109" t="s">
        <v>242</v>
      </c>
      <c r="B26" s="152">
        <v>0</v>
      </c>
      <c r="C26" s="152">
        <v>0</v>
      </c>
      <c r="D26" s="152">
        <v>0</v>
      </c>
      <c r="F26" s="104"/>
      <c r="H26" s="102"/>
    </row>
    <row r="27" spans="1:8" ht="12.75" customHeight="1" x14ac:dyDescent="0.25">
      <c r="A27" s="109" t="s">
        <v>243</v>
      </c>
      <c r="B27" s="152">
        <v>8500</v>
      </c>
      <c r="C27" s="152">
        <v>0</v>
      </c>
      <c r="D27" s="152">
        <v>0</v>
      </c>
      <c r="F27" s="104"/>
      <c r="H27" s="102"/>
    </row>
    <row r="28" spans="1:8" x14ac:dyDescent="0.25">
      <c r="A28" s="107" t="s">
        <v>244</v>
      </c>
      <c r="B28" s="153">
        <f>B29</f>
        <v>145.32000000000002</v>
      </c>
      <c r="C28" s="152">
        <v>0</v>
      </c>
      <c r="D28" s="152">
        <v>0</v>
      </c>
      <c r="F28" s="104"/>
      <c r="H28" s="102"/>
    </row>
    <row r="29" spans="1:8" ht="12.75" customHeight="1" x14ac:dyDescent="0.25">
      <c r="A29" s="109" t="s">
        <v>245</v>
      </c>
      <c r="B29" s="152">
        <v>145.32000000000002</v>
      </c>
      <c r="C29" s="152">
        <v>0</v>
      </c>
      <c r="D29" s="152">
        <v>0</v>
      </c>
      <c r="F29" s="104"/>
      <c r="H29" s="102"/>
    </row>
    <row r="30" spans="1:8" ht="12.75" customHeight="1" x14ac:dyDescent="0.25">
      <c r="A30" s="109" t="s">
        <v>246</v>
      </c>
      <c r="B30" s="152">
        <v>0</v>
      </c>
      <c r="C30" s="152">
        <v>0</v>
      </c>
      <c r="D30" s="152">
        <v>0</v>
      </c>
      <c r="F30" s="104"/>
      <c r="H30" s="102"/>
    </row>
    <row r="31" spans="1:8" ht="12.75" customHeight="1" x14ac:dyDescent="0.25">
      <c r="A31" s="107" t="s">
        <v>247</v>
      </c>
      <c r="B31" s="153">
        <v>1777402.47</v>
      </c>
      <c r="C31" s="152">
        <v>0</v>
      </c>
      <c r="D31" s="152">
        <v>0</v>
      </c>
      <c r="F31" s="104"/>
      <c r="H31" s="102"/>
    </row>
    <row r="32" spans="1:8" ht="12.75" customHeight="1" x14ac:dyDescent="0.25">
      <c r="A32" s="107" t="s">
        <v>248</v>
      </c>
      <c r="B32" s="152">
        <v>0</v>
      </c>
      <c r="C32" s="152">
        <v>0</v>
      </c>
      <c r="D32" s="153">
        <v>56378.65</v>
      </c>
      <c r="F32" s="104"/>
      <c r="H32" s="102"/>
    </row>
    <row r="33" spans="1:8" ht="12.75" customHeight="1" x14ac:dyDescent="0.25">
      <c r="A33" s="107" t="s">
        <v>249</v>
      </c>
      <c r="B33" s="152" t="s">
        <v>250</v>
      </c>
      <c r="C33" s="152">
        <v>0</v>
      </c>
      <c r="D33" s="153">
        <v>1338.2249999999999</v>
      </c>
      <c r="F33" s="104"/>
      <c r="H33" s="102"/>
    </row>
    <row r="34" spans="1:8" ht="12.75" customHeight="1" x14ac:dyDescent="0.25">
      <c r="A34" s="107" t="s">
        <v>251</v>
      </c>
      <c r="B34" s="153">
        <v>0</v>
      </c>
      <c r="C34" s="152">
        <v>0</v>
      </c>
      <c r="D34" s="152">
        <v>500</v>
      </c>
      <c r="F34" s="104"/>
      <c r="H34" s="102"/>
    </row>
    <row r="35" spans="1:8" x14ac:dyDescent="0.25">
      <c r="A35" s="107" t="s">
        <v>252</v>
      </c>
      <c r="B35" s="153">
        <v>0</v>
      </c>
      <c r="C35" s="152">
        <v>0</v>
      </c>
      <c r="D35" s="152">
        <v>5570.42</v>
      </c>
      <c r="F35" s="104"/>
      <c r="H35" s="102"/>
    </row>
    <row r="36" spans="1:8" x14ac:dyDescent="0.25">
      <c r="A36" s="107" t="s">
        <v>253</v>
      </c>
      <c r="B36" s="154">
        <v>0</v>
      </c>
      <c r="C36" s="147">
        <v>0</v>
      </c>
      <c r="D36" s="147">
        <v>22839.987500000003</v>
      </c>
      <c r="F36" s="104"/>
      <c r="H36" s="102"/>
    </row>
    <row r="37" spans="1:8" ht="12.75" customHeight="1" x14ac:dyDescent="0.25">
      <c r="A37" s="107" t="s">
        <v>254</v>
      </c>
      <c r="B37" s="152">
        <v>0</v>
      </c>
      <c r="C37" s="152">
        <v>0</v>
      </c>
      <c r="D37" s="153">
        <v>217153.0575</v>
      </c>
      <c r="F37" s="104"/>
      <c r="H37" s="102"/>
    </row>
    <row r="38" spans="1:8" ht="12.75" customHeight="1" x14ac:dyDescent="0.25">
      <c r="A38" s="107" t="s">
        <v>255</v>
      </c>
      <c r="B38" s="153">
        <v>339452.47500000003</v>
      </c>
      <c r="C38" s="152">
        <v>0</v>
      </c>
      <c r="D38" s="152">
        <v>0</v>
      </c>
      <c r="F38" s="104"/>
      <c r="H38" s="102"/>
    </row>
    <row r="39" spans="1:8" ht="12.75" customHeight="1" x14ac:dyDescent="0.25">
      <c r="A39" s="110" t="s">
        <v>256</v>
      </c>
      <c r="B39" s="153">
        <v>2891714.31</v>
      </c>
      <c r="C39" s="153">
        <v>0</v>
      </c>
      <c r="D39" s="153">
        <v>1461950.7075</v>
      </c>
      <c r="G39" s="111"/>
      <c r="H39" s="111"/>
    </row>
    <row r="40" spans="1:8" ht="12.75" customHeight="1" x14ac:dyDescent="0.25">
      <c r="A40" s="112"/>
      <c r="B40" s="112"/>
    </row>
    <row r="41" spans="1:8" s="104" customFormat="1" ht="12.75" customHeight="1" x14ac:dyDescent="0.25">
      <c r="A41" s="198" t="s">
        <v>130</v>
      </c>
      <c r="B41" s="198"/>
      <c r="C41" s="198"/>
      <c r="D41" s="198"/>
      <c r="E41" s="120"/>
    </row>
    <row r="42" spans="1:8" s="112" customFormat="1" ht="12.75" customHeight="1" x14ac:dyDescent="0.25">
      <c r="A42" s="113" t="s">
        <v>257</v>
      </c>
      <c r="B42" s="199" t="s">
        <v>220</v>
      </c>
      <c r="C42" s="200"/>
      <c r="D42" s="201"/>
      <c r="E42" s="114"/>
    </row>
    <row r="43" spans="1:8" s="112" customFormat="1" ht="30" x14ac:dyDescent="0.25">
      <c r="A43" s="113"/>
      <c r="B43" s="106" t="s">
        <v>221</v>
      </c>
      <c r="C43" s="106" t="s">
        <v>222</v>
      </c>
      <c r="D43" s="106" t="s">
        <v>223</v>
      </c>
      <c r="E43" s="114"/>
    </row>
    <row r="44" spans="1:8" ht="30" x14ac:dyDescent="0.25">
      <c r="A44" s="115" t="s">
        <v>258</v>
      </c>
      <c r="B44" s="152">
        <v>1128222.8399999999</v>
      </c>
      <c r="C44" s="152">
        <v>0</v>
      </c>
      <c r="D44" s="152">
        <v>2065333.7400000002</v>
      </c>
    </row>
    <row r="45" spans="1:8" ht="15" customHeight="1" x14ac:dyDescent="0.25">
      <c r="A45" s="65" t="s">
        <v>259</v>
      </c>
      <c r="B45" s="152">
        <f>B47</f>
        <v>11796.86</v>
      </c>
      <c r="C45" s="152">
        <v>0</v>
      </c>
      <c r="D45" s="152">
        <f>D46</f>
        <v>465334.21</v>
      </c>
    </row>
    <row r="46" spans="1:8" x14ac:dyDescent="0.25">
      <c r="A46" s="116" t="s">
        <v>260</v>
      </c>
      <c r="B46" s="152">
        <v>0</v>
      </c>
      <c r="C46" s="152">
        <v>0</v>
      </c>
      <c r="D46" s="152">
        <v>465334.21</v>
      </c>
    </row>
    <row r="47" spans="1:8" x14ac:dyDescent="0.25">
      <c r="A47" s="116" t="s">
        <v>261</v>
      </c>
      <c r="B47" s="152">
        <v>11796.86</v>
      </c>
      <c r="C47" s="152">
        <v>0</v>
      </c>
      <c r="D47" s="152">
        <v>0</v>
      </c>
    </row>
    <row r="48" spans="1:8" ht="30" x14ac:dyDescent="0.25">
      <c r="A48" s="65" t="s">
        <v>262</v>
      </c>
      <c r="B48" s="152">
        <v>163536.71</v>
      </c>
      <c r="C48" s="152">
        <v>0</v>
      </c>
      <c r="D48" s="152">
        <v>1822196.55</v>
      </c>
    </row>
    <row r="49" spans="1:4" ht="13.5" customHeight="1" x14ac:dyDescent="0.25">
      <c r="A49" s="116" t="s">
        <v>263</v>
      </c>
      <c r="B49" s="152">
        <v>0</v>
      </c>
      <c r="C49" s="152">
        <v>0</v>
      </c>
      <c r="D49" s="152">
        <v>1822196.55</v>
      </c>
    </row>
    <row r="50" spans="1:4" ht="13.5" customHeight="1" x14ac:dyDescent="0.25">
      <c r="A50" s="116" t="s">
        <v>264</v>
      </c>
      <c r="B50" s="152">
        <v>163536.71</v>
      </c>
      <c r="C50" s="152">
        <v>0</v>
      </c>
      <c r="D50" s="152">
        <v>0</v>
      </c>
    </row>
    <row r="51" spans="1:4" ht="13.5" customHeight="1" x14ac:dyDescent="0.25">
      <c r="A51" s="65" t="s">
        <v>265</v>
      </c>
      <c r="B51" s="152">
        <f>B52+B53</f>
        <v>773131.72</v>
      </c>
      <c r="C51" s="152">
        <v>0</v>
      </c>
      <c r="D51" s="152">
        <v>0</v>
      </c>
    </row>
    <row r="52" spans="1:4" x14ac:dyDescent="0.25">
      <c r="A52" s="65" t="s">
        <v>266</v>
      </c>
      <c r="B52" s="152">
        <v>508022.92999999993</v>
      </c>
      <c r="C52" s="152">
        <v>0</v>
      </c>
      <c r="D52" s="152">
        <v>0</v>
      </c>
    </row>
    <row r="53" spans="1:4" ht="14.25" customHeight="1" x14ac:dyDescent="0.25">
      <c r="A53" s="65" t="s">
        <v>267</v>
      </c>
      <c r="B53" s="152">
        <v>265108.78999999998</v>
      </c>
      <c r="C53" s="152">
        <v>0</v>
      </c>
      <c r="D53" s="152">
        <v>0</v>
      </c>
    </row>
    <row r="54" spans="1:4" ht="14.25" customHeight="1" x14ac:dyDescent="0.25">
      <c r="A54" s="115" t="s">
        <v>268</v>
      </c>
      <c r="B54" s="152">
        <v>2159.87</v>
      </c>
      <c r="C54" s="152">
        <v>0</v>
      </c>
      <c r="D54" s="152">
        <v>0</v>
      </c>
    </row>
    <row r="55" spans="1:4" ht="14.25" customHeight="1" x14ac:dyDescent="0.25">
      <c r="A55" s="117" t="s">
        <v>269</v>
      </c>
      <c r="B55" s="152">
        <v>0</v>
      </c>
      <c r="C55" s="152">
        <v>0</v>
      </c>
      <c r="D55" s="152">
        <v>0</v>
      </c>
    </row>
    <row r="56" spans="1:4" ht="14.25" customHeight="1" x14ac:dyDescent="0.25">
      <c r="A56" s="117" t="s">
        <v>270</v>
      </c>
      <c r="B56" s="152">
        <v>0</v>
      </c>
      <c r="C56" s="152">
        <v>0</v>
      </c>
      <c r="D56" s="152">
        <v>0</v>
      </c>
    </row>
    <row r="57" spans="1:4" ht="14.25" customHeight="1" x14ac:dyDescent="0.25">
      <c r="A57" s="117" t="s">
        <v>271</v>
      </c>
      <c r="B57" s="152">
        <v>0</v>
      </c>
      <c r="C57" s="152">
        <v>0</v>
      </c>
      <c r="D57" s="152">
        <v>0</v>
      </c>
    </row>
    <row r="58" spans="1:4" ht="14.25" customHeight="1" x14ac:dyDescent="0.25">
      <c r="A58" s="117" t="s">
        <v>272</v>
      </c>
      <c r="B58" s="152">
        <v>2159.87</v>
      </c>
      <c r="C58" s="152">
        <v>0</v>
      </c>
      <c r="D58" s="152">
        <v>0</v>
      </c>
    </row>
    <row r="59" spans="1:4" ht="14.25" customHeight="1" x14ac:dyDescent="0.25">
      <c r="A59" s="115" t="s">
        <v>273</v>
      </c>
      <c r="B59" s="152">
        <v>0</v>
      </c>
      <c r="C59" s="152">
        <v>0</v>
      </c>
      <c r="D59" s="152">
        <f>D60+D61</f>
        <v>703.03</v>
      </c>
    </row>
    <row r="60" spans="1:4" ht="14.25" customHeight="1" x14ac:dyDescent="0.25">
      <c r="A60" s="117" t="s">
        <v>232</v>
      </c>
      <c r="B60" s="152">
        <v>0</v>
      </c>
      <c r="C60" s="152">
        <v>0</v>
      </c>
      <c r="D60" s="152">
        <v>647.9</v>
      </c>
    </row>
    <row r="61" spans="1:4" ht="14.25" customHeight="1" x14ac:dyDescent="0.25">
      <c r="A61" s="117" t="s">
        <v>233</v>
      </c>
      <c r="B61" s="152">
        <v>0</v>
      </c>
      <c r="C61" s="152">
        <v>0</v>
      </c>
      <c r="D61" s="152">
        <v>55.13</v>
      </c>
    </row>
    <row r="62" spans="1:4" x14ac:dyDescent="0.25">
      <c r="A62" s="115" t="s">
        <v>274</v>
      </c>
      <c r="B62" s="152">
        <v>0</v>
      </c>
      <c r="C62" s="152">
        <v>0</v>
      </c>
      <c r="D62" s="152">
        <v>0</v>
      </c>
    </row>
    <row r="63" spans="1:4" ht="30" x14ac:dyDescent="0.25">
      <c r="A63" s="115" t="s">
        <v>275</v>
      </c>
      <c r="B63" s="152">
        <v>0</v>
      </c>
      <c r="C63" s="152">
        <v>0</v>
      </c>
      <c r="D63" s="152">
        <v>0</v>
      </c>
    </row>
    <row r="64" spans="1:4" ht="14.25" customHeight="1" x14ac:dyDescent="0.25">
      <c r="A64" s="107" t="s">
        <v>227</v>
      </c>
      <c r="B64" s="152">
        <v>0</v>
      </c>
      <c r="C64" s="152">
        <v>0</v>
      </c>
      <c r="D64" s="152">
        <v>0</v>
      </c>
    </row>
    <row r="65" spans="1:4" ht="14.25" customHeight="1" x14ac:dyDescent="0.25">
      <c r="A65" s="108" t="s">
        <v>228</v>
      </c>
      <c r="B65" s="152">
        <v>0</v>
      </c>
      <c r="C65" s="152">
        <v>0</v>
      </c>
      <c r="D65" s="152">
        <v>0</v>
      </c>
    </row>
    <row r="66" spans="1:4" ht="30" x14ac:dyDescent="0.25">
      <c r="A66" s="115" t="s">
        <v>276</v>
      </c>
      <c r="B66" s="152">
        <f>B70</f>
        <v>126473.02</v>
      </c>
      <c r="C66" s="152">
        <v>0</v>
      </c>
      <c r="D66" s="152">
        <v>0</v>
      </c>
    </row>
    <row r="67" spans="1:4" ht="24.75" customHeight="1" x14ac:dyDescent="0.25">
      <c r="A67" s="108" t="s">
        <v>277</v>
      </c>
      <c r="B67" s="152">
        <f>B68</f>
        <v>0</v>
      </c>
      <c r="C67" s="152">
        <v>0</v>
      </c>
      <c r="D67" s="152">
        <v>0</v>
      </c>
    </row>
    <row r="68" spans="1:4" ht="14.25" customHeight="1" x14ac:dyDescent="0.25">
      <c r="A68" s="109" t="s">
        <v>232</v>
      </c>
      <c r="B68" s="152">
        <v>0</v>
      </c>
      <c r="C68" s="152">
        <v>0</v>
      </c>
      <c r="D68" s="152">
        <v>0</v>
      </c>
    </row>
    <row r="69" spans="1:4" ht="14.25" customHeight="1" x14ac:dyDescent="0.25">
      <c r="A69" s="109" t="s">
        <v>233</v>
      </c>
      <c r="B69" s="152">
        <v>0</v>
      </c>
      <c r="C69" s="152">
        <v>0</v>
      </c>
      <c r="D69" s="152">
        <v>0</v>
      </c>
    </row>
    <row r="70" spans="1:4" ht="25.5" customHeight="1" x14ac:dyDescent="0.25">
      <c r="A70" s="115" t="s">
        <v>278</v>
      </c>
      <c r="B70" s="152">
        <f>B71</f>
        <v>126473.02</v>
      </c>
      <c r="C70" s="152">
        <v>0</v>
      </c>
      <c r="D70" s="152">
        <v>0</v>
      </c>
    </row>
    <row r="71" spans="1:4" ht="14.25" customHeight="1" x14ac:dyDescent="0.25">
      <c r="A71" s="109" t="s">
        <v>279</v>
      </c>
      <c r="B71" s="152">
        <v>126473.02</v>
      </c>
      <c r="C71" s="152">
        <v>0</v>
      </c>
      <c r="D71" s="152">
        <v>0</v>
      </c>
    </row>
    <row r="72" spans="1:4" ht="14.25" customHeight="1" x14ac:dyDescent="0.25">
      <c r="A72" s="109" t="s">
        <v>280</v>
      </c>
      <c r="B72" s="152">
        <v>0</v>
      </c>
      <c r="C72" s="152">
        <v>0</v>
      </c>
      <c r="D72" s="152">
        <v>0</v>
      </c>
    </row>
    <row r="73" spans="1:4" ht="14.25" customHeight="1" x14ac:dyDescent="0.25">
      <c r="A73" s="107" t="s">
        <v>281</v>
      </c>
      <c r="B73" s="152">
        <v>0</v>
      </c>
      <c r="C73" s="152">
        <v>0</v>
      </c>
      <c r="D73" s="152">
        <v>0</v>
      </c>
    </row>
    <row r="74" spans="1:4" ht="14.25" customHeight="1" x14ac:dyDescent="0.25">
      <c r="A74" s="118" t="s">
        <v>282</v>
      </c>
      <c r="B74" s="147">
        <v>0</v>
      </c>
      <c r="C74" s="147">
        <v>0</v>
      </c>
      <c r="D74" s="147">
        <v>0</v>
      </c>
    </row>
    <row r="75" spans="1:4" ht="14.25" customHeight="1" x14ac:dyDescent="0.25">
      <c r="A75" s="109" t="s">
        <v>283</v>
      </c>
      <c r="B75" s="152">
        <v>0</v>
      </c>
      <c r="C75" s="152">
        <v>0</v>
      </c>
      <c r="D75" s="152">
        <v>0</v>
      </c>
    </row>
    <row r="76" spans="1:4" ht="14.25" customHeight="1" x14ac:dyDescent="0.25">
      <c r="A76" s="109" t="s">
        <v>284</v>
      </c>
      <c r="B76" s="152">
        <v>0</v>
      </c>
      <c r="C76" s="152">
        <v>0</v>
      </c>
      <c r="D76" s="152">
        <v>0</v>
      </c>
    </row>
    <row r="77" spans="1:4" ht="14.25" customHeight="1" x14ac:dyDescent="0.25">
      <c r="A77" s="118" t="s">
        <v>285</v>
      </c>
      <c r="B77" s="152">
        <v>0</v>
      </c>
      <c r="C77" s="152">
        <v>0</v>
      </c>
      <c r="D77" s="152">
        <v>0</v>
      </c>
    </row>
    <row r="78" spans="1:4" ht="14.25" customHeight="1" x14ac:dyDescent="0.25">
      <c r="A78" s="109" t="s">
        <v>283</v>
      </c>
      <c r="B78" s="152">
        <v>0</v>
      </c>
      <c r="C78" s="152">
        <v>0</v>
      </c>
      <c r="D78" s="152">
        <v>0</v>
      </c>
    </row>
    <row r="79" spans="1:4" ht="14.25" customHeight="1" x14ac:dyDescent="0.25">
      <c r="A79" s="109" t="s">
        <v>284</v>
      </c>
      <c r="B79" s="152">
        <v>0</v>
      </c>
      <c r="C79" s="152">
        <v>0</v>
      </c>
      <c r="D79" s="152">
        <v>0</v>
      </c>
    </row>
    <row r="80" spans="1:4" ht="14.25" customHeight="1" x14ac:dyDescent="0.25">
      <c r="A80" s="107" t="s">
        <v>286</v>
      </c>
      <c r="B80" s="152">
        <f>B81</f>
        <v>86616.66</v>
      </c>
      <c r="C80" s="153">
        <v>0</v>
      </c>
      <c r="D80" s="153">
        <v>0</v>
      </c>
    </row>
    <row r="81" spans="1:5" ht="14.25" customHeight="1" x14ac:dyDescent="0.25">
      <c r="A81" s="109" t="s">
        <v>287</v>
      </c>
      <c r="B81" s="147">
        <v>86616.66</v>
      </c>
      <c r="C81" s="153">
        <v>0</v>
      </c>
      <c r="D81" s="153">
        <v>0</v>
      </c>
    </row>
    <row r="82" spans="1:5" ht="14.25" customHeight="1" x14ac:dyDescent="0.25">
      <c r="A82" s="109" t="s">
        <v>288</v>
      </c>
      <c r="B82" s="147">
        <v>0</v>
      </c>
      <c r="C82" s="153">
        <v>0</v>
      </c>
      <c r="D82" s="153">
        <v>0</v>
      </c>
    </row>
    <row r="83" spans="1:5" ht="14.25" customHeight="1" x14ac:dyDescent="0.25">
      <c r="A83" s="117" t="s">
        <v>289</v>
      </c>
      <c r="B83" s="147">
        <v>0</v>
      </c>
      <c r="C83" s="153">
        <v>0</v>
      </c>
      <c r="D83" s="153">
        <v>0</v>
      </c>
    </row>
    <row r="84" spans="1:5" ht="14.25" customHeight="1" x14ac:dyDescent="0.25">
      <c r="A84" s="107" t="s">
        <v>290</v>
      </c>
      <c r="B84" s="155">
        <v>0</v>
      </c>
      <c r="C84" s="153">
        <v>0</v>
      </c>
      <c r="D84" s="153">
        <v>0</v>
      </c>
    </row>
    <row r="85" spans="1:5" ht="14.25" customHeight="1" x14ac:dyDescent="0.25">
      <c r="A85" s="107" t="s">
        <v>291</v>
      </c>
      <c r="B85" s="155">
        <v>0</v>
      </c>
      <c r="C85" s="153">
        <v>0</v>
      </c>
      <c r="D85" s="153">
        <v>0</v>
      </c>
    </row>
    <row r="86" spans="1:5" ht="14.25" customHeight="1" x14ac:dyDescent="0.25">
      <c r="A86" s="107" t="s">
        <v>292</v>
      </c>
      <c r="B86" s="155">
        <v>0</v>
      </c>
      <c r="C86" s="153">
        <v>0</v>
      </c>
      <c r="D86" s="153">
        <v>0</v>
      </c>
    </row>
    <row r="87" spans="1:5" ht="14.25" customHeight="1" x14ac:dyDescent="0.25">
      <c r="A87" s="107" t="s">
        <v>293</v>
      </c>
      <c r="B87" s="155">
        <v>0</v>
      </c>
      <c r="C87" s="153">
        <v>0</v>
      </c>
      <c r="D87" s="153">
        <v>0</v>
      </c>
    </row>
    <row r="88" spans="1:5" ht="14.25" customHeight="1" x14ac:dyDescent="0.25">
      <c r="A88" s="107" t="s">
        <v>294</v>
      </c>
      <c r="B88" s="152">
        <v>0</v>
      </c>
      <c r="C88" s="153">
        <v>0</v>
      </c>
      <c r="D88" s="153">
        <v>266319.73</v>
      </c>
    </row>
    <row r="89" spans="1:5" ht="14.25" customHeight="1" x14ac:dyDescent="0.25">
      <c r="A89" s="107" t="s">
        <v>295</v>
      </c>
      <c r="B89" s="152">
        <v>0</v>
      </c>
      <c r="C89" s="153">
        <v>0</v>
      </c>
      <c r="D89" s="153">
        <v>425053.25999999995</v>
      </c>
    </row>
    <row r="90" spans="1:5" ht="14.25" customHeight="1" x14ac:dyDescent="0.25">
      <c r="A90" s="110" t="s">
        <v>296</v>
      </c>
      <c r="B90" s="153">
        <v>1727999.4700000002</v>
      </c>
      <c r="C90" s="153">
        <v>0</v>
      </c>
      <c r="D90" s="153">
        <v>2554553.52</v>
      </c>
    </row>
    <row r="91" spans="1:5" ht="14.25" customHeight="1" x14ac:dyDescent="0.25">
      <c r="B91" s="119"/>
    </row>
    <row r="92" spans="1:5" ht="13.5" customHeight="1" x14ac:dyDescent="0.25"/>
    <row r="93" spans="1:5" ht="13.5" customHeight="1" x14ac:dyDescent="0.25"/>
    <row r="94" spans="1:5" s="104" customFormat="1" ht="13.5" customHeight="1" x14ac:dyDescent="0.25">
      <c r="A94" s="101"/>
      <c r="B94" s="101"/>
      <c r="E94" s="120"/>
    </row>
    <row r="95" spans="1:5" ht="13.5" customHeight="1" x14ac:dyDescent="0.25"/>
  </sheetData>
  <sheetProtection formatColumns="0" formatRows="0"/>
  <mergeCells count="5">
    <mergeCell ref="A1:D1"/>
    <mergeCell ref="A2:D2"/>
    <mergeCell ref="B3:D3"/>
    <mergeCell ref="A41:D41"/>
    <mergeCell ref="B42:D42"/>
  </mergeCells>
  <conditionalFormatting sqref="C80:D89 B39:D39">
    <cfRule type="expression" dxfId="6" priority="7">
      <formula>ROUND($B$39,5)&lt;&gt;ROUND(#REF!,5)</formula>
    </cfRule>
  </conditionalFormatting>
  <printOptions horizontalCentered="1"/>
  <pageMargins left="0" right="0" top="0" bottom="0" header="0.25" footer="0.511811023622047"/>
  <pageSetup paperSize="9" scale="89" fitToHeight="2" orientation="portrait"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6" id="{B9EE837A-32E4-478B-8E05-D199F9DDBB0F}">
            <xm:f>ROUND($B$37,5)&lt;&gt;ROUND('\Users\zaur.hajili\Documents\Disclosure-IT-TexnikiShertler\[PRD v03 XXXXmMMYYY (12).xlsm]A8'!#REF!,5)</xm:f>
            <x14:dxf>
              <fill>
                <patternFill>
                  <bgColor rgb="FFFF0000"/>
                </patternFill>
              </fill>
            </x14:dxf>
          </x14:cfRule>
          <xm:sqref>B37:B38</xm:sqref>
        </x14:conditionalFormatting>
        <x14:conditionalFormatting xmlns:xm="http://schemas.microsoft.com/office/excel/2006/main">
          <x14:cfRule type="expression" priority="5" id="{06D7A13D-35AF-418E-B89B-6E49BFD2A8DA}">
            <xm:f>ROUND($B$37,5)&lt;&gt;ROUND('\Users\zaur.hajili\Documents\Disclosure-IT-TexnikiShertler\[PRD v03 XXXXmMMYYY (12).xlsm]A8'!#REF!,5)</xm:f>
            <x14:dxf>
              <fill>
                <patternFill>
                  <bgColor rgb="FFFF0000"/>
                </patternFill>
              </fill>
            </x14:dxf>
          </x14:cfRule>
          <xm:sqref>C37:C38</xm:sqref>
        </x14:conditionalFormatting>
        <x14:conditionalFormatting xmlns:xm="http://schemas.microsoft.com/office/excel/2006/main">
          <x14:cfRule type="expression" priority="4" id="{2CD2E1FC-F2B0-4739-A368-40237DC08034}">
            <xm:f>ROUND($B$37,5)&lt;&gt;ROUND('\Users\zaur.hajili\Documents\Disclosure-IT-TexnikiShertler\[PRD v03 XXXXmMMYYY (12).xlsm]A8'!#REF!,5)</xm:f>
            <x14:dxf>
              <fill>
                <patternFill>
                  <bgColor rgb="FFFF0000"/>
                </patternFill>
              </fill>
            </x14:dxf>
          </x14:cfRule>
          <xm:sqref>D37:D38</xm:sqref>
        </x14:conditionalFormatting>
        <x14:conditionalFormatting xmlns:xm="http://schemas.microsoft.com/office/excel/2006/main">
          <x14:cfRule type="expression" priority="1" id="{D75C37E4-6EFE-4243-AE1C-79FEE19B943B}">
            <xm:f>ROUND($B$37,5)&lt;&gt;ROUND('\Users\zaur.hajili\Documents\Disclosure-IT-TexnikiShertler\[PRD v03 XXXXmMMYYY (12).xlsm]A8'!#REF!,5)</xm:f>
            <x14:dxf>
              <fill>
                <patternFill>
                  <bgColor rgb="FFFF0000"/>
                </patternFill>
              </fill>
            </x14:dxf>
          </x14:cfRule>
          <xm:sqref>D75:D79</xm:sqref>
        </x14:conditionalFormatting>
        <x14:conditionalFormatting xmlns:xm="http://schemas.microsoft.com/office/excel/2006/main">
          <x14:cfRule type="expression" priority="3" id="{48547237-CDF3-4E9F-8662-1801A0FE5355}">
            <xm:f>ROUND($B$37,5)&lt;&gt;ROUND('\Users\zaur.hajili\Documents\Disclosure-IT-TexnikiShertler\[PRD v03 XXXXmMMYYY (12).xlsm]A8'!#REF!,5)</xm:f>
            <x14:dxf>
              <fill>
                <patternFill>
                  <bgColor rgb="FFFF0000"/>
                </patternFill>
              </fill>
            </x14:dxf>
          </x14:cfRule>
          <xm:sqref>B75:B79</xm:sqref>
        </x14:conditionalFormatting>
        <x14:conditionalFormatting xmlns:xm="http://schemas.microsoft.com/office/excel/2006/main">
          <x14:cfRule type="expression" priority="2" id="{EAC580E2-9ADE-489A-BA68-34DCF64FADCE}">
            <xm:f>ROUND($B$37,5)&lt;&gt;ROUND('\Users\zaur.hajili\Documents\Disclosure-IT-TexnikiShertler\[PRD v03 XXXXmMMYYY (12).xlsm]A8'!#REF!,5)</xm:f>
            <x14:dxf>
              <fill>
                <patternFill>
                  <bgColor rgb="FFFF0000"/>
                </patternFill>
              </fill>
            </x14:dxf>
          </x14:cfRule>
          <xm:sqref>C75:C79</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36"/>
  <sheetViews>
    <sheetView tabSelected="1" zoomScale="85" zoomScaleNormal="85" workbookViewId="0">
      <selection activeCell="F5" sqref="F5:F6"/>
    </sheetView>
  </sheetViews>
  <sheetFormatPr defaultRowHeight="15" x14ac:dyDescent="0.25"/>
  <cols>
    <col min="1" max="1" width="9.140625" style="121" bestFit="1" customWidth="1"/>
    <col min="2" max="2" width="11.7109375" style="121" bestFit="1" customWidth="1"/>
    <col min="3" max="3" width="11.7109375" style="121" customWidth="1"/>
    <col min="4" max="4" width="9" style="121" bestFit="1" customWidth="1"/>
    <col min="5" max="5" width="14.28515625" style="121" customWidth="1"/>
    <col min="6" max="6" width="17.28515625" style="121" bestFit="1" customWidth="1"/>
    <col min="7" max="16384" width="9.140625" style="121"/>
  </cols>
  <sheetData>
    <row r="1" spans="1:6" ht="24.75" customHeight="1" x14ac:dyDescent="0.25">
      <c r="A1" s="204" t="s">
        <v>297</v>
      </c>
      <c r="B1" s="204"/>
      <c r="C1" s="204"/>
      <c r="D1" s="204"/>
      <c r="E1" s="204"/>
      <c r="F1" s="205"/>
    </row>
    <row r="2" spans="1:6" ht="15" customHeight="1" x14ac:dyDescent="0.25">
      <c r="A2" s="164" t="s">
        <v>298</v>
      </c>
      <c r="B2" s="164"/>
      <c r="C2" s="164"/>
      <c r="D2" s="164"/>
      <c r="E2" s="164"/>
      <c r="F2" s="164" t="s">
        <v>131</v>
      </c>
    </row>
    <row r="3" spans="1:6" ht="15" customHeight="1" x14ac:dyDescent="0.25">
      <c r="A3" s="164" t="s">
        <v>299</v>
      </c>
      <c r="B3" s="164"/>
      <c r="C3" s="164"/>
      <c r="D3" s="202" t="s">
        <v>300</v>
      </c>
      <c r="E3" s="203"/>
      <c r="F3" s="164"/>
    </row>
    <row r="4" spans="1:6" x14ac:dyDescent="0.25">
      <c r="A4" s="7" t="s">
        <v>301</v>
      </c>
      <c r="B4" s="7" t="s">
        <v>302</v>
      </c>
      <c r="C4" s="7" t="s">
        <v>303</v>
      </c>
      <c r="D4" s="7" t="s">
        <v>301</v>
      </c>
      <c r="E4" s="7" t="s">
        <v>304</v>
      </c>
      <c r="F4" s="122" t="s">
        <v>305</v>
      </c>
    </row>
    <row r="5" spans="1:6" x14ac:dyDescent="0.25">
      <c r="A5" s="156" t="s">
        <v>306</v>
      </c>
      <c r="B5" s="156" t="s">
        <v>306</v>
      </c>
      <c r="C5" s="156" t="s">
        <v>306</v>
      </c>
      <c r="D5" s="156"/>
      <c r="E5" s="156"/>
      <c r="F5" s="157">
        <v>10631.066491000043</v>
      </c>
    </row>
    <row r="6" spans="1:6" x14ac:dyDescent="0.25">
      <c r="A6" s="156"/>
      <c r="B6" s="156"/>
      <c r="C6" s="156"/>
      <c r="D6" s="156" t="s">
        <v>306</v>
      </c>
      <c r="E6" s="156" t="s">
        <v>306</v>
      </c>
      <c r="F6" s="157">
        <v>12445.78</v>
      </c>
    </row>
    <row r="13" spans="1:6" ht="15" customHeight="1" x14ac:dyDescent="0.25"/>
    <row r="28" ht="30" customHeight="1" x14ac:dyDescent="0.25"/>
    <row r="31" ht="30" customHeight="1" x14ac:dyDescent="0.25"/>
    <row r="32" ht="15" customHeight="1" x14ac:dyDescent="0.25"/>
    <row r="36" ht="15" customHeight="1" x14ac:dyDescent="0.25"/>
  </sheetData>
  <mergeCells count="5">
    <mergeCell ref="A2:E2"/>
    <mergeCell ref="F2:F3"/>
    <mergeCell ref="A3:C3"/>
    <mergeCell ref="D3:E3"/>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1"/>
  <sheetViews>
    <sheetView zoomScale="110" zoomScaleNormal="110" workbookViewId="0">
      <selection activeCell="C3" sqref="C3:L21"/>
    </sheetView>
  </sheetViews>
  <sheetFormatPr defaultRowHeight="15" x14ac:dyDescent="0.25"/>
  <cols>
    <col min="1" max="1" width="6" style="2" bestFit="1" customWidth="1"/>
    <col min="2" max="2" width="46.5703125" bestFit="1" customWidth="1"/>
    <col min="3" max="3" width="13.85546875" bestFit="1" customWidth="1"/>
    <col min="4" max="6" width="11.5703125" bestFit="1" customWidth="1"/>
    <col min="7" max="7" width="12.28515625" bestFit="1" customWidth="1"/>
    <col min="8" max="11" width="11.5703125" bestFit="1" customWidth="1"/>
    <col min="12" max="12" width="13.140625" bestFit="1" customWidth="1"/>
    <col min="13" max="14" width="11.85546875" bestFit="1" customWidth="1"/>
    <col min="15" max="15" width="10.85546875" bestFit="1" customWidth="1"/>
  </cols>
  <sheetData>
    <row r="1" spans="1:15" x14ac:dyDescent="0.25">
      <c r="A1" s="165" t="s">
        <v>39</v>
      </c>
      <c r="B1" s="165"/>
      <c r="C1" s="165"/>
      <c r="D1" s="165"/>
      <c r="E1" s="165"/>
      <c r="F1" s="165"/>
      <c r="G1" s="165"/>
      <c r="H1" s="165"/>
      <c r="I1" s="165"/>
      <c r="J1" s="165"/>
      <c r="K1" s="165"/>
      <c r="L1" s="132" t="s">
        <v>0</v>
      </c>
      <c r="M1" s="1"/>
    </row>
    <row r="2" spans="1:15" x14ac:dyDescent="0.25">
      <c r="A2" s="18"/>
      <c r="B2" s="19" t="s">
        <v>40</v>
      </c>
      <c r="C2" s="20" t="s">
        <v>41</v>
      </c>
      <c r="D2" s="19" t="s">
        <v>42</v>
      </c>
      <c r="E2" s="19" t="s">
        <v>43</v>
      </c>
      <c r="F2" s="19" t="s">
        <v>44</v>
      </c>
      <c r="G2" s="19" t="s">
        <v>45</v>
      </c>
      <c r="H2" s="19" t="s">
        <v>46</v>
      </c>
      <c r="I2" s="19" t="s">
        <v>47</v>
      </c>
      <c r="J2" s="20" t="s">
        <v>48</v>
      </c>
      <c r="K2" s="20" t="s">
        <v>49</v>
      </c>
      <c r="L2" s="20" t="s">
        <v>50</v>
      </c>
    </row>
    <row r="3" spans="1:15" x14ac:dyDescent="0.25">
      <c r="A3" s="18">
        <v>1</v>
      </c>
      <c r="B3" s="21" t="s">
        <v>51</v>
      </c>
      <c r="C3" s="129">
        <f>SUM(C4:C11)</f>
        <v>1222176.08</v>
      </c>
      <c r="D3" s="129">
        <f t="shared" ref="D3:K3" si="0">SUM(D4:D11)</f>
        <v>427061.49</v>
      </c>
      <c r="E3" s="129">
        <f t="shared" si="0"/>
        <v>203985</v>
      </c>
      <c r="F3" s="129">
        <f t="shared" si="0"/>
        <v>544437</v>
      </c>
      <c r="G3" s="129">
        <f t="shared" si="0"/>
        <v>278068</v>
      </c>
      <c r="H3" s="129">
        <f t="shared" si="0"/>
        <v>157165</v>
      </c>
      <c r="I3" s="129">
        <f t="shared" si="0"/>
        <v>475758.0400000001</v>
      </c>
      <c r="J3" s="129">
        <f t="shared" si="0"/>
        <v>670404</v>
      </c>
      <c r="K3" s="129">
        <f t="shared" si="0"/>
        <v>164267.47999999998</v>
      </c>
      <c r="L3" s="129">
        <f>SUM(C3:K3)</f>
        <v>4143322.0900000003</v>
      </c>
      <c r="O3" s="158"/>
    </row>
    <row r="4" spans="1:15" x14ac:dyDescent="0.25">
      <c r="A4" s="22">
        <v>1.1000000000000001</v>
      </c>
      <c r="B4" s="23" t="s">
        <v>52</v>
      </c>
      <c r="C4" s="130">
        <f>1185072.52</f>
        <v>1185072.52</v>
      </c>
      <c r="D4" s="130">
        <v>0</v>
      </c>
      <c r="E4" s="130">
        <f>11202</f>
        <v>11202</v>
      </c>
      <c r="F4" s="130">
        <f>20540</f>
        <v>20540</v>
      </c>
      <c r="G4" s="130">
        <f>4799</f>
        <v>4799</v>
      </c>
      <c r="H4" s="130">
        <v>0</v>
      </c>
      <c r="I4" s="130">
        <f>1183.05</f>
        <v>1183.05</v>
      </c>
      <c r="J4" s="130">
        <v>0</v>
      </c>
      <c r="K4" s="130">
        <v>22000.98</v>
      </c>
      <c r="L4" s="130">
        <f t="shared" ref="L4:L21" si="1">SUM(C4:K4)</f>
        <v>1244797.55</v>
      </c>
    </row>
    <row r="5" spans="1:15" x14ac:dyDescent="0.25">
      <c r="A5" s="22">
        <v>1.2</v>
      </c>
      <c r="B5" s="23" t="s">
        <v>53</v>
      </c>
      <c r="C5" s="130">
        <v>0</v>
      </c>
      <c r="D5" s="130">
        <v>55361.94</v>
      </c>
      <c r="E5" s="130">
        <v>92706</v>
      </c>
      <c r="F5" s="130">
        <v>149738</v>
      </c>
      <c r="G5" s="130">
        <v>10586</v>
      </c>
      <c r="H5" s="130">
        <v>26125</v>
      </c>
      <c r="I5" s="130">
        <v>52053</v>
      </c>
      <c r="J5" s="130">
        <v>2210</v>
      </c>
      <c r="K5" s="130">
        <v>66676</v>
      </c>
      <c r="L5" s="130">
        <f t="shared" si="1"/>
        <v>455455.94</v>
      </c>
    </row>
    <row r="6" spans="1:15" x14ac:dyDescent="0.25">
      <c r="A6" s="22">
        <v>1.3</v>
      </c>
      <c r="B6" s="24" t="s">
        <v>2</v>
      </c>
      <c r="C6" s="130">
        <v>22165.559999999998</v>
      </c>
      <c r="D6" s="130">
        <v>2799.55</v>
      </c>
      <c r="E6" s="130">
        <v>22700</v>
      </c>
      <c r="F6" s="130">
        <v>270518</v>
      </c>
      <c r="G6" s="130">
        <v>227183</v>
      </c>
      <c r="H6" s="130">
        <v>121040</v>
      </c>
      <c r="I6" s="130">
        <v>382521.99000000011</v>
      </c>
      <c r="J6" s="130">
        <v>668194</v>
      </c>
      <c r="K6" s="130">
        <f>104100.5-43800</f>
        <v>60300.5</v>
      </c>
      <c r="L6" s="130">
        <f t="shared" si="1"/>
        <v>1777422.6</v>
      </c>
    </row>
    <row r="7" spans="1:15" ht="30" x14ac:dyDescent="0.25">
      <c r="A7" s="22">
        <v>1.4</v>
      </c>
      <c r="B7" s="24" t="s">
        <v>54</v>
      </c>
      <c r="C7" s="130">
        <v>4</v>
      </c>
      <c r="D7" s="130">
        <v>0</v>
      </c>
      <c r="E7" s="130">
        <v>0</v>
      </c>
      <c r="F7" s="130">
        <v>141</v>
      </c>
      <c r="G7" s="130">
        <v>0</v>
      </c>
      <c r="H7" s="130">
        <v>0</v>
      </c>
      <c r="I7" s="130">
        <v>0</v>
      </c>
      <c r="J7" s="130">
        <v>0</v>
      </c>
      <c r="K7" s="130">
        <v>0</v>
      </c>
      <c r="L7" s="130">
        <f t="shared" si="1"/>
        <v>145</v>
      </c>
    </row>
    <row r="8" spans="1:15" x14ac:dyDescent="0.25">
      <c r="A8" s="22">
        <v>1.5</v>
      </c>
      <c r="B8" s="23" t="s">
        <v>55</v>
      </c>
      <c r="C8" s="130">
        <v>0</v>
      </c>
      <c r="D8" s="130">
        <v>357000</v>
      </c>
      <c r="E8" s="130">
        <v>0</v>
      </c>
      <c r="F8" s="130">
        <v>0</v>
      </c>
      <c r="G8" s="130">
        <v>0</v>
      </c>
      <c r="H8" s="130">
        <v>0</v>
      </c>
      <c r="I8" s="130">
        <v>0</v>
      </c>
      <c r="J8" s="130">
        <v>0</v>
      </c>
      <c r="K8" s="130">
        <v>0</v>
      </c>
      <c r="L8" s="130">
        <f t="shared" si="1"/>
        <v>357000</v>
      </c>
    </row>
    <row r="9" spans="1:15" x14ac:dyDescent="0.25">
      <c r="A9" s="22">
        <v>1.6</v>
      </c>
      <c r="B9" s="23" t="s">
        <v>56</v>
      </c>
      <c r="C9" s="130">
        <v>0</v>
      </c>
      <c r="D9" s="130">
        <v>0</v>
      </c>
      <c r="E9" s="130">
        <v>0</v>
      </c>
      <c r="F9" s="130">
        <v>0</v>
      </c>
      <c r="G9" s="130">
        <v>0</v>
      </c>
      <c r="H9" s="130">
        <v>0</v>
      </c>
      <c r="I9" s="130">
        <v>0</v>
      </c>
      <c r="J9" s="130">
        <v>0</v>
      </c>
      <c r="K9" s="130">
        <v>0</v>
      </c>
      <c r="L9" s="130">
        <f t="shared" si="1"/>
        <v>0</v>
      </c>
    </row>
    <row r="10" spans="1:15" x14ac:dyDescent="0.25">
      <c r="A10" s="22">
        <v>1.7</v>
      </c>
      <c r="B10" s="23" t="s">
        <v>57</v>
      </c>
      <c r="C10" s="130">
        <v>14934</v>
      </c>
      <c r="D10" s="130">
        <v>11900</v>
      </c>
      <c r="E10" s="130">
        <v>77377</v>
      </c>
      <c r="F10" s="130">
        <v>103500</v>
      </c>
      <c r="G10" s="130">
        <v>35500</v>
      </c>
      <c r="H10" s="130">
        <v>10000</v>
      </c>
      <c r="I10" s="130">
        <v>40000</v>
      </c>
      <c r="J10" s="130">
        <v>0</v>
      </c>
      <c r="K10" s="130">
        <v>0</v>
      </c>
      <c r="L10" s="130">
        <f t="shared" si="1"/>
        <v>293211</v>
      </c>
    </row>
    <row r="11" spans="1:15" x14ac:dyDescent="0.25">
      <c r="A11" s="22">
        <v>1.8</v>
      </c>
      <c r="B11" s="23" t="s">
        <v>58</v>
      </c>
      <c r="C11" s="130">
        <v>0</v>
      </c>
      <c r="D11" s="130">
        <v>0</v>
      </c>
      <c r="E11" s="130">
        <v>0</v>
      </c>
      <c r="F11" s="130">
        <v>0</v>
      </c>
      <c r="G11" s="130">
        <v>0</v>
      </c>
      <c r="H11" s="130">
        <v>0</v>
      </c>
      <c r="I11" s="130">
        <v>0</v>
      </c>
      <c r="J11" s="130">
        <v>0</v>
      </c>
      <c r="K11" s="130">
        <v>15290</v>
      </c>
      <c r="L11" s="130">
        <f t="shared" si="1"/>
        <v>15290</v>
      </c>
      <c r="O11" s="1"/>
    </row>
    <row r="12" spans="1:15" x14ac:dyDescent="0.25">
      <c r="A12" s="18">
        <v>2</v>
      </c>
      <c r="B12" s="21" t="s">
        <v>59</v>
      </c>
      <c r="C12" s="159">
        <f>C13+C14+C15+C20</f>
        <v>2729887.06</v>
      </c>
      <c r="D12" s="159">
        <f t="shared" ref="D12:K12" si="2">D13+D14+D15+D20</f>
        <v>9586</v>
      </c>
      <c r="E12" s="159">
        <f t="shared" si="2"/>
        <v>96649.52</v>
      </c>
      <c r="F12" s="159">
        <f t="shared" si="2"/>
        <v>421460.5</v>
      </c>
      <c r="G12" s="159">
        <f t="shared" si="2"/>
        <v>105960</v>
      </c>
      <c r="H12" s="159">
        <f t="shared" si="2"/>
        <v>91478.87</v>
      </c>
      <c r="I12" s="159">
        <f t="shared" si="2"/>
        <v>120629.93000000009</v>
      </c>
      <c r="J12" s="159">
        <f t="shared" si="2"/>
        <v>55949</v>
      </c>
      <c r="K12" s="159">
        <f t="shared" si="2"/>
        <v>86336.16</v>
      </c>
      <c r="L12" s="129">
        <f t="shared" si="1"/>
        <v>3717937.0400000005</v>
      </c>
      <c r="O12" s="1"/>
    </row>
    <row r="13" spans="1:15" x14ac:dyDescent="0.25">
      <c r="A13" s="22">
        <v>2.1</v>
      </c>
      <c r="B13" s="24" t="s">
        <v>60</v>
      </c>
      <c r="C13" s="131">
        <v>0</v>
      </c>
      <c r="D13" s="130">
        <v>0</v>
      </c>
      <c r="E13" s="130">
        <v>0</v>
      </c>
      <c r="F13" s="130">
        <v>0</v>
      </c>
      <c r="G13" s="130">
        <v>0</v>
      </c>
      <c r="H13" s="130">
        <v>2159.87</v>
      </c>
      <c r="I13" s="130">
        <v>0</v>
      </c>
      <c r="J13" s="130">
        <v>0</v>
      </c>
      <c r="K13" s="130">
        <v>0</v>
      </c>
      <c r="L13" s="130">
        <f t="shared" si="1"/>
        <v>2159.87</v>
      </c>
      <c r="O13" s="1"/>
    </row>
    <row r="14" spans="1:15" ht="30" x14ac:dyDescent="0.25">
      <c r="A14" s="22">
        <v>2.2000000000000002</v>
      </c>
      <c r="B14" s="24" t="s">
        <v>61</v>
      </c>
      <c r="C14" s="130">
        <v>703</v>
      </c>
      <c r="D14" s="130">
        <v>9517.5</v>
      </c>
      <c r="E14" s="130">
        <v>668.52</v>
      </c>
      <c r="F14" s="130">
        <v>20000.5</v>
      </c>
      <c r="G14" s="130">
        <v>12128</v>
      </c>
      <c r="H14" s="130">
        <f>37002-2160</f>
        <v>34842</v>
      </c>
      <c r="I14" s="130">
        <v>40147.19</v>
      </c>
      <c r="J14" s="130">
        <f>7009+2160</f>
        <v>9169</v>
      </c>
      <c r="K14" s="130">
        <v>86336.16</v>
      </c>
      <c r="L14" s="130">
        <f t="shared" si="1"/>
        <v>213511.87</v>
      </c>
      <c r="O14" s="1"/>
    </row>
    <row r="15" spans="1:15" x14ac:dyDescent="0.25">
      <c r="A15" s="22">
        <v>2.2999999999999998</v>
      </c>
      <c r="B15" s="24" t="s">
        <v>62</v>
      </c>
      <c r="C15" s="131">
        <f>SUM(C16:C17)</f>
        <v>2462864.33</v>
      </c>
      <c r="D15" s="131">
        <f t="shared" ref="D15:K15" si="3">SUM(D16:D17)</f>
        <v>68.5</v>
      </c>
      <c r="E15" s="131">
        <f t="shared" si="3"/>
        <v>95981</v>
      </c>
      <c r="F15" s="131">
        <f t="shared" si="3"/>
        <v>401460</v>
      </c>
      <c r="G15" s="131">
        <f t="shared" si="3"/>
        <v>93832</v>
      </c>
      <c r="H15" s="131">
        <f t="shared" si="3"/>
        <v>54477</v>
      </c>
      <c r="I15" s="131">
        <f t="shared" si="3"/>
        <v>80482.740000000093</v>
      </c>
      <c r="J15" s="131">
        <f t="shared" si="3"/>
        <v>46780</v>
      </c>
      <c r="K15" s="131">
        <f t="shared" si="3"/>
        <v>0</v>
      </c>
      <c r="L15" s="130">
        <f t="shared" si="1"/>
        <v>3235945.5700000003</v>
      </c>
      <c r="N15" s="1"/>
      <c r="O15" s="1"/>
    </row>
    <row r="16" spans="1:15" x14ac:dyDescent="0.25">
      <c r="A16" s="22" t="s">
        <v>63</v>
      </c>
      <c r="B16" s="23" t="s">
        <v>64</v>
      </c>
      <c r="C16" s="130">
        <v>2462864.33</v>
      </c>
      <c r="D16" s="130">
        <v>0</v>
      </c>
      <c r="E16" s="130">
        <v>0</v>
      </c>
      <c r="F16" s="130">
        <v>0</v>
      </c>
      <c r="G16" s="130">
        <v>0</v>
      </c>
      <c r="H16" s="130">
        <v>0</v>
      </c>
      <c r="I16" s="130">
        <v>0</v>
      </c>
      <c r="J16" s="130">
        <v>0</v>
      </c>
      <c r="K16" s="130">
        <v>0</v>
      </c>
      <c r="L16" s="130">
        <f t="shared" si="1"/>
        <v>2462864.33</v>
      </c>
      <c r="N16" s="1"/>
    </row>
    <row r="17" spans="1:14" x14ac:dyDescent="0.25">
      <c r="A17" s="22" t="s">
        <v>65</v>
      </c>
      <c r="B17" s="23" t="s">
        <v>66</v>
      </c>
      <c r="C17" s="130">
        <v>0</v>
      </c>
      <c r="D17" s="130">
        <v>68.5</v>
      </c>
      <c r="E17" s="130">
        <f>12406+83575</f>
        <v>95981</v>
      </c>
      <c r="F17" s="130">
        <f>221177+180283</f>
        <v>401460</v>
      </c>
      <c r="G17" s="130">
        <f>92632+1200</f>
        <v>93832</v>
      </c>
      <c r="H17" s="130">
        <v>54477</v>
      </c>
      <c r="I17" s="130">
        <v>80482.740000000093</v>
      </c>
      <c r="J17" s="130">
        <v>46780</v>
      </c>
      <c r="K17" s="130">
        <v>0</v>
      </c>
      <c r="L17" s="130">
        <f t="shared" si="1"/>
        <v>773081.24000000011</v>
      </c>
      <c r="N17" s="1"/>
    </row>
    <row r="18" spans="1:14" x14ac:dyDescent="0.25">
      <c r="A18" s="22">
        <v>2.4</v>
      </c>
      <c r="B18" s="24" t="s">
        <v>67</v>
      </c>
      <c r="C18" s="130">
        <v>0</v>
      </c>
      <c r="D18" s="130">
        <v>0</v>
      </c>
      <c r="E18" s="130">
        <v>0</v>
      </c>
      <c r="F18" s="130">
        <v>0</v>
      </c>
      <c r="G18" s="130">
        <v>0</v>
      </c>
      <c r="H18" s="130">
        <v>0</v>
      </c>
      <c r="I18" s="130">
        <v>0</v>
      </c>
      <c r="J18" s="130">
        <v>0</v>
      </c>
      <c r="K18" s="130">
        <v>0</v>
      </c>
      <c r="L18" s="130">
        <f t="shared" si="1"/>
        <v>0</v>
      </c>
    </row>
    <row r="19" spans="1:14" x14ac:dyDescent="0.25">
      <c r="A19" s="22">
        <v>2.5</v>
      </c>
      <c r="B19" s="23" t="s">
        <v>4</v>
      </c>
      <c r="C19" s="130">
        <v>0</v>
      </c>
      <c r="D19" s="130">
        <v>0</v>
      </c>
      <c r="E19" s="130">
        <v>0</v>
      </c>
      <c r="F19" s="130">
        <v>0</v>
      </c>
      <c r="G19" s="130">
        <v>0</v>
      </c>
      <c r="H19" s="130">
        <v>0</v>
      </c>
      <c r="I19" s="130">
        <v>0</v>
      </c>
      <c r="J19" s="130">
        <v>0</v>
      </c>
      <c r="K19" s="130">
        <v>0</v>
      </c>
      <c r="L19" s="130">
        <f t="shared" si="1"/>
        <v>0</v>
      </c>
    </row>
    <row r="20" spans="1:14" x14ac:dyDescent="0.25">
      <c r="A20" s="22">
        <v>2.6</v>
      </c>
      <c r="B20" s="23" t="s">
        <v>68</v>
      </c>
      <c r="C20" s="130">
        <v>266319.73</v>
      </c>
      <c r="D20" s="130">
        <v>0</v>
      </c>
      <c r="E20" s="130">
        <v>0</v>
      </c>
      <c r="F20" s="130">
        <v>0</v>
      </c>
      <c r="G20" s="130">
        <v>0</v>
      </c>
      <c r="H20" s="130">
        <v>0</v>
      </c>
      <c r="I20" s="130">
        <v>0</v>
      </c>
      <c r="J20" s="130">
        <v>0</v>
      </c>
      <c r="K20" s="130">
        <v>0</v>
      </c>
      <c r="L20" s="130">
        <f t="shared" si="1"/>
        <v>266319.73</v>
      </c>
    </row>
    <row r="21" spans="1:14" x14ac:dyDescent="0.25">
      <c r="A21" s="18">
        <v>3</v>
      </c>
      <c r="B21" s="21" t="s">
        <v>69</v>
      </c>
      <c r="C21" s="129">
        <f>C3-C12</f>
        <v>-1507710.98</v>
      </c>
      <c r="D21" s="129">
        <f t="shared" ref="D21:K21" si="4">D3-D12</f>
        <v>417475.49</v>
      </c>
      <c r="E21" s="129">
        <f t="shared" si="4"/>
        <v>107335.48</v>
      </c>
      <c r="F21" s="129">
        <f t="shared" si="4"/>
        <v>122976.5</v>
      </c>
      <c r="G21" s="129">
        <f t="shared" si="4"/>
        <v>172108</v>
      </c>
      <c r="H21" s="129">
        <f t="shared" si="4"/>
        <v>65686.13</v>
      </c>
      <c r="I21" s="129">
        <f t="shared" si="4"/>
        <v>355128.11</v>
      </c>
      <c r="J21" s="129">
        <f t="shared" si="4"/>
        <v>614455</v>
      </c>
      <c r="K21" s="129">
        <f t="shared" si="4"/>
        <v>77931.319999999978</v>
      </c>
      <c r="L21" s="129">
        <f t="shared" si="1"/>
        <v>425385.04999999993</v>
      </c>
    </row>
  </sheetData>
  <mergeCells count="1">
    <mergeCell ref="A1:K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6"/>
  <sheetViews>
    <sheetView zoomScale="110" zoomScaleNormal="110" workbookViewId="0">
      <selection activeCell="C22" sqref="C22:G26"/>
    </sheetView>
  </sheetViews>
  <sheetFormatPr defaultRowHeight="15" x14ac:dyDescent="0.25"/>
  <cols>
    <col min="1" max="1" width="4.85546875" style="2" bestFit="1" customWidth="1"/>
    <col min="2" max="2" width="58.5703125" customWidth="1"/>
    <col min="3" max="3" width="13.140625" bestFit="1" customWidth="1"/>
    <col min="4" max="5" width="12.28515625" bestFit="1" customWidth="1"/>
    <col min="6" max="6" width="11.28515625" bestFit="1" customWidth="1"/>
    <col min="7" max="7" width="10.28515625" bestFit="1" customWidth="1"/>
    <col min="8" max="8" width="11.85546875" bestFit="1" customWidth="1"/>
    <col min="9" max="9" width="11.5703125" bestFit="1" customWidth="1"/>
    <col min="10" max="10" width="13.7109375" bestFit="1" customWidth="1"/>
    <col min="11" max="11" width="12" bestFit="1" customWidth="1"/>
    <col min="12" max="13" width="10.28515625" bestFit="1" customWidth="1"/>
    <col min="14" max="16" width="9.28515625" bestFit="1" customWidth="1"/>
  </cols>
  <sheetData>
    <row r="1" spans="1:16" s="25" customFormat="1" x14ac:dyDescent="0.25">
      <c r="A1" s="170" t="s">
        <v>70</v>
      </c>
      <c r="B1" s="170"/>
      <c r="C1" s="170"/>
      <c r="D1" s="170"/>
      <c r="E1" s="170"/>
      <c r="F1" s="169" t="s">
        <v>0</v>
      </c>
      <c r="G1" s="169"/>
    </row>
    <row r="2" spans="1:16" x14ac:dyDescent="0.25">
      <c r="A2" s="26"/>
      <c r="B2" s="20" t="s">
        <v>71</v>
      </c>
      <c r="C2" s="20" t="s">
        <v>9</v>
      </c>
      <c r="D2" s="19" t="s">
        <v>72</v>
      </c>
      <c r="E2" s="19" t="s">
        <v>73</v>
      </c>
      <c r="F2" s="19" t="s">
        <v>74</v>
      </c>
      <c r="G2" s="19" t="s">
        <v>75</v>
      </c>
      <c r="K2" s="1"/>
      <c r="L2" s="1"/>
      <c r="M2" s="1"/>
      <c r="N2" s="1"/>
      <c r="O2" s="1"/>
      <c r="P2" s="1"/>
    </row>
    <row r="3" spans="1:16" x14ac:dyDescent="0.25">
      <c r="A3" s="27">
        <v>1</v>
      </c>
      <c r="B3" s="21" t="s">
        <v>51</v>
      </c>
      <c r="C3" s="133">
        <f>SUM(C4:C11)</f>
        <v>4072937.03</v>
      </c>
      <c r="D3" s="133">
        <f t="shared" ref="D3:G3" si="0">SUM(D4:D11)</f>
        <v>2885279.8200000003</v>
      </c>
      <c r="E3" s="133">
        <f t="shared" si="0"/>
        <v>1090589.03</v>
      </c>
      <c r="F3" s="133">
        <f t="shared" si="0"/>
        <v>92159.99</v>
      </c>
      <c r="G3" s="133">
        <f t="shared" si="0"/>
        <v>4908.1899999999996</v>
      </c>
      <c r="K3" s="1"/>
      <c r="L3" s="1"/>
      <c r="M3" s="1"/>
      <c r="N3" s="1"/>
      <c r="O3" s="1"/>
      <c r="P3" s="1"/>
    </row>
    <row r="4" spans="1:16" x14ac:dyDescent="0.25">
      <c r="A4" s="28">
        <v>1.1000000000000001</v>
      </c>
      <c r="B4" s="23" t="s">
        <v>76</v>
      </c>
      <c r="C4" s="134">
        <v>1244797.6499999999</v>
      </c>
      <c r="D4" s="131">
        <v>947423.97</v>
      </c>
      <c r="E4" s="131">
        <v>220568.12</v>
      </c>
      <c r="F4" s="131">
        <v>71924.490000000005</v>
      </c>
      <c r="G4" s="131">
        <v>4881.07</v>
      </c>
      <c r="K4" s="1"/>
      <c r="L4" s="1"/>
      <c r="M4" s="1"/>
      <c r="N4" s="1"/>
      <c r="O4" s="1"/>
      <c r="P4" s="1"/>
    </row>
    <row r="5" spans="1:16" x14ac:dyDescent="0.25">
      <c r="A5" s="28">
        <v>1.2</v>
      </c>
      <c r="B5" s="23" t="s">
        <v>53</v>
      </c>
      <c r="C5" s="134">
        <v>455479.79000000004</v>
      </c>
      <c r="D5" s="131">
        <v>294095.90000000002</v>
      </c>
      <c r="E5" s="131">
        <v>161383.89000000001</v>
      </c>
      <c r="F5" s="131">
        <v>0</v>
      </c>
      <c r="G5" s="131">
        <v>0</v>
      </c>
    </row>
    <row r="6" spans="1:16" x14ac:dyDescent="0.25">
      <c r="A6" s="28">
        <v>1.3</v>
      </c>
      <c r="B6" s="23" t="s">
        <v>1</v>
      </c>
      <c r="C6" s="134">
        <v>1516896.7300000002</v>
      </c>
      <c r="D6" s="131">
        <v>1304610.4300000002</v>
      </c>
      <c r="E6" s="131">
        <v>195275.56</v>
      </c>
      <c r="F6" s="131">
        <v>17010.740000000002</v>
      </c>
      <c r="G6" s="131">
        <v>0</v>
      </c>
      <c r="H6" s="1"/>
      <c r="I6" s="29"/>
    </row>
    <row r="7" spans="1:16" ht="30" x14ac:dyDescent="0.25">
      <c r="A7" s="28">
        <v>1.4</v>
      </c>
      <c r="B7" s="24" t="s">
        <v>77</v>
      </c>
      <c r="C7" s="134">
        <v>212772.97999999998</v>
      </c>
      <c r="D7" s="131">
        <v>77952.419999999984</v>
      </c>
      <c r="E7" s="131">
        <v>134820.56</v>
      </c>
      <c r="F7" s="131">
        <v>0</v>
      </c>
      <c r="G7" s="131">
        <v>0</v>
      </c>
    </row>
    <row r="8" spans="1:16" x14ac:dyDescent="0.25">
      <c r="A8" s="28">
        <v>1.5</v>
      </c>
      <c r="B8" s="23" t="s">
        <v>56</v>
      </c>
      <c r="C8" s="133">
        <v>0</v>
      </c>
      <c r="D8" s="131">
        <v>0</v>
      </c>
      <c r="E8" s="131">
        <v>0</v>
      </c>
      <c r="F8" s="131">
        <v>0</v>
      </c>
      <c r="G8" s="131">
        <v>0</v>
      </c>
      <c r="I8" s="1"/>
      <c r="J8" s="1"/>
      <c r="K8" s="1"/>
      <c r="L8" s="1"/>
    </row>
    <row r="9" spans="1:16" x14ac:dyDescent="0.25">
      <c r="A9" s="28">
        <v>1.6</v>
      </c>
      <c r="B9" s="23" t="s">
        <v>78</v>
      </c>
      <c r="C9" s="133">
        <f>E9</f>
        <v>357000</v>
      </c>
      <c r="D9" s="131">
        <v>0</v>
      </c>
      <c r="E9" s="131">
        <v>357000</v>
      </c>
      <c r="F9" s="131">
        <v>0</v>
      </c>
      <c r="G9" s="131">
        <v>0</v>
      </c>
      <c r="I9" s="1"/>
      <c r="J9" s="1"/>
      <c r="K9" s="1"/>
    </row>
    <row r="10" spans="1:16" x14ac:dyDescent="0.25">
      <c r="A10" s="28">
        <v>1.7</v>
      </c>
      <c r="B10" s="23" t="s">
        <v>79</v>
      </c>
      <c r="C10" s="133">
        <v>55932.58</v>
      </c>
      <c r="D10" s="131">
        <v>55932.58</v>
      </c>
      <c r="E10" s="131">
        <v>0</v>
      </c>
      <c r="F10" s="131">
        <v>0</v>
      </c>
      <c r="G10" s="131">
        <v>0</v>
      </c>
      <c r="I10" s="1"/>
      <c r="K10" s="1"/>
    </row>
    <row r="11" spans="1:16" x14ac:dyDescent="0.25">
      <c r="A11" s="28">
        <v>1.8</v>
      </c>
      <c r="B11" s="23" t="s">
        <v>3</v>
      </c>
      <c r="C11" s="133">
        <v>230057.30000000002</v>
      </c>
      <c r="D11" s="131">
        <v>205264.52</v>
      </c>
      <c r="E11" s="131">
        <v>21540.9</v>
      </c>
      <c r="F11" s="131">
        <v>3224.76</v>
      </c>
      <c r="G11" s="131">
        <v>27.12</v>
      </c>
      <c r="I11" s="1"/>
      <c r="K11" s="1"/>
    </row>
    <row r="12" spans="1:16" x14ac:dyDescent="0.25">
      <c r="A12" s="27">
        <v>2</v>
      </c>
      <c r="B12" s="21" t="s">
        <v>59</v>
      </c>
      <c r="C12" s="133">
        <f>C13+C14+C15+C20</f>
        <v>3717565.05</v>
      </c>
      <c r="D12" s="133">
        <f t="shared" ref="D12:G12" si="1">D13+D14+D15+D20</f>
        <v>2534100.77</v>
      </c>
      <c r="E12" s="133">
        <f t="shared" si="1"/>
        <v>1091634.95</v>
      </c>
      <c r="F12" s="133">
        <f t="shared" si="1"/>
        <v>89568.780000000013</v>
      </c>
      <c r="G12" s="133">
        <f t="shared" si="1"/>
        <v>2260.5499999999997</v>
      </c>
    </row>
    <row r="13" spans="1:16" x14ac:dyDescent="0.25">
      <c r="A13" s="28">
        <v>2.1</v>
      </c>
      <c r="B13" s="24" t="s">
        <v>80</v>
      </c>
      <c r="C13" s="133">
        <v>2159.87</v>
      </c>
      <c r="D13" s="131">
        <v>2159.87</v>
      </c>
      <c r="E13" s="131">
        <v>0</v>
      </c>
      <c r="F13" s="131">
        <v>0</v>
      </c>
      <c r="G13" s="131">
        <v>0</v>
      </c>
      <c r="I13" s="1"/>
    </row>
    <row r="14" spans="1:16" ht="30" x14ac:dyDescent="0.25">
      <c r="A14" s="28">
        <v>2.2000000000000002</v>
      </c>
      <c r="B14" s="24" t="s">
        <v>61</v>
      </c>
      <c r="C14" s="133">
        <v>214107.52000000002</v>
      </c>
      <c r="D14" s="131">
        <v>90506.36</v>
      </c>
      <c r="E14" s="131">
        <v>113415.14</v>
      </c>
      <c r="F14" s="131">
        <v>9517.5</v>
      </c>
      <c r="G14" s="131">
        <v>668.52</v>
      </c>
      <c r="I14" s="1"/>
      <c r="J14" s="1"/>
      <c r="K14" s="1"/>
      <c r="L14" s="1"/>
      <c r="M14" s="1"/>
    </row>
    <row r="15" spans="1:16" x14ac:dyDescent="0.25">
      <c r="A15" s="28">
        <v>2.2999999999999998</v>
      </c>
      <c r="B15" s="23" t="s">
        <v>81</v>
      </c>
      <c r="C15" s="133">
        <f>SUM(C16:C17)</f>
        <v>3248383.36</v>
      </c>
      <c r="D15" s="133">
        <f>SUM(D16:D17)</f>
        <v>2262104.38</v>
      </c>
      <c r="E15" s="133">
        <f>SUM(E16:E17)</f>
        <v>905310.05</v>
      </c>
      <c r="F15" s="133">
        <f>SUM(F16:F17)</f>
        <v>79379.62000000001</v>
      </c>
      <c r="G15" s="133">
        <f>SUM(G16:G17)</f>
        <v>1589.31</v>
      </c>
      <c r="I15" s="1"/>
    </row>
    <row r="16" spans="1:16" x14ac:dyDescent="0.25">
      <c r="A16" s="28" t="s">
        <v>63</v>
      </c>
      <c r="B16" s="23" t="s">
        <v>82</v>
      </c>
      <c r="C16" s="130">
        <v>2455972.63</v>
      </c>
      <c r="D16" s="131">
        <v>1884319.28</v>
      </c>
      <c r="E16" s="131">
        <v>491171.80000000005</v>
      </c>
      <c r="F16" s="131">
        <v>78892.240000000005</v>
      </c>
      <c r="G16" s="131">
        <v>1589.31</v>
      </c>
      <c r="I16" s="1"/>
    </row>
    <row r="17" spans="1:13" x14ac:dyDescent="0.25">
      <c r="A17" s="28" t="s">
        <v>65</v>
      </c>
      <c r="B17" s="23" t="s">
        <v>83</v>
      </c>
      <c r="C17" s="130">
        <v>792410.73</v>
      </c>
      <c r="D17" s="131">
        <v>377785.10000000003</v>
      </c>
      <c r="E17" s="131">
        <v>414138.25</v>
      </c>
      <c r="F17" s="131">
        <v>487.38</v>
      </c>
      <c r="G17" s="131">
        <v>0</v>
      </c>
      <c r="I17" s="29"/>
    </row>
    <row r="18" spans="1:13" x14ac:dyDescent="0.25">
      <c r="A18" s="28">
        <v>2.4</v>
      </c>
      <c r="B18" s="23" t="s">
        <v>67</v>
      </c>
      <c r="C18" s="133">
        <v>0</v>
      </c>
      <c r="D18" s="131">
        <v>0</v>
      </c>
      <c r="E18" s="131">
        <v>0</v>
      </c>
      <c r="F18" s="131">
        <v>0</v>
      </c>
      <c r="G18" s="131">
        <v>0</v>
      </c>
    </row>
    <row r="19" spans="1:13" x14ac:dyDescent="0.25">
      <c r="A19" s="28">
        <v>2.5</v>
      </c>
      <c r="B19" s="23" t="s">
        <v>4</v>
      </c>
      <c r="C19" s="133">
        <v>0</v>
      </c>
      <c r="D19" s="131">
        <v>0</v>
      </c>
      <c r="E19" s="131">
        <v>0</v>
      </c>
      <c r="F19" s="131">
        <v>0</v>
      </c>
      <c r="G19" s="131">
        <v>0</v>
      </c>
    </row>
    <row r="20" spans="1:13" x14ac:dyDescent="0.25">
      <c r="A20" s="28">
        <v>2.6</v>
      </c>
      <c r="B20" s="23" t="s">
        <v>5</v>
      </c>
      <c r="C20" s="133">
        <v>252914.3</v>
      </c>
      <c r="D20" s="131">
        <v>179330.16</v>
      </c>
      <c r="E20" s="131">
        <v>72909.759999999995</v>
      </c>
      <c r="F20" s="131">
        <v>671.66</v>
      </c>
      <c r="G20" s="131">
        <v>2.72</v>
      </c>
      <c r="J20" s="1"/>
      <c r="K20" s="1"/>
      <c r="M20" s="1"/>
    </row>
    <row r="21" spans="1:13" x14ac:dyDescent="0.25">
      <c r="A21" s="166" t="s">
        <v>84</v>
      </c>
      <c r="B21" s="167"/>
      <c r="C21" s="167"/>
      <c r="D21" s="167"/>
      <c r="E21" s="167"/>
      <c r="F21" s="167"/>
      <c r="G21" s="168"/>
    </row>
    <row r="22" spans="1:13" x14ac:dyDescent="0.25">
      <c r="A22" s="27">
        <v>3</v>
      </c>
      <c r="B22" s="30" t="s">
        <v>85</v>
      </c>
      <c r="C22" s="135">
        <f>C23+C24</f>
        <v>2.4300000000000002E-2</v>
      </c>
      <c r="D22" s="135">
        <f t="shared" ref="D22:G22" si="2">D23+D24</f>
        <v>0</v>
      </c>
      <c r="E22" s="135">
        <f t="shared" si="2"/>
        <v>1.3285255418970084E-2</v>
      </c>
      <c r="F22" s="135">
        <f t="shared" si="2"/>
        <v>3.8006023932622636E-3</v>
      </c>
      <c r="G22" s="135">
        <f t="shared" si="2"/>
        <v>7.1999999999999998E-3</v>
      </c>
    </row>
    <row r="23" spans="1:13" ht="30" x14ac:dyDescent="0.25">
      <c r="A23" s="28">
        <v>3.1</v>
      </c>
      <c r="B23" s="24" t="s">
        <v>86</v>
      </c>
      <c r="C23" s="136">
        <v>2.0500000000000001E-2</v>
      </c>
      <c r="D23" s="137">
        <v>0</v>
      </c>
      <c r="E23" s="137">
        <v>1.3285255418970084E-2</v>
      </c>
      <c r="F23" s="137">
        <v>3.8006023932622636E-3</v>
      </c>
      <c r="G23" s="137">
        <v>3.3999999999999998E-3</v>
      </c>
      <c r="J23" s="1"/>
      <c r="K23" s="1"/>
    </row>
    <row r="24" spans="1:13" x14ac:dyDescent="0.25">
      <c r="A24" s="28">
        <v>3.2</v>
      </c>
      <c r="B24" s="23" t="s">
        <v>87</v>
      </c>
      <c r="C24" s="136">
        <v>3.8E-3</v>
      </c>
      <c r="D24" s="137">
        <v>0</v>
      </c>
      <c r="E24" s="137">
        <v>0</v>
      </c>
      <c r="F24" s="137">
        <v>0</v>
      </c>
      <c r="G24" s="137">
        <v>3.8E-3</v>
      </c>
      <c r="J24" s="1"/>
    </row>
    <row r="25" spans="1:13" x14ac:dyDescent="0.25">
      <c r="A25" s="28">
        <v>3.3</v>
      </c>
      <c r="B25" s="23" t="s">
        <v>88</v>
      </c>
      <c r="C25" s="136">
        <v>0</v>
      </c>
      <c r="D25" s="137">
        <v>0</v>
      </c>
      <c r="E25" s="137">
        <v>0</v>
      </c>
      <c r="F25" s="137">
        <v>0</v>
      </c>
      <c r="G25" s="137">
        <v>0</v>
      </c>
      <c r="J25" s="31"/>
    </row>
    <row r="26" spans="1:13" x14ac:dyDescent="0.25">
      <c r="A26" s="28">
        <v>3.4</v>
      </c>
      <c r="B26" s="23" t="s">
        <v>89</v>
      </c>
      <c r="C26" s="135">
        <v>2.4300000000000002E-2</v>
      </c>
      <c r="D26" s="135">
        <v>0</v>
      </c>
      <c r="E26" s="137">
        <v>1.3285255418970084E-2</v>
      </c>
      <c r="F26" s="137">
        <v>3.8006023932622636E-3</v>
      </c>
      <c r="G26" s="137">
        <v>7.1999999999999998E-3</v>
      </c>
    </row>
  </sheetData>
  <mergeCells count="3">
    <mergeCell ref="A21:G21"/>
    <mergeCell ref="F1:G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22"/>
  <sheetViews>
    <sheetView zoomScale="130" zoomScaleNormal="130" workbookViewId="0">
      <selection activeCell="C17" sqref="C17:C22"/>
    </sheetView>
  </sheetViews>
  <sheetFormatPr defaultRowHeight="15" x14ac:dyDescent="0.25"/>
  <cols>
    <col min="1" max="1" width="5.85546875" customWidth="1"/>
    <col min="2" max="2" width="35.42578125" bestFit="1" customWidth="1"/>
    <col min="3" max="3" width="16" customWidth="1"/>
  </cols>
  <sheetData>
    <row r="1" spans="1:11" x14ac:dyDescent="0.25">
      <c r="A1" s="171" t="s">
        <v>90</v>
      </c>
      <c r="B1" s="172"/>
      <c r="C1" s="33" t="s">
        <v>0</v>
      </c>
      <c r="D1" s="32"/>
      <c r="E1" s="32"/>
      <c r="F1" s="32"/>
      <c r="G1" s="32"/>
      <c r="H1" s="32"/>
      <c r="I1" s="32"/>
      <c r="J1" s="32"/>
      <c r="K1" s="32"/>
    </row>
    <row r="2" spans="1:11" x14ac:dyDescent="0.25">
      <c r="A2" s="20">
        <v>1</v>
      </c>
      <c r="B2" s="21" t="s">
        <v>91</v>
      </c>
      <c r="C2" s="138">
        <f>SUM(C3:C8)</f>
        <v>2857956.14</v>
      </c>
    </row>
    <row r="3" spans="1:11" x14ac:dyDescent="0.25">
      <c r="A3" s="34">
        <v>1.1000000000000001</v>
      </c>
      <c r="B3" s="23" t="s">
        <v>92</v>
      </c>
      <c r="C3" s="130">
        <v>1064396.3400000001</v>
      </c>
    </row>
    <row r="4" spans="1:11" x14ac:dyDescent="0.25">
      <c r="A4" s="34">
        <v>1.2</v>
      </c>
      <c r="B4" s="23" t="s">
        <v>44</v>
      </c>
      <c r="C4" s="130">
        <v>303090.57</v>
      </c>
    </row>
    <row r="5" spans="1:11" x14ac:dyDescent="0.25">
      <c r="A5" s="34">
        <v>1.3</v>
      </c>
      <c r="B5" s="23" t="s">
        <v>93</v>
      </c>
      <c r="C5" s="130">
        <v>403796</v>
      </c>
    </row>
    <row r="6" spans="1:11" x14ac:dyDescent="0.25">
      <c r="A6" s="34">
        <v>1.4</v>
      </c>
      <c r="B6" s="23" t="s">
        <v>94</v>
      </c>
      <c r="C6" s="130">
        <v>476941.2900000001</v>
      </c>
    </row>
    <row r="7" spans="1:11" x14ac:dyDescent="0.25">
      <c r="A7" s="34">
        <v>1.5</v>
      </c>
      <c r="B7" s="23" t="s">
        <v>95</v>
      </c>
      <c r="C7" s="130">
        <v>350278.94</v>
      </c>
    </row>
    <row r="8" spans="1:11" x14ac:dyDescent="0.25">
      <c r="A8" s="34">
        <v>1.6</v>
      </c>
      <c r="B8" s="23" t="s">
        <v>96</v>
      </c>
      <c r="C8" s="130">
        <v>259453</v>
      </c>
    </row>
    <row r="9" spans="1:11" x14ac:dyDescent="0.25">
      <c r="A9" s="20">
        <v>2</v>
      </c>
      <c r="B9" s="21" t="s">
        <v>97</v>
      </c>
      <c r="C9" s="138">
        <f>SUM(C10:C15)</f>
        <v>1712128.1900000002</v>
      </c>
    </row>
    <row r="10" spans="1:11" x14ac:dyDescent="0.25">
      <c r="A10" s="34">
        <v>2.1</v>
      </c>
      <c r="B10" s="23" t="s">
        <v>92</v>
      </c>
      <c r="C10" s="130">
        <v>391078.52999999991</v>
      </c>
    </row>
    <row r="11" spans="1:11" x14ac:dyDescent="0.25">
      <c r="A11" s="34">
        <v>2.2000000000000002</v>
      </c>
      <c r="B11" s="23" t="s">
        <v>44</v>
      </c>
      <c r="C11" s="130">
        <v>633171.99000000011</v>
      </c>
    </row>
    <row r="12" spans="1:11" x14ac:dyDescent="0.25">
      <c r="A12" s="34">
        <v>2.2999999999999998</v>
      </c>
      <c r="B12" s="23" t="s">
        <v>93</v>
      </c>
      <c r="C12" s="130">
        <v>297317</v>
      </c>
    </row>
    <row r="13" spans="1:11" x14ac:dyDescent="0.25">
      <c r="A13" s="34">
        <v>2.4</v>
      </c>
      <c r="B13" s="23" t="s">
        <v>94</v>
      </c>
      <c r="C13" s="130">
        <v>201112.67000000019</v>
      </c>
    </row>
    <row r="14" spans="1:11" x14ac:dyDescent="0.25">
      <c r="A14" s="34">
        <v>2.5</v>
      </c>
      <c r="B14" s="23" t="s">
        <v>95</v>
      </c>
      <c r="C14" s="130">
        <v>93296.999999999985</v>
      </c>
    </row>
    <row r="15" spans="1:11" x14ac:dyDescent="0.25">
      <c r="A15" s="34">
        <v>2.6</v>
      </c>
      <c r="B15" s="23" t="s">
        <v>96</v>
      </c>
      <c r="C15" s="130">
        <v>96151</v>
      </c>
    </row>
    <row r="16" spans="1:11" x14ac:dyDescent="0.25">
      <c r="A16" s="20">
        <v>3</v>
      </c>
      <c r="B16" s="21" t="s">
        <v>98</v>
      </c>
      <c r="C16" s="138">
        <f>SUM(C17:C22)</f>
        <v>1145827.95</v>
      </c>
    </row>
    <row r="17" spans="1:3" x14ac:dyDescent="0.25">
      <c r="A17" s="34">
        <v>3.1</v>
      </c>
      <c r="B17" s="23" t="s">
        <v>92</v>
      </c>
      <c r="C17" s="130">
        <v>673317.81000000017</v>
      </c>
    </row>
    <row r="18" spans="1:3" x14ac:dyDescent="0.25">
      <c r="A18" s="34">
        <v>3.2</v>
      </c>
      <c r="B18" s="23" t="s">
        <v>44</v>
      </c>
      <c r="C18" s="130">
        <v>-330081.4200000001</v>
      </c>
    </row>
    <row r="19" spans="1:3" x14ac:dyDescent="0.25">
      <c r="A19" s="34">
        <v>3.3</v>
      </c>
      <c r="B19" s="23" t="s">
        <v>93</v>
      </c>
      <c r="C19" s="130">
        <v>106479</v>
      </c>
    </row>
    <row r="20" spans="1:3" x14ac:dyDescent="0.25">
      <c r="A20" s="34">
        <v>3.4</v>
      </c>
      <c r="B20" s="23" t="s">
        <v>94</v>
      </c>
      <c r="C20" s="130">
        <v>275828.61999999988</v>
      </c>
    </row>
    <row r="21" spans="1:3" x14ac:dyDescent="0.25">
      <c r="A21" s="34">
        <v>3.5</v>
      </c>
      <c r="B21" s="23" t="s">
        <v>95</v>
      </c>
      <c r="C21" s="130">
        <v>256981.94</v>
      </c>
    </row>
    <row r="22" spans="1:3" x14ac:dyDescent="0.25">
      <c r="A22" s="34">
        <v>3.6</v>
      </c>
      <c r="B22" s="23" t="s">
        <v>96</v>
      </c>
      <c r="C22" s="130">
        <v>163302</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28"/>
  <sheetViews>
    <sheetView workbookViewId="0">
      <selection activeCell="B3" sqref="B3:D26"/>
    </sheetView>
  </sheetViews>
  <sheetFormatPr defaultRowHeight="15" x14ac:dyDescent="0.25"/>
  <cols>
    <col min="1" max="1" width="49.5703125" style="35" customWidth="1"/>
    <col min="2" max="2" width="21.140625" style="35" customWidth="1"/>
    <col min="3" max="3" width="20.28515625" style="35" bestFit="1" customWidth="1"/>
    <col min="4" max="4" width="20.28515625" style="35" customWidth="1"/>
    <col min="5" max="6" width="9.140625" style="35"/>
    <col min="7" max="7" width="10.5703125" style="35" bestFit="1" customWidth="1"/>
    <col min="8" max="10" width="9.140625" style="35"/>
    <col min="11" max="11" width="11.140625" style="35" bestFit="1" customWidth="1"/>
    <col min="12" max="16384" width="9.140625" style="35"/>
  </cols>
  <sheetData>
    <row r="1" spans="1:9" ht="36.75" customHeight="1" x14ac:dyDescent="0.25">
      <c r="A1" s="173" t="s">
        <v>99</v>
      </c>
      <c r="B1" s="173"/>
      <c r="C1" s="173"/>
      <c r="D1" s="173"/>
    </row>
    <row r="2" spans="1:9" ht="45" x14ac:dyDescent="0.25">
      <c r="A2" s="36" t="s">
        <v>100</v>
      </c>
      <c r="B2" s="37" t="s">
        <v>101</v>
      </c>
      <c r="C2" s="37" t="s">
        <v>102</v>
      </c>
      <c r="D2" s="37" t="s">
        <v>103</v>
      </c>
      <c r="E2" s="38"/>
      <c r="F2" s="38"/>
      <c r="G2" s="161"/>
    </row>
    <row r="3" spans="1:9" x14ac:dyDescent="0.25">
      <c r="A3" s="39" t="s">
        <v>104</v>
      </c>
      <c r="B3" s="139">
        <f>B4+B9+B10+B11+B12+B13+B14+B17</f>
        <v>1821222.4900000002</v>
      </c>
      <c r="C3" s="139">
        <f>C4+C9+C10+C11+C12+C13+C14+C17</f>
        <v>43820.020000000004</v>
      </c>
      <c r="D3" s="140">
        <v>0.03</v>
      </c>
      <c r="E3" s="40"/>
      <c r="F3" s="38"/>
      <c r="G3" s="38"/>
      <c r="I3" s="160"/>
    </row>
    <row r="4" spans="1:9" x14ac:dyDescent="0.25">
      <c r="A4" s="41" t="s">
        <v>105</v>
      </c>
      <c r="B4" s="139">
        <f>SUM(B5:B8)</f>
        <v>53523.64</v>
      </c>
      <c r="C4" s="139">
        <v>1952.7099999999998</v>
      </c>
      <c r="D4" s="140">
        <v>0</v>
      </c>
      <c r="E4" s="40"/>
    </row>
    <row r="5" spans="1:9" x14ac:dyDescent="0.25">
      <c r="A5" s="42" t="s">
        <v>106</v>
      </c>
      <c r="B5" s="139">
        <v>0</v>
      </c>
      <c r="C5" s="139">
        <v>0</v>
      </c>
      <c r="D5" s="140">
        <v>0</v>
      </c>
      <c r="E5" s="40"/>
    </row>
    <row r="6" spans="1:9" ht="15.75" customHeight="1" x14ac:dyDescent="0.25">
      <c r="A6" s="42" t="s">
        <v>107</v>
      </c>
      <c r="B6" s="139">
        <v>10846.59</v>
      </c>
      <c r="C6" s="139">
        <v>48.24</v>
      </c>
      <c r="D6" s="140">
        <v>0</v>
      </c>
      <c r="E6" s="40"/>
    </row>
    <row r="7" spans="1:9" x14ac:dyDescent="0.25">
      <c r="A7" s="42" t="s">
        <v>108</v>
      </c>
      <c r="B7" s="139">
        <v>1416.24</v>
      </c>
      <c r="C7" s="139">
        <v>0</v>
      </c>
      <c r="D7" s="140">
        <v>0</v>
      </c>
      <c r="E7" s="40"/>
    </row>
    <row r="8" spans="1:9" x14ac:dyDescent="0.25">
      <c r="A8" s="42" t="s">
        <v>109</v>
      </c>
      <c r="B8" s="139">
        <v>41260.81</v>
      </c>
      <c r="C8" s="139">
        <v>0</v>
      </c>
      <c r="D8" s="140">
        <v>0</v>
      </c>
      <c r="E8" s="40"/>
    </row>
    <row r="9" spans="1:9" x14ac:dyDescent="0.25">
      <c r="A9" s="41" t="s">
        <v>110</v>
      </c>
      <c r="B9" s="139">
        <v>19407.240000000002</v>
      </c>
      <c r="C9" s="139">
        <v>12124.04</v>
      </c>
      <c r="D9" s="140">
        <v>0.01</v>
      </c>
      <c r="E9" s="40"/>
    </row>
    <row r="10" spans="1:9" x14ac:dyDescent="0.25">
      <c r="A10" s="41" t="s">
        <v>111</v>
      </c>
      <c r="B10" s="139">
        <v>82290.34</v>
      </c>
      <c r="C10" s="139">
        <v>155.63999999999999</v>
      </c>
      <c r="D10" s="140">
        <v>0</v>
      </c>
      <c r="E10" s="40"/>
    </row>
    <row r="11" spans="1:9" x14ac:dyDescent="0.25">
      <c r="A11" s="41" t="s">
        <v>112</v>
      </c>
      <c r="B11" s="139">
        <v>48055.28</v>
      </c>
      <c r="C11" s="139">
        <v>0</v>
      </c>
      <c r="D11" s="140">
        <v>0</v>
      </c>
      <c r="E11" s="40"/>
    </row>
    <row r="12" spans="1:9" x14ac:dyDescent="0.25">
      <c r="A12" s="41" t="s">
        <v>113</v>
      </c>
      <c r="B12" s="139">
        <v>59198.07</v>
      </c>
      <c r="C12" s="139">
        <v>9.11</v>
      </c>
      <c r="D12" s="140">
        <v>0</v>
      </c>
      <c r="E12" s="40"/>
    </row>
    <row r="13" spans="1:9" x14ac:dyDescent="0.25">
      <c r="A13" s="41" t="s">
        <v>114</v>
      </c>
      <c r="B13" s="139">
        <v>66964.649999999994</v>
      </c>
      <c r="C13" s="139">
        <v>2643</v>
      </c>
      <c r="D13" s="140">
        <v>0</v>
      </c>
      <c r="E13" s="40"/>
    </row>
    <row r="14" spans="1:9" x14ac:dyDescent="0.25">
      <c r="A14" s="41" t="s">
        <v>115</v>
      </c>
      <c r="B14" s="139">
        <f>60130.16+44322.19</f>
        <v>104452.35</v>
      </c>
      <c r="C14" s="139">
        <f>406.07-20.91</f>
        <v>385.15999999999997</v>
      </c>
      <c r="D14" s="140">
        <v>0</v>
      </c>
      <c r="E14" s="40"/>
    </row>
    <row r="15" spans="1:9" x14ac:dyDescent="0.25">
      <c r="A15" s="41" t="s">
        <v>116</v>
      </c>
      <c r="B15" s="139">
        <v>0</v>
      </c>
      <c r="C15" s="139">
        <v>0</v>
      </c>
      <c r="D15" s="140">
        <v>0</v>
      </c>
      <c r="E15" s="40"/>
    </row>
    <row r="16" spans="1:9" x14ac:dyDescent="0.25">
      <c r="A16" s="43" t="s">
        <v>117</v>
      </c>
      <c r="B16" s="139">
        <v>0</v>
      </c>
      <c r="C16" s="139">
        <v>0</v>
      </c>
      <c r="D16" s="140">
        <v>0</v>
      </c>
      <c r="E16" s="40"/>
    </row>
    <row r="17" spans="1:5" ht="30" x14ac:dyDescent="0.25">
      <c r="A17" s="43" t="s">
        <v>118</v>
      </c>
      <c r="B17" s="139">
        <f>B18+B24+B25</f>
        <v>1387330.9200000002</v>
      </c>
      <c r="C17" s="139">
        <f>C18+C24+C25</f>
        <v>26550.36</v>
      </c>
      <c r="D17" s="140">
        <v>0.02</v>
      </c>
      <c r="E17" s="40"/>
    </row>
    <row r="18" spans="1:5" x14ac:dyDescent="0.25">
      <c r="A18" s="44" t="s">
        <v>119</v>
      </c>
      <c r="B18" s="139">
        <f>B19</f>
        <v>52541.009999999987</v>
      </c>
      <c r="C18" s="139">
        <f>C19</f>
        <v>1204.6200000000001</v>
      </c>
      <c r="D18" s="140">
        <v>0</v>
      </c>
      <c r="E18" s="40"/>
    </row>
    <row r="19" spans="1:5" ht="30" x14ac:dyDescent="0.25">
      <c r="A19" s="45" t="s">
        <v>120</v>
      </c>
      <c r="B19" s="139">
        <v>52541.009999999987</v>
      </c>
      <c r="C19" s="139">
        <v>1204.6200000000001</v>
      </c>
      <c r="D19" s="140">
        <v>0</v>
      </c>
      <c r="E19" s="40"/>
    </row>
    <row r="20" spans="1:5" x14ac:dyDescent="0.25">
      <c r="A20" s="44" t="s">
        <v>121</v>
      </c>
      <c r="B20" s="139">
        <v>0</v>
      </c>
      <c r="C20" s="139">
        <v>0</v>
      </c>
      <c r="D20" s="140">
        <v>0</v>
      </c>
      <c r="E20" s="40"/>
    </row>
    <row r="21" spans="1:5" ht="30" x14ac:dyDescent="0.25">
      <c r="A21" s="45" t="s">
        <v>122</v>
      </c>
      <c r="B21" s="139">
        <v>0</v>
      </c>
      <c r="C21" s="139">
        <v>0</v>
      </c>
      <c r="D21" s="140">
        <v>0</v>
      </c>
      <c r="E21" s="40"/>
    </row>
    <row r="22" spans="1:5" x14ac:dyDescent="0.25">
      <c r="A22" s="44" t="s">
        <v>123</v>
      </c>
      <c r="B22" s="139">
        <v>0</v>
      </c>
      <c r="C22" s="139">
        <v>0</v>
      </c>
      <c r="D22" s="140">
        <v>0</v>
      </c>
      <c r="E22" s="40"/>
    </row>
    <row r="23" spans="1:5" x14ac:dyDescent="0.25">
      <c r="A23" s="44" t="s">
        <v>124</v>
      </c>
      <c r="B23" s="139">
        <v>0</v>
      </c>
      <c r="C23" s="139">
        <v>0</v>
      </c>
      <c r="D23" s="140">
        <v>0</v>
      </c>
      <c r="E23" s="40"/>
    </row>
    <row r="24" spans="1:5" x14ac:dyDescent="0.25">
      <c r="A24" s="44" t="s">
        <v>125</v>
      </c>
      <c r="B24" s="139">
        <v>273999.86000000004</v>
      </c>
      <c r="C24" s="139">
        <v>5048.3900000000012</v>
      </c>
      <c r="D24" s="140">
        <v>0</v>
      </c>
      <c r="E24" s="40"/>
    </row>
    <row r="25" spans="1:5" x14ac:dyDescent="0.25">
      <c r="A25" s="44" t="s">
        <v>126</v>
      </c>
      <c r="B25" s="139">
        <v>1060790.05</v>
      </c>
      <c r="C25" s="139">
        <v>20297.349999999999</v>
      </c>
      <c r="D25" s="140">
        <v>0.02</v>
      </c>
      <c r="E25" s="40"/>
    </row>
    <row r="26" spans="1:5" x14ac:dyDescent="0.25">
      <c r="A26" s="46" t="s">
        <v>127</v>
      </c>
      <c r="B26" s="139">
        <v>0</v>
      </c>
      <c r="C26" s="139">
        <v>0</v>
      </c>
      <c r="D26" s="140">
        <v>0</v>
      </c>
      <c r="E26" s="40"/>
    </row>
    <row r="27" spans="1:5" x14ac:dyDescent="0.25">
      <c r="A27" s="174" t="s">
        <v>128</v>
      </c>
      <c r="B27" s="174"/>
      <c r="C27" s="174"/>
      <c r="D27" s="174"/>
    </row>
    <row r="28" spans="1:5" ht="35.25" customHeight="1" x14ac:dyDescent="0.25">
      <c r="A28" s="175"/>
      <c r="B28" s="175"/>
      <c r="C28" s="175"/>
      <c r="D28" s="175"/>
    </row>
  </sheetData>
  <mergeCells count="2">
    <mergeCell ref="A1:D1"/>
    <mergeCell ref="A27:D28"/>
  </mergeCells>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workbookViewId="0">
      <selection activeCell="B4" sqref="B4:G12"/>
    </sheetView>
  </sheetViews>
  <sheetFormatPr defaultRowHeight="15" x14ac:dyDescent="0.25"/>
  <cols>
    <col min="1" max="1" width="34.5703125" style="35" customWidth="1"/>
    <col min="2" max="2" width="12.85546875" style="35" customWidth="1"/>
    <col min="3" max="3" width="15.140625" style="35" bestFit="1" customWidth="1"/>
    <col min="4" max="4" width="14" style="35" customWidth="1"/>
    <col min="5" max="5" width="17.140625" style="35" customWidth="1"/>
    <col min="6" max="6" width="17.5703125" style="35" customWidth="1"/>
    <col min="7" max="7" width="19.5703125" style="35" customWidth="1"/>
    <col min="8" max="8" width="11.42578125" style="35" bestFit="1" customWidth="1"/>
    <col min="9" max="10" width="9.140625" style="35"/>
    <col min="11" max="11" width="11" style="35" bestFit="1" customWidth="1"/>
    <col min="12" max="12" width="12" style="35" bestFit="1" customWidth="1"/>
    <col min="13" max="16384" width="9.140625" style="35"/>
  </cols>
  <sheetData>
    <row r="1" spans="1:12" x14ac:dyDescent="0.25">
      <c r="A1" s="176" t="s">
        <v>129</v>
      </c>
      <c r="B1" s="176"/>
      <c r="C1" s="176"/>
      <c r="D1" s="176"/>
      <c r="E1" s="176"/>
      <c r="F1" s="176"/>
      <c r="G1" s="176"/>
    </row>
    <row r="2" spans="1:12" x14ac:dyDescent="0.25">
      <c r="A2" s="177" t="s">
        <v>130</v>
      </c>
      <c r="B2" s="177"/>
      <c r="C2" s="177"/>
      <c r="D2" s="177"/>
      <c r="E2" s="177"/>
      <c r="F2" s="177"/>
      <c r="G2" s="177"/>
    </row>
    <row r="3" spans="1:12" ht="60" x14ac:dyDescent="0.25">
      <c r="A3" s="47"/>
      <c r="B3" s="48" t="s">
        <v>131</v>
      </c>
      <c r="C3" s="48" t="s">
        <v>132</v>
      </c>
      <c r="D3" s="48" t="s">
        <v>133</v>
      </c>
      <c r="E3" s="48" t="s">
        <v>134</v>
      </c>
      <c r="F3" s="48" t="s">
        <v>135</v>
      </c>
      <c r="G3" s="48" t="s">
        <v>136</v>
      </c>
      <c r="L3" s="160"/>
    </row>
    <row r="4" spans="1:12" x14ac:dyDescent="0.25">
      <c r="A4" s="49" t="s">
        <v>137</v>
      </c>
      <c r="B4" s="141">
        <v>1821222.49</v>
      </c>
      <c r="C4" s="50" t="s">
        <v>138</v>
      </c>
      <c r="D4" s="141">
        <f>D5</f>
        <v>9185.4600000000009</v>
      </c>
      <c r="E4" s="142">
        <f>D4/$B$4</f>
        <v>5.0435682902202688E-3</v>
      </c>
      <c r="F4" s="143">
        <v>274439.01</v>
      </c>
      <c r="G4" s="142">
        <f>F4/B4</f>
        <v>0.15068944706475704</v>
      </c>
    </row>
    <row r="5" spans="1:12" x14ac:dyDescent="0.25">
      <c r="A5" s="51" t="s">
        <v>139</v>
      </c>
      <c r="B5" s="141">
        <v>571600.99</v>
      </c>
      <c r="C5" s="142">
        <f>B5/B4</f>
        <v>0.31385566186369684</v>
      </c>
      <c r="D5" s="141">
        <f>D6+D7</f>
        <v>9185.4600000000009</v>
      </c>
      <c r="E5" s="142">
        <f>D5/$B$4</f>
        <v>5.0435682902202688E-3</v>
      </c>
      <c r="F5" s="50" t="s">
        <v>138</v>
      </c>
      <c r="G5" s="50" t="s">
        <v>138</v>
      </c>
    </row>
    <row r="6" spans="1:12" x14ac:dyDescent="0.25">
      <c r="A6" s="52" t="s">
        <v>140</v>
      </c>
      <c r="B6" s="141">
        <v>428575.33</v>
      </c>
      <c r="C6" s="142">
        <f>B6/B4</f>
        <v>0.23532288468500079</v>
      </c>
      <c r="D6" s="141">
        <v>5230.1100000000006</v>
      </c>
      <c r="E6" s="142">
        <f>D6/$B$4</f>
        <v>2.8717578597439791E-3</v>
      </c>
      <c r="F6" s="50" t="s">
        <v>138</v>
      </c>
      <c r="G6" s="50" t="s">
        <v>138</v>
      </c>
    </row>
    <row r="7" spans="1:12" x14ac:dyDescent="0.25">
      <c r="A7" s="52" t="s">
        <v>141</v>
      </c>
      <c r="B7" s="141">
        <v>143025.65999999997</v>
      </c>
      <c r="C7" s="142">
        <f>B7/B4</f>
        <v>7.8532777178696042E-2</v>
      </c>
      <c r="D7" s="141">
        <v>3955.3500000000004</v>
      </c>
      <c r="E7" s="142">
        <f>D7/$B$4</f>
        <v>2.1718104304762897E-3</v>
      </c>
      <c r="F7" s="50" t="s">
        <v>138</v>
      </c>
      <c r="G7" s="50" t="s">
        <v>138</v>
      </c>
    </row>
    <row r="8" spans="1:12" x14ac:dyDescent="0.25">
      <c r="A8" s="51" t="s">
        <v>142</v>
      </c>
      <c r="B8" s="141">
        <f>B9+B10+B11</f>
        <v>1124322.6299999999</v>
      </c>
      <c r="C8" s="142">
        <f>B8/B4</f>
        <v>0.61734501752171966</v>
      </c>
      <c r="D8" s="50" t="s">
        <v>138</v>
      </c>
      <c r="E8" s="50" t="s">
        <v>138</v>
      </c>
      <c r="F8" s="143">
        <v>319868.64750000002</v>
      </c>
      <c r="G8" s="142">
        <f>F8/B4</f>
        <v>0.17563403112817919</v>
      </c>
      <c r="H8" s="53"/>
    </row>
    <row r="9" spans="1:12" x14ac:dyDescent="0.25">
      <c r="A9" s="54" t="s">
        <v>143</v>
      </c>
      <c r="B9" s="141">
        <v>1067502.47</v>
      </c>
      <c r="C9" s="142">
        <f>B9/B4</f>
        <v>0.58614610563039993</v>
      </c>
      <c r="D9" s="50" t="s">
        <v>138</v>
      </c>
      <c r="E9" s="50" t="s">
        <v>138</v>
      </c>
      <c r="F9" s="141">
        <v>268789.1875</v>
      </c>
      <c r="G9" s="142">
        <f>F9/B4</f>
        <v>0.14758723273837893</v>
      </c>
      <c r="H9" s="53"/>
    </row>
    <row r="10" spans="1:12" x14ac:dyDescent="0.25">
      <c r="A10" s="54" t="s">
        <v>144</v>
      </c>
      <c r="B10" s="141">
        <v>7654.26</v>
      </c>
      <c r="C10" s="142">
        <f>B10/B4</f>
        <v>4.2028143414811446E-3</v>
      </c>
      <c r="D10" s="50" t="s">
        <v>138</v>
      </c>
      <c r="E10" s="50" t="s">
        <v>138</v>
      </c>
      <c r="F10" s="141">
        <v>1913.5650000000001</v>
      </c>
      <c r="G10" s="142">
        <f>F10/B4</f>
        <v>1.0507035853702862E-3</v>
      </c>
      <c r="H10" s="53"/>
    </row>
    <row r="11" spans="1:12" x14ac:dyDescent="0.25">
      <c r="A11" s="54" t="s">
        <v>145</v>
      </c>
      <c r="B11" s="141">
        <v>49165.9</v>
      </c>
      <c r="C11" s="142">
        <f>B11/B4</f>
        <v>2.6996097549838626E-2</v>
      </c>
      <c r="D11" s="50" t="s">
        <v>138</v>
      </c>
      <c r="E11" s="50" t="s">
        <v>138</v>
      </c>
      <c r="F11" s="141">
        <v>49165.9</v>
      </c>
      <c r="G11" s="142">
        <f>F11/B4</f>
        <v>2.6996097549838626E-2</v>
      </c>
      <c r="H11" s="53"/>
    </row>
    <row r="12" spans="1:12" x14ac:dyDescent="0.25">
      <c r="A12" s="51" t="s">
        <v>146</v>
      </c>
      <c r="B12" s="141">
        <v>125298.87</v>
      </c>
      <c r="C12" s="142">
        <f>B12/B4</f>
        <v>6.8799320614583451E-2</v>
      </c>
      <c r="D12" s="50" t="s">
        <v>138</v>
      </c>
      <c r="E12" s="50" t="s">
        <v>138</v>
      </c>
      <c r="F12" s="50" t="s">
        <v>138</v>
      </c>
      <c r="G12" s="50" t="s">
        <v>138</v>
      </c>
    </row>
    <row r="14" spans="1:12" x14ac:dyDescent="0.25">
      <c r="A14" s="55"/>
      <c r="C14" s="56"/>
    </row>
    <row r="15" spans="1:12" x14ac:dyDescent="0.25">
      <c r="A15" s="55"/>
    </row>
  </sheetData>
  <mergeCells count="2">
    <mergeCell ref="A1:G1"/>
    <mergeCell ref="A2:G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C54"/>
  <sheetViews>
    <sheetView zoomScaleNormal="100" zoomScaleSheetLayoutView="100" workbookViewId="0">
      <selection activeCell="B5" sqref="B5:C15"/>
    </sheetView>
  </sheetViews>
  <sheetFormatPr defaultColWidth="9.140625" defaultRowHeight="15" x14ac:dyDescent="0.25"/>
  <cols>
    <col min="1" max="1" width="55.140625" style="57" customWidth="1"/>
    <col min="2" max="2" width="13.7109375" style="57" customWidth="1"/>
    <col min="3" max="3" width="18.28515625" style="57" bestFit="1" customWidth="1"/>
    <col min="4" max="16384" width="9.140625" style="57"/>
  </cols>
  <sheetData>
    <row r="1" spans="1:3" ht="27.75" customHeight="1" x14ac:dyDescent="0.25">
      <c r="A1" s="178" t="s">
        <v>147</v>
      </c>
      <c r="B1" s="178"/>
      <c r="C1" s="178"/>
    </row>
    <row r="2" spans="1:3" ht="9.75" customHeight="1" x14ac:dyDescent="0.25">
      <c r="A2" s="179" t="s">
        <v>130</v>
      </c>
      <c r="B2" s="179"/>
      <c r="C2" s="179"/>
    </row>
    <row r="3" spans="1:3" ht="13.5" customHeight="1" x14ac:dyDescent="0.25">
      <c r="A3" s="59"/>
      <c r="B3" s="60" t="s">
        <v>148</v>
      </c>
      <c r="C3" s="60" t="s">
        <v>149</v>
      </c>
    </row>
    <row r="4" spans="1:3" ht="30" x14ac:dyDescent="0.25">
      <c r="A4" s="61" t="s">
        <v>150</v>
      </c>
      <c r="B4" s="62" t="s">
        <v>9</v>
      </c>
      <c r="C4" s="62" t="s">
        <v>151</v>
      </c>
    </row>
    <row r="5" spans="1:3" x14ac:dyDescent="0.25">
      <c r="A5" s="63" t="s">
        <v>152</v>
      </c>
      <c r="B5" s="64">
        <v>578258.59</v>
      </c>
      <c r="C5" s="64">
        <v>23264.92</v>
      </c>
    </row>
    <row r="6" spans="1:3" x14ac:dyDescent="0.25">
      <c r="A6" s="65" t="s">
        <v>153</v>
      </c>
      <c r="B6" s="66">
        <v>0</v>
      </c>
      <c r="C6" s="66">
        <v>0</v>
      </c>
    </row>
    <row r="7" spans="1:3" x14ac:dyDescent="0.25">
      <c r="A7" s="65" t="s">
        <v>154</v>
      </c>
      <c r="B7" s="66">
        <v>578258.59</v>
      </c>
      <c r="C7" s="66">
        <v>23264.92</v>
      </c>
    </row>
    <row r="8" spans="1:3" ht="30" x14ac:dyDescent="0.25">
      <c r="A8" s="67" t="s">
        <v>155</v>
      </c>
      <c r="B8" s="66">
        <v>0</v>
      </c>
      <c r="C8" s="66">
        <v>0</v>
      </c>
    </row>
    <row r="9" spans="1:3" x14ac:dyDescent="0.25">
      <c r="A9" s="65" t="s">
        <v>156</v>
      </c>
      <c r="B9" s="66">
        <v>0</v>
      </c>
      <c r="C9" s="66">
        <v>0</v>
      </c>
    </row>
    <row r="10" spans="1:3" x14ac:dyDescent="0.25">
      <c r="A10" s="68" t="s">
        <v>157</v>
      </c>
      <c r="B10" s="64">
        <v>509254.21</v>
      </c>
      <c r="C10" s="64">
        <v>237764.58</v>
      </c>
    </row>
    <row r="11" spans="1:3" x14ac:dyDescent="0.25">
      <c r="A11" s="67" t="s">
        <v>158</v>
      </c>
      <c r="B11" s="66">
        <v>509254.21</v>
      </c>
      <c r="C11" s="66">
        <v>237764.58</v>
      </c>
    </row>
    <row r="12" spans="1:3" x14ac:dyDescent="0.25">
      <c r="A12" s="69" t="s">
        <v>159</v>
      </c>
      <c r="B12" s="66">
        <v>0</v>
      </c>
      <c r="C12" s="66">
        <v>0</v>
      </c>
    </row>
    <row r="13" spans="1:3" x14ac:dyDescent="0.25">
      <c r="A13" s="70" t="s">
        <v>160</v>
      </c>
      <c r="B13" s="64">
        <v>32877.160000000003</v>
      </c>
      <c r="C13" s="64">
        <v>27521.03</v>
      </c>
    </row>
    <row r="14" spans="1:3" x14ac:dyDescent="0.25">
      <c r="A14" s="71" t="s">
        <v>161</v>
      </c>
      <c r="B14" s="66">
        <v>0</v>
      </c>
      <c r="C14" s="66">
        <v>0</v>
      </c>
    </row>
    <row r="15" spans="1:3" x14ac:dyDescent="0.25">
      <c r="A15" s="71" t="s">
        <v>162</v>
      </c>
      <c r="B15" s="66">
        <v>32877.160000000003</v>
      </c>
      <c r="C15" s="66">
        <v>27521.03</v>
      </c>
    </row>
    <row r="16" spans="1:3" x14ac:dyDescent="0.25">
      <c r="A16" s="72" t="s">
        <v>163</v>
      </c>
      <c r="B16" s="64">
        <v>0</v>
      </c>
      <c r="C16" s="64">
        <v>0</v>
      </c>
    </row>
    <row r="17" spans="1:3" x14ac:dyDescent="0.25">
      <c r="A17" s="69" t="s">
        <v>164</v>
      </c>
      <c r="B17" s="64">
        <v>0</v>
      </c>
      <c r="C17" s="64">
        <v>0</v>
      </c>
    </row>
    <row r="18" spans="1:3" x14ac:dyDescent="0.25">
      <c r="A18" s="73" t="s">
        <v>165</v>
      </c>
      <c r="B18" s="66">
        <v>0</v>
      </c>
      <c r="C18" s="66">
        <v>0</v>
      </c>
    </row>
    <row r="19" spans="1:3" x14ac:dyDescent="0.25">
      <c r="A19" s="73" t="s">
        <v>166</v>
      </c>
      <c r="B19" s="66">
        <v>0</v>
      </c>
      <c r="C19" s="66">
        <v>0</v>
      </c>
    </row>
    <row r="20" spans="1:3" x14ac:dyDescent="0.25">
      <c r="A20" s="72" t="s">
        <v>167</v>
      </c>
      <c r="B20" s="74">
        <v>0</v>
      </c>
      <c r="C20" s="74">
        <v>0</v>
      </c>
    </row>
    <row r="21" spans="1:3" x14ac:dyDescent="0.25">
      <c r="A21" s="69" t="s">
        <v>168</v>
      </c>
      <c r="B21" s="64">
        <v>0</v>
      </c>
      <c r="C21" s="64">
        <v>0</v>
      </c>
    </row>
    <row r="22" spans="1:3" x14ac:dyDescent="0.25">
      <c r="A22" s="73" t="s">
        <v>165</v>
      </c>
      <c r="B22" s="75">
        <v>0</v>
      </c>
      <c r="C22" s="75">
        <v>0</v>
      </c>
    </row>
    <row r="23" spans="1:3" x14ac:dyDescent="0.25">
      <c r="A23" s="73" t="s">
        <v>166</v>
      </c>
      <c r="B23" s="75">
        <v>0</v>
      </c>
      <c r="C23" s="75">
        <v>0</v>
      </c>
    </row>
    <row r="24" spans="1:3" x14ac:dyDescent="0.25">
      <c r="A24" s="69" t="s">
        <v>169</v>
      </c>
      <c r="B24" s="64">
        <v>0</v>
      </c>
      <c r="C24" s="64">
        <v>0</v>
      </c>
    </row>
    <row r="25" spans="1:3" x14ac:dyDescent="0.25">
      <c r="A25" s="73" t="s">
        <v>170</v>
      </c>
      <c r="B25" s="75">
        <v>0</v>
      </c>
      <c r="C25" s="75">
        <v>0</v>
      </c>
    </row>
    <row r="26" spans="1:3" x14ac:dyDescent="0.25">
      <c r="A26" s="73" t="s">
        <v>171</v>
      </c>
      <c r="B26" s="75">
        <v>0</v>
      </c>
      <c r="C26" s="75">
        <v>0</v>
      </c>
    </row>
    <row r="27" spans="1:3" x14ac:dyDescent="0.25">
      <c r="A27" s="72" t="s">
        <v>172</v>
      </c>
      <c r="B27" s="74">
        <v>0</v>
      </c>
      <c r="C27" s="74">
        <v>0</v>
      </c>
    </row>
    <row r="28" spans="1:3" x14ac:dyDescent="0.25">
      <c r="A28" s="73" t="s">
        <v>173</v>
      </c>
      <c r="B28" s="66">
        <v>0</v>
      </c>
      <c r="C28" s="66">
        <v>0</v>
      </c>
    </row>
    <row r="29" spans="1:3" x14ac:dyDescent="0.25">
      <c r="A29" s="73" t="s">
        <v>174</v>
      </c>
      <c r="B29" s="66">
        <v>0</v>
      </c>
      <c r="C29" s="66">
        <v>0</v>
      </c>
    </row>
    <row r="30" spans="1:3" x14ac:dyDescent="0.25">
      <c r="A30" s="69" t="s">
        <v>175</v>
      </c>
      <c r="B30" s="64">
        <v>0</v>
      </c>
      <c r="C30" s="64">
        <v>0</v>
      </c>
    </row>
    <row r="31" spans="1:3" x14ac:dyDescent="0.25">
      <c r="A31" s="73" t="s">
        <v>176</v>
      </c>
      <c r="B31" s="75">
        <v>0</v>
      </c>
      <c r="C31" s="75">
        <v>0</v>
      </c>
    </row>
    <row r="32" spans="1:3" x14ac:dyDescent="0.25">
      <c r="A32" s="73" t="s">
        <v>177</v>
      </c>
      <c r="B32" s="75">
        <v>0</v>
      </c>
      <c r="C32" s="75">
        <v>0</v>
      </c>
    </row>
    <row r="33" spans="1:3" x14ac:dyDescent="0.25">
      <c r="A33" s="72" t="s">
        <v>178</v>
      </c>
      <c r="B33" s="64">
        <v>0</v>
      </c>
      <c r="C33" s="64">
        <v>0</v>
      </c>
    </row>
    <row r="34" spans="1:3" x14ac:dyDescent="0.25">
      <c r="A34" s="69" t="s">
        <v>179</v>
      </c>
      <c r="B34" s="75">
        <v>0</v>
      </c>
      <c r="C34" s="75">
        <v>0</v>
      </c>
    </row>
    <row r="35" spans="1:3" x14ac:dyDescent="0.25">
      <c r="A35" s="69" t="s">
        <v>180</v>
      </c>
      <c r="B35" s="75">
        <v>0</v>
      </c>
      <c r="C35" s="75">
        <v>0</v>
      </c>
    </row>
    <row r="36" spans="1:3" ht="30" x14ac:dyDescent="0.25">
      <c r="A36" s="70" t="s">
        <v>181</v>
      </c>
      <c r="B36" s="64">
        <v>0</v>
      </c>
      <c r="C36" s="64">
        <v>0</v>
      </c>
    </row>
    <row r="37" spans="1:3" x14ac:dyDescent="0.25">
      <c r="A37" s="69" t="s">
        <v>179</v>
      </c>
      <c r="B37" s="75">
        <v>0</v>
      </c>
      <c r="C37" s="75">
        <v>0</v>
      </c>
    </row>
    <row r="38" spans="1:3" x14ac:dyDescent="0.25">
      <c r="A38" s="69" t="s">
        <v>180</v>
      </c>
      <c r="B38" s="75">
        <v>0</v>
      </c>
      <c r="C38" s="75">
        <v>0</v>
      </c>
    </row>
    <row r="39" spans="1:3" x14ac:dyDescent="0.25">
      <c r="A39" s="70" t="s">
        <v>182</v>
      </c>
      <c r="B39" s="75">
        <v>0</v>
      </c>
      <c r="C39" s="75">
        <v>0</v>
      </c>
    </row>
    <row r="40" spans="1:3" ht="21" customHeight="1" x14ac:dyDescent="0.25"/>
    <row r="41" spans="1:3" x14ac:dyDescent="0.25">
      <c r="C41" s="76" t="s">
        <v>130</v>
      </c>
    </row>
    <row r="42" spans="1:3" x14ac:dyDescent="0.25">
      <c r="A42" s="58"/>
      <c r="B42" s="60" t="s">
        <v>148</v>
      </c>
      <c r="C42" s="60" t="s">
        <v>149</v>
      </c>
    </row>
    <row r="43" spans="1:3" ht="30" x14ac:dyDescent="0.25">
      <c r="A43" s="77" t="s">
        <v>183</v>
      </c>
      <c r="B43" s="78" t="s">
        <v>9</v>
      </c>
      <c r="C43" s="62" t="s">
        <v>151</v>
      </c>
    </row>
    <row r="44" spans="1:3" x14ac:dyDescent="0.25">
      <c r="A44" s="79" t="s">
        <v>184</v>
      </c>
      <c r="B44" s="144">
        <v>0</v>
      </c>
      <c r="C44" s="144">
        <v>0</v>
      </c>
    </row>
    <row r="45" spans="1:3" x14ac:dyDescent="0.25">
      <c r="A45" s="80" t="s">
        <v>158</v>
      </c>
      <c r="B45" s="145">
        <v>0</v>
      </c>
      <c r="C45" s="145">
        <v>0</v>
      </c>
    </row>
    <row r="46" spans="1:3" x14ac:dyDescent="0.25">
      <c r="A46" s="81" t="s">
        <v>185</v>
      </c>
      <c r="B46" s="146">
        <v>0</v>
      </c>
      <c r="C46" s="146">
        <v>0</v>
      </c>
    </row>
    <row r="47" spans="1:3" x14ac:dyDescent="0.25">
      <c r="A47" s="82" t="s">
        <v>186</v>
      </c>
      <c r="B47" s="146">
        <v>0</v>
      </c>
      <c r="C47" s="146">
        <v>0</v>
      </c>
    </row>
    <row r="48" spans="1:3" x14ac:dyDescent="0.25">
      <c r="A48" s="83" t="s">
        <v>187</v>
      </c>
      <c r="B48" s="144">
        <v>71251.069999999992</v>
      </c>
      <c r="C48" s="144">
        <v>20707.54</v>
      </c>
    </row>
    <row r="49" spans="1:3" x14ac:dyDescent="0.25">
      <c r="A49" s="81" t="s">
        <v>188</v>
      </c>
      <c r="B49" s="147">
        <v>36691.549999999996</v>
      </c>
      <c r="C49" s="147">
        <v>10447.56</v>
      </c>
    </row>
    <row r="50" spans="1:3" x14ac:dyDescent="0.25">
      <c r="A50" s="81" t="s">
        <v>189</v>
      </c>
      <c r="B50" s="147">
        <v>26928.54</v>
      </c>
      <c r="C50" s="147">
        <v>10259.23</v>
      </c>
    </row>
    <row r="51" spans="1:3" x14ac:dyDescent="0.25">
      <c r="A51" s="81" t="s">
        <v>190</v>
      </c>
      <c r="B51" s="147">
        <v>7630.98</v>
      </c>
      <c r="C51" s="147">
        <v>0.75</v>
      </c>
    </row>
    <row r="52" spans="1:3" ht="12.75" customHeight="1" x14ac:dyDescent="0.25">
      <c r="A52" s="84" t="s">
        <v>191</v>
      </c>
      <c r="B52" s="147">
        <v>0</v>
      </c>
      <c r="C52" s="147">
        <v>0</v>
      </c>
    </row>
    <row r="53" spans="1:3" x14ac:dyDescent="0.25">
      <c r="A53" s="85" t="s">
        <v>192</v>
      </c>
      <c r="B53" s="147">
        <v>0</v>
      </c>
      <c r="C53" s="147">
        <v>0</v>
      </c>
    </row>
    <row r="54" spans="1:3" x14ac:dyDescent="0.25">
      <c r="A54" s="85" t="s">
        <v>193</v>
      </c>
      <c r="B54" s="147">
        <v>0</v>
      </c>
      <c r="C54" s="147">
        <v>0</v>
      </c>
    </row>
  </sheetData>
  <sheetProtection formatColumns="0" formatRows="0"/>
  <mergeCells count="2">
    <mergeCell ref="A1:C1"/>
    <mergeCell ref="A2:C2"/>
  </mergeCells>
  <printOptions horizontalCentered="1"/>
  <pageMargins left="0.25" right="0.25" top="0.75" bottom="0.75" header="0.3" footer="0.3"/>
  <pageSetup paperSize="9" scale="84"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X11"/>
  <sheetViews>
    <sheetView workbookViewId="0">
      <selection activeCell="G26" sqref="G26"/>
    </sheetView>
  </sheetViews>
  <sheetFormatPr defaultRowHeight="15" x14ac:dyDescent="0.25"/>
  <cols>
    <col min="1" max="1" width="3.140625" style="90" customWidth="1"/>
    <col min="2" max="2" width="20" style="35" customWidth="1"/>
    <col min="3" max="3" width="12.5703125" style="35" bestFit="1" customWidth="1"/>
    <col min="4" max="4" width="14.5703125" style="35" customWidth="1"/>
    <col min="5" max="5" width="10.85546875" style="35" bestFit="1" customWidth="1"/>
    <col min="6" max="6" width="13.42578125" style="35" bestFit="1" customWidth="1"/>
    <col min="7" max="7" width="9.85546875" style="35" bestFit="1" customWidth="1"/>
    <col min="8" max="8" width="10.85546875" style="35" bestFit="1" customWidth="1"/>
    <col min="9" max="9" width="9.85546875" style="35" bestFit="1" customWidth="1"/>
    <col min="10" max="11" width="10.85546875" style="35" bestFit="1" customWidth="1"/>
    <col min="12" max="12" width="12.28515625" style="35" bestFit="1" customWidth="1"/>
    <col min="13" max="14" width="10.85546875" style="35" bestFit="1" customWidth="1"/>
    <col min="15" max="15" width="9.85546875" style="35" bestFit="1" customWidth="1"/>
    <col min="16" max="17" width="10.85546875" style="35" bestFit="1" customWidth="1"/>
    <col min="18" max="18" width="12.28515625" style="35" bestFit="1" customWidth="1"/>
    <col min="19" max="19" width="9.85546875" style="35" bestFit="1" customWidth="1"/>
    <col min="20" max="20" width="10.85546875" style="35" bestFit="1" customWidth="1"/>
    <col min="21" max="21" width="9.85546875" style="35" bestFit="1" customWidth="1"/>
    <col min="22" max="22" width="10.85546875" style="35" bestFit="1" customWidth="1"/>
    <col min="23" max="23" width="9.85546875" style="35" bestFit="1" customWidth="1"/>
    <col min="24" max="24" width="12.28515625" style="35" bestFit="1" customWidth="1"/>
    <col min="25" max="16384" width="9.140625" style="35"/>
  </cols>
  <sheetData>
    <row r="1" spans="1:24" ht="24.75" customHeight="1" thickBot="1" x14ac:dyDescent="0.3">
      <c r="A1" s="182" t="s">
        <v>194</v>
      </c>
      <c r="B1" s="182"/>
      <c r="C1" s="182"/>
      <c r="D1" s="182"/>
      <c r="E1" s="182"/>
      <c r="F1" s="182"/>
      <c r="G1" s="182"/>
      <c r="H1" s="182"/>
      <c r="I1" s="182"/>
      <c r="J1" s="182"/>
      <c r="K1" s="182"/>
      <c r="L1" s="182"/>
      <c r="M1" s="182"/>
      <c r="N1" s="182"/>
      <c r="O1" s="182"/>
      <c r="P1" s="182"/>
      <c r="Q1" s="182"/>
      <c r="R1" s="182"/>
      <c r="S1" s="182"/>
      <c r="T1" s="182"/>
      <c r="U1" s="182"/>
      <c r="V1" s="182"/>
      <c r="W1" s="182"/>
      <c r="X1" s="182"/>
    </row>
    <row r="2" spans="1:24" x14ac:dyDescent="0.25">
      <c r="A2" s="183" t="s">
        <v>195</v>
      </c>
      <c r="B2" s="186" t="s">
        <v>196</v>
      </c>
      <c r="C2" s="189" t="s">
        <v>197</v>
      </c>
      <c r="D2" s="189" t="s">
        <v>198</v>
      </c>
      <c r="E2" s="191" t="s">
        <v>199</v>
      </c>
      <c r="F2" s="191"/>
      <c r="G2" s="191"/>
      <c r="H2" s="191"/>
      <c r="I2" s="191"/>
      <c r="J2" s="191"/>
      <c r="K2" s="191"/>
      <c r="L2" s="191"/>
      <c r="M2" s="191"/>
      <c r="N2" s="191"/>
      <c r="O2" s="191"/>
      <c r="P2" s="191"/>
      <c r="Q2" s="191"/>
      <c r="R2" s="191"/>
      <c r="S2" s="191"/>
      <c r="T2" s="191"/>
      <c r="U2" s="191"/>
      <c r="V2" s="191"/>
      <c r="W2" s="191"/>
      <c r="X2" s="192"/>
    </row>
    <row r="3" spans="1:24" x14ac:dyDescent="0.25">
      <c r="A3" s="184"/>
      <c r="B3" s="187"/>
      <c r="C3" s="190"/>
      <c r="D3" s="190"/>
      <c r="E3" s="180" t="s">
        <v>200</v>
      </c>
      <c r="F3" s="193"/>
      <c r="G3" s="190" t="s">
        <v>201</v>
      </c>
      <c r="H3" s="190"/>
      <c r="I3" s="190" t="s">
        <v>202</v>
      </c>
      <c r="J3" s="190"/>
      <c r="K3" s="190" t="s">
        <v>203</v>
      </c>
      <c r="L3" s="190"/>
      <c r="M3" s="180" t="s">
        <v>204</v>
      </c>
      <c r="N3" s="193"/>
      <c r="O3" s="190" t="s">
        <v>205</v>
      </c>
      <c r="P3" s="190"/>
      <c r="Q3" s="190" t="s">
        <v>206</v>
      </c>
      <c r="R3" s="190"/>
      <c r="S3" s="190" t="s">
        <v>207</v>
      </c>
      <c r="T3" s="190"/>
      <c r="U3" s="190" t="s">
        <v>208</v>
      </c>
      <c r="V3" s="190"/>
      <c r="W3" s="180" t="s">
        <v>209</v>
      </c>
      <c r="X3" s="181"/>
    </row>
    <row r="4" spans="1:24" x14ac:dyDescent="0.25">
      <c r="A4" s="185"/>
      <c r="B4" s="188"/>
      <c r="C4" s="190"/>
      <c r="D4" s="190"/>
      <c r="E4" s="86" t="s">
        <v>210</v>
      </c>
      <c r="F4" s="86" t="s">
        <v>131</v>
      </c>
      <c r="G4" s="86" t="s">
        <v>210</v>
      </c>
      <c r="H4" s="86" t="s">
        <v>131</v>
      </c>
      <c r="I4" s="86" t="s">
        <v>210</v>
      </c>
      <c r="J4" s="86" t="s">
        <v>131</v>
      </c>
      <c r="K4" s="86" t="s">
        <v>210</v>
      </c>
      <c r="L4" s="86" t="s">
        <v>131</v>
      </c>
      <c r="M4" s="86" t="s">
        <v>210</v>
      </c>
      <c r="N4" s="86" t="s">
        <v>131</v>
      </c>
      <c r="O4" s="86" t="s">
        <v>210</v>
      </c>
      <c r="P4" s="86" t="s">
        <v>131</v>
      </c>
      <c r="Q4" s="86" t="s">
        <v>210</v>
      </c>
      <c r="R4" s="86" t="s">
        <v>131</v>
      </c>
      <c r="S4" s="86" t="s">
        <v>210</v>
      </c>
      <c r="T4" s="86" t="s">
        <v>131</v>
      </c>
      <c r="U4" s="86" t="s">
        <v>210</v>
      </c>
      <c r="V4" s="86" t="s">
        <v>131</v>
      </c>
      <c r="W4" s="86" t="s">
        <v>210</v>
      </c>
      <c r="X4" s="87" t="s">
        <v>131</v>
      </c>
    </row>
    <row r="5" spans="1:24" ht="45" x14ac:dyDescent="0.25">
      <c r="A5" s="88">
        <v>1</v>
      </c>
      <c r="B5" s="89" t="s">
        <v>211</v>
      </c>
      <c r="C5" s="148">
        <v>1170702</v>
      </c>
      <c r="D5" s="86" t="s">
        <v>138</v>
      </c>
      <c r="E5" s="148">
        <v>415435</v>
      </c>
      <c r="F5" s="86" t="s">
        <v>138</v>
      </c>
      <c r="G5" s="148">
        <v>65593</v>
      </c>
      <c r="H5" s="86" t="s">
        <v>138</v>
      </c>
      <c r="I5" s="148">
        <v>19979</v>
      </c>
      <c r="J5" s="86" t="s">
        <v>138</v>
      </c>
      <c r="K5" s="148">
        <v>272935</v>
      </c>
      <c r="L5" s="86" t="s">
        <v>138</v>
      </c>
      <c r="M5" s="148">
        <v>108146</v>
      </c>
      <c r="N5" s="86" t="s">
        <v>138</v>
      </c>
      <c r="O5" s="148">
        <v>45847</v>
      </c>
      <c r="P5" s="86" t="s">
        <v>138</v>
      </c>
      <c r="Q5" s="148">
        <v>134464</v>
      </c>
      <c r="R5" s="86" t="s">
        <v>138</v>
      </c>
      <c r="S5" s="148">
        <v>70294</v>
      </c>
      <c r="T5" s="86" t="s">
        <v>138</v>
      </c>
      <c r="U5" s="148">
        <v>21786</v>
      </c>
      <c r="V5" s="86" t="s">
        <v>138</v>
      </c>
      <c r="W5" s="148">
        <v>16223</v>
      </c>
      <c r="X5" s="87" t="s">
        <v>138</v>
      </c>
    </row>
    <row r="6" spans="1:24" x14ac:dyDescent="0.25">
      <c r="A6" s="88">
        <v>2</v>
      </c>
      <c r="B6" s="89" t="s">
        <v>212</v>
      </c>
      <c r="C6" s="148">
        <v>1598450</v>
      </c>
      <c r="D6" s="149">
        <v>1821222.49</v>
      </c>
      <c r="E6" s="148">
        <v>525632</v>
      </c>
      <c r="F6" s="149">
        <v>926946.95</v>
      </c>
      <c r="G6" s="148">
        <v>90302</v>
      </c>
      <c r="H6" s="149">
        <v>59720.24</v>
      </c>
      <c r="I6" s="148">
        <v>29316</v>
      </c>
      <c r="J6" s="149">
        <v>27601.75</v>
      </c>
      <c r="K6" s="148">
        <v>394972</v>
      </c>
      <c r="L6" s="149">
        <v>317855.02</v>
      </c>
      <c r="M6" s="148">
        <v>154722</v>
      </c>
      <c r="N6" s="149">
        <v>104316.66</v>
      </c>
      <c r="O6" s="148">
        <v>64731</v>
      </c>
      <c r="P6" s="149">
        <v>52131.06</v>
      </c>
      <c r="Q6" s="148">
        <v>187778</v>
      </c>
      <c r="R6" s="149">
        <v>171660.18</v>
      </c>
      <c r="S6" s="148">
        <v>96084</v>
      </c>
      <c r="T6" s="149">
        <v>80508.92</v>
      </c>
      <c r="U6" s="148">
        <v>29037</v>
      </c>
      <c r="V6" s="149">
        <v>32704.9</v>
      </c>
      <c r="W6" s="148">
        <v>25876</v>
      </c>
      <c r="X6" s="149">
        <v>47776.81</v>
      </c>
    </row>
    <row r="7" spans="1:24" ht="30" x14ac:dyDescent="0.25">
      <c r="A7" s="88">
        <v>3</v>
      </c>
      <c r="B7" s="89" t="s">
        <v>213</v>
      </c>
      <c r="C7" s="148">
        <v>52908</v>
      </c>
      <c r="D7" s="149">
        <v>48428.320000000007</v>
      </c>
      <c r="E7" s="148">
        <v>18636</v>
      </c>
      <c r="F7" s="149">
        <v>37067.1</v>
      </c>
      <c r="G7" s="148">
        <v>2547</v>
      </c>
      <c r="H7" s="149">
        <v>398.94</v>
      </c>
      <c r="I7" s="148">
        <v>968</v>
      </c>
      <c r="J7" s="149">
        <v>133</v>
      </c>
      <c r="K7" s="148">
        <v>13533</v>
      </c>
      <c r="L7" s="149">
        <v>1949.51</v>
      </c>
      <c r="M7" s="148">
        <v>4331</v>
      </c>
      <c r="N7" s="149">
        <v>534.79999999999995</v>
      </c>
      <c r="O7" s="148">
        <v>1642</v>
      </c>
      <c r="P7" s="149">
        <v>530</v>
      </c>
      <c r="Q7" s="148">
        <v>6259</v>
      </c>
      <c r="R7" s="149">
        <v>2440.69</v>
      </c>
      <c r="S7" s="148">
        <v>3300</v>
      </c>
      <c r="T7" s="149">
        <v>472.92</v>
      </c>
      <c r="U7" s="148">
        <v>914</v>
      </c>
      <c r="V7" s="149">
        <v>201.4</v>
      </c>
      <c r="W7" s="148">
        <v>778</v>
      </c>
      <c r="X7" s="149">
        <v>4699.96</v>
      </c>
    </row>
    <row r="8" spans="1:24" x14ac:dyDescent="0.25">
      <c r="M8" s="91"/>
    </row>
    <row r="9" spans="1:24" x14ac:dyDescent="0.25">
      <c r="D9" s="56"/>
    </row>
    <row r="11" spans="1:24" x14ac:dyDescent="0.25">
      <c r="D11" s="92"/>
    </row>
  </sheetData>
  <mergeCells count="16">
    <mergeCell ref="W3:X3"/>
    <mergeCell ref="A1:X1"/>
    <mergeCell ref="A2:A4"/>
    <mergeCell ref="B2:B4"/>
    <mergeCell ref="C2:C4"/>
    <mergeCell ref="D2:D4"/>
    <mergeCell ref="E2:X2"/>
    <mergeCell ref="E3:F3"/>
    <mergeCell ref="G3:H3"/>
    <mergeCell ref="I3:J3"/>
    <mergeCell ref="K3:L3"/>
    <mergeCell ref="M3:N3"/>
    <mergeCell ref="O3:P3"/>
    <mergeCell ref="Q3:R3"/>
    <mergeCell ref="S3:T3"/>
    <mergeCell ref="U3:V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K10"/>
  <sheetViews>
    <sheetView showGridLines="0" zoomScale="115" zoomScaleNormal="115" zoomScaleSheetLayoutView="115" workbookViewId="0">
      <selection activeCell="B3" sqref="B3:C3"/>
    </sheetView>
  </sheetViews>
  <sheetFormatPr defaultColWidth="9.140625" defaultRowHeight="15" x14ac:dyDescent="0.25"/>
  <cols>
    <col min="1" max="1" width="2.7109375" style="93" customWidth="1"/>
    <col min="2" max="2" width="33.85546875" style="93" customWidth="1"/>
    <col min="3" max="3" width="49.7109375" style="93" customWidth="1"/>
    <col min="4" max="16384" width="9.140625" style="93"/>
  </cols>
  <sheetData>
    <row r="1" spans="1:11" ht="37.5" customHeight="1" x14ac:dyDescent="0.25">
      <c r="A1" s="194" t="s">
        <v>214</v>
      </c>
      <c r="B1" s="194"/>
      <c r="C1" s="194"/>
    </row>
    <row r="2" spans="1:11" ht="30" x14ac:dyDescent="0.25">
      <c r="A2" s="94" t="s">
        <v>195</v>
      </c>
      <c r="B2" s="95" t="s">
        <v>215</v>
      </c>
      <c r="C2" s="96" t="s">
        <v>216</v>
      </c>
    </row>
    <row r="3" spans="1:11" ht="15" customHeight="1" x14ac:dyDescent="0.25">
      <c r="A3" s="97">
        <v>1</v>
      </c>
      <c r="B3" s="150">
        <v>389548.201</v>
      </c>
      <c r="C3" s="151">
        <v>0.97750000000000004</v>
      </c>
      <c r="D3" s="98"/>
    </row>
    <row r="4" spans="1:11" x14ac:dyDescent="0.25">
      <c r="A4" s="99"/>
      <c r="B4" s="99"/>
      <c r="C4" s="99"/>
    </row>
    <row r="5" spans="1:11" ht="78.75" customHeight="1" x14ac:dyDescent="0.25">
      <c r="A5" s="195" t="s">
        <v>217</v>
      </c>
      <c r="B5" s="195"/>
      <c r="C5" s="195"/>
      <c r="D5" s="100"/>
      <c r="E5" s="100"/>
      <c r="F5" s="100"/>
      <c r="G5" s="100"/>
      <c r="H5" s="100"/>
      <c r="I5" s="100"/>
      <c r="J5" s="100"/>
      <c r="K5" s="100"/>
    </row>
    <row r="6" spans="1:11" x14ac:dyDescent="0.25">
      <c r="A6" s="100"/>
      <c r="B6" s="100"/>
      <c r="C6" s="100"/>
      <c r="D6" s="100"/>
      <c r="E6" s="100"/>
      <c r="F6" s="100"/>
      <c r="G6" s="100"/>
      <c r="H6" s="100"/>
      <c r="I6" s="100"/>
      <c r="J6" s="100"/>
      <c r="K6" s="100"/>
    </row>
    <row r="7" spans="1:11" x14ac:dyDescent="0.25">
      <c r="A7" s="99"/>
      <c r="B7" s="99"/>
      <c r="C7" s="99"/>
    </row>
    <row r="8" spans="1:11" x14ac:dyDescent="0.25">
      <c r="A8" s="196"/>
      <c r="B8" s="196"/>
      <c r="C8" s="196"/>
    </row>
    <row r="9" spans="1:11" x14ac:dyDescent="0.25">
      <c r="A9" s="99"/>
      <c r="B9" s="99"/>
      <c r="C9" s="99"/>
    </row>
    <row r="10" spans="1:11" x14ac:dyDescent="0.25">
      <c r="A10" s="99"/>
      <c r="B10" s="99"/>
      <c r="C10" s="99"/>
    </row>
  </sheetData>
  <sheetProtection formatColumns="0" formatRows="0"/>
  <mergeCells count="3">
    <mergeCell ref="A1:C1"/>
    <mergeCell ref="A5:C5"/>
    <mergeCell ref="A8:C8"/>
  </mergeCells>
  <printOptions horizontalCentered="1"/>
  <pageMargins left="0.6" right="0.61" top="1" bottom="1" header="0.5" footer="0.5"/>
  <pageSetup paperSize="9"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KreditRiski</vt:lpstr>
      <vt:lpstr>LikvidlikRiski</vt:lpstr>
      <vt:lpstr>ValyutaRiski</vt:lpstr>
      <vt:lpstr>FaizRiski</vt:lpstr>
      <vt:lpstr>16.8.2 və 16.8.7</vt:lpstr>
      <vt:lpstr>16.8.3 və 16.8.4</vt:lpstr>
      <vt:lpstr>16.8.5.</vt:lpstr>
      <vt:lpstr>16.8.6</vt:lpstr>
      <vt:lpstr>16.8.8</vt:lpstr>
      <vt:lpstr>16.8.10.</vt:lpstr>
      <vt:lpstr>16.6.2 (1)</vt:lpstr>
      <vt:lpstr>'16.8.10.'!Print_Area</vt:lpstr>
      <vt:lpstr>'16.8.5.'!Print_Area</vt:lpstr>
      <vt:lpstr>'16.8.8'!Print_Area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2020-01-17T08:54:11Z</dcterms:modified>
</cp:coreProperties>
</file>