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6576" tabRatio="662"/>
  </bookViews>
  <sheets>
    <sheet name="KreditRiski" sheetId="4" r:id="rId1"/>
    <sheet name="LikvidlikRiski" sheetId="5" r:id="rId2"/>
    <sheet name="ValyutaRiski " sheetId="6" r:id="rId3"/>
    <sheet name="FaizRiski" sheetId="7" r:id="rId4"/>
    <sheet name="16.8.2 və 16.8.7" sheetId="9" r:id="rId5"/>
    <sheet name="16.8.3 və 16.8.4" sheetId="10" r:id="rId6"/>
    <sheet name="16.8.5." sheetId="11" r:id="rId7"/>
    <sheet name="16.8.6 " sheetId="12" r:id="rId8"/>
    <sheet name="16.8.8" sheetId="13" r:id="rId9"/>
    <sheet name="16.8.10." sheetId="14" r:id="rId10"/>
    <sheet name="16.6.2 (1)"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[1]BD04B!#REF!</definedName>
    <definedName name="\q">[1]BD04A!#REF!</definedName>
    <definedName name="\s">#REF!</definedName>
    <definedName name="\w">[1]BD04A!#REF!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hidden="1">'[3]2001'!#REF!</definedName>
    <definedName name="_2__123Graph_XCHART_3" hidden="1">'[3]2001'!#REF!</definedName>
    <definedName name="_3__123Graph_XCHART_4" hidden="1">'[3]2001'!#REF!</definedName>
    <definedName name="_4__123Graph_XCHART_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#REF!</definedName>
    <definedName name="_TAB2">#REF!</definedName>
    <definedName name="_TAB3">#REF!</definedName>
    <definedName name="_total_LF_LF_iNdEx_1500">"$#REF!.$A$#REF!"</definedName>
    <definedName name="ACB">#REF!</definedName>
    <definedName name="AMOUNT">#REF!</definedName>
    <definedName name="AMOUNTS_IN_LM_0">#REF!</definedName>
    <definedName name="AMT_CHG_OVER">#REF!</definedName>
    <definedName name="annex1">#N/A</definedName>
    <definedName name="annex2">#N/A</definedName>
    <definedName name="APS">#REF!</definedName>
    <definedName name="APS_RWA">[5]Provisions!$C$7</definedName>
    <definedName name="APS_TOF">[5]Provisions!$C$9</definedName>
    <definedName name="bank" localSheetId="9">#REF!</definedName>
    <definedName name="bank" localSheetId="4">#REF!</definedName>
    <definedName name="bank" localSheetId="5">#REF!</definedName>
    <definedName name="bank" localSheetId="6">#REF!</definedName>
    <definedName name="bank" localSheetId="7">#REF!</definedName>
    <definedName name="bank" localSheetId="8">#REF!</definedName>
    <definedName name="bank" localSheetId="3">#REF!</definedName>
    <definedName name="bank" localSheetId="0">#REF!</definedName>
    <definedName name="bank" localSheetId="1">#REF!</definedName>
    <definedName name="bank" localSheetId="2">#REF!</definedName>
    <definedName name="bank">#REF!</definedName>
    <definedName name="BANK__">#REF!</definedName>
    <definedName name="bank_1" localSheetId="9">#REF!</definedName>
    <definedName name="bank_1" localSheetId="4">#REF!</definedName>
    <definedName name="bank_1" localSheetId="5">#REF!</definedName>
    <definedName name="bank_1" localSheetId="6">#REF!</definedName>
    <definedName name="bank_1" localSheetId="7">#REF!</definedName>
    <definedName name="bank_1" localSheetId="8">#REF!</definedName>
    <definedName name="bank_1" localSheetId="3">#REF!</definedName>
    <definedName name="bank_1" localSheetId="0">#REF!</definedName>
    <definedName name="bank_1" localSheetId="1">#REF!</definedName>
    <definedName name="bank_1" localSheetId="2">#REF!</definedName>
    <definedName name="bank_1">#REF!</definedName>
    <definedName name="BOV">#REF!</definedName>
    <definedName name="BX">'[6]CR_Provisions EUR'!$A$1</definedName>
    <definedName name="by">'[6]CR_Write-offs EUR'!$D$4</definedName>
    <definedName name="bz">#REF!</definedName>
    <definedName name="bz2.">'[7]MPIs Flows'!$A$1</definedName>
    <definedName name="ca">'[8]MPIs Loans by Sector EUR'!$H$5</definedName>
    <definedName name="cf">#REF!</definedName>
    <definedName name="checkMFI">#REF!</definedName>
    <definedName name="checkNCB">#REF!</definedName>
    <definedName name="co">'[8]MPIs NPLs EUR'!$L$7</definedName>
    <definedName name="countA12_1" localSheetId="9">[9]A12!$T$1</definedName>
    <definedName name="countA12_1" localSheetId="4">[10]A12!$T$1</definedName>
    <definedName name="countA12_1" localSheetId="5">[10]A12!$T$1</definedName>
    <definedName name="countA12_1" localSheetId="6">[11]A12!$T$1</definedName>
    <definedName name="countA12_1" localSheetId="7">[10]A12!$T$1</definedName>
    <definedName name="countA12_1" localSheetId="8">#REF!</definedName>
    <definedName name="countA12_1">#N/A</definedName>
    <definedName name="countA12_2">#N/A</definedName>
    <definedName name="countA12_3">#N/A</definedName>
    <definedName name="countM1_1">#N/A</definedName>
    <definedName name="countM2_1" localSheetId="8">'16.8.8'!#REF!</definedName>
    <definedName name="countM2_1">#N/A</definedName>
    <definedName name="countM2_2" localSheetId="8">'16.8.8'!#REF!</definedName>
    <definedName name="countM2_2">#N/A</definedName>
    <definedName name="countM2_3" localSheetId="8">'16.8.8'!#REF!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9">[9]U3!$Q$1</definedName>
    <definedName name="countU3_1" localSheetId="4">[10]U3!$Q$1</definedName>
    <definedName name="countU3_1" localSheetId="5">[10]U3!$Q$1</definedName>
    <definedName name="countU3_1" localSheetId="6">[11]U3!$Q$1</definedName>
    <definedName name="countU3_1" localSheetId="7">[10]U3!$Q$1</definedName>
    <definedName name="countU3_1" localSheetId="8">#REF!</definedName>
    <definedName name="countU3_1">#N/A</definedName>
    <definedName name="countU3_2" localSheetId="9">[9]U3!$Q$2</definedName>
    <definedName name="countU3_2" localSheetId="4">[10]U3!$Q$2</definedName>
    <definedName name="countU3_2" localSheetId="5">[10]U3!$Q$2</definedName>
    <definedName name="countU3_2" localSheetId="6">[11]U3!$Q$2</definedName>
    <definedName name="countU3_2" localSheetId="7">[10]U3!$Q$2</definedName>
    <definedName name="countU3_2" localSheetId="8">#REF!</definedName>
    <definedName name="countU3_2">#N/A</definedName>
    <definedName name="countU3_3" localSheetId="9">[9]U3!$Q$3</definedName>
    <definedName name="countU3_3" localSheetId="4">[10]U3!$Q$3</definedName>
    <definedName name="countU3_3" localSheetId="5">[10]U3!$Q$3</definedName>
    <definedName name="countU3_3" localSheetId="6">[11]U3!$Q$3</definedName>
    <definedName name="countU3_3" localSheetId="7">[10]U3!$Q$3</definedName>
    <definedName name="countU3_3" localSheetId="8">#REF!</definedName>
    <definedName name="countU3_3">#N/A</definedName>
    <definedName name="countU3_4" localSheetId="9">[9]U3!$Q$4</definedName>
    <definedName name="countU3_4" localSheetId="4">[10]U3!$Q$4</definedName>
    <definedName name="countU3_4" localSheetId="5">[10]U3!$Q$4</definedName>
    <definedName name="countU3_4" localSheetId="6">[11]U3!$Q$4</definedName>
    <definedName name="countU3_4" localSheetId="7">[10]U3!$Q$4</definedName>
    <definedName name="countU3_4" localSheetId="8">#REF!</definedName>
    <definedName name="countU3_4">#N/A</definedName>
    <definedName name="CR1_">#REF!</definedName>
    <definedName name="Excel_BuiltIn_Print_Area_1">#N/A</definedName>
    <definedName name="fdfdfdf">'[12]ST-2SD.ST'!$A$23</definedName>
    <definedName name="GRAND">#REF!</definedName>
    <definedName name="i2br1">#REF!</definedName>
    <definedName name="i2br10">#REF!</definedName>
    <definedName name="i2br11">#REF!</definedName>
    <definedName name="i2br2">#REF!</definedName>
    <definedName name="i2br3">#REF!</definedName>
    <definedName name="i2br4">#REF!</definedName>
    <definedName name="i2br5">#REF!</definedName>
    <definedName name="i2br6">#REF!</definedName>
    <definedName name="i2br7">#REF!</definedName>
    <definedName name="i2br8">#REF!</definedName>
    <definedName name="i2br9">#REF!</definedName>
    <definedName name="lerik">'[12]ST-2SD.ST'!$A$42</definedName>
    <definedName name="LIAB">#REF!</definedName>
    <definedName name="LOM">#REF!</definedName>
    <definedName name="MMB">#REF!</definedName>
    <definedName name="muddet" localSheetId="9">#REF!</definedName>
    <definedName name="muddet" localSheetId="4">#REF!</definedName>
    <definedName name="muddet" localSheetId="5">#REF!</definedName>
    <definedName name="muddet" localSheetId="6">#REF!</definedName>
    <definedName name="muddet" localSheetId="7">#REF!</definedName>
    <definedName name="muddet" localSheetId="8">#REF!</definedName>
    <definedName name="muddet" localSheetId="3">#REF!</definedName>
    <definedName name="muddet" localSheetId="0">#REF!</definedName>
    <definedName name="muddet" localSheetId="1">#REF!</definedName>
    <definedName name="muddet" localSheetId="2">#REF!</definedName>
    <definedName name="muddet">#REF!</definedName>
    <definedName name="offset" localSheetId="9">#REF!</definedName>
    <definedName name="offset" localSheetId="4">#REF!</definedName>
    <definedName name="offset" localSheetId="5">#REF!</definedName>
    <definedName name="offset" localSheetId="6">#REF!</definedName>
    <definedName name="offset" localSheetId="7">#REF!</definedName>
    <definedName name="offset" localSheetId="8">#REF!</definedName>
    <definedName name="offset" localSheetId="3">#REF!</definedName>
    <definedName name="offset" localSheetId="0">#REF!</definedName>
    <definedName name="offset" localSheetId="1">#REF!</definedName>
    <definedName name="offset" localSheetId="2">#REF!</definedName>
    <definedName name="offset">#REF!</definedName>
    <definedName name="Page1">#REF!</definedName>
    <definedName name="Page2">#REF!</definedName>
    <definedName name="PART1">#REF!</definedName>
    <definedName name="PART2">#REF!</definedName>
    <definedName name="PART3">#REF!</definedName>
    <definedName name="PART4">#REF!</definedName>
    <definedName name="PART5">#REF!</definedName>
    <definedName name="PART5A">#REF!</definedName>
    <definedName name="PART5B">#REF!</definedName>
    <definedName name="PART6">#REF!</definedName>
    <definedName name="PART7">#REF!</definedName>
    <definedName name="PARTS2_7">#REF!</definedName>
    <definedName name="PREVIOUS_MONTH">#REF!</definedName>
    <definedName name="PRINT">#REF!</definedName>
    <definedName name="_xlnm.Print_Area" localSheetId="9">'16.8.10.'!$A$1:$F$91</definedName>
    <definedName name="_xlnm.Print_Area" localSheetId="6">'16.8.5.'!$A$1:$C$54</definedName>
    <definedName name="_xlnm.Print_Area" localSheetId="8">'16.8.8'!$A$1:$C$3</definedName>
    <definedName name="_xlnm.Print_Area">#REF!</definedName>
    <definedName name="Print_Area_MI">#REF!</definedName>
    <definedName name="PRINT1">#REF!</definedName>
    <definedName name="PRINT2">#REF!</definedName>
    <definedName name="PRINT4">#REF!</definedName>
    <definedName name="return">[13]Sheet1!$A$1:$D$117</definedName>
    <definedName name="row_endA12_1">#N/A</definedName>
    <definedName name="row_endA12_2">#N/A</definedName>
    <definedName name="row_endA12_3">#N/A</definedName>
    <definedName name="row_endM1_1">#N/A</definedName>
    <definedName name="row_endM2_1" localSheetId="8">'16.8.8'!#REF!</definedName>
    <definedName name="row_endM2_1">#N/A</definedName>
    <definedName name="row_endM2_2" localSheetId="8">'16.8.8'!#REF!</definedName>
    <definedName name="row_endM2_2">#N/A</definedName>
    <definedName name="row_endM2_3" localSheetId="8">'16.8.8'!#REF!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8">'16.8.8'!#REF!</definedName>
    <definedName name="row_startM2_1">#N/A</definedName>
    <definedName name="row_startM2_2" localSheetId="8">'16.8.8'!#REF!</definedName>
    <definedName name="row_startM2_2">#N/A</definedName>
    <definedName name="row_startM2_3" localSheetId="8">'16.8.8'!#REF!</definedName>
    <definedName name="row_startM2_3">#N/A</definedName>
    <definedName name="row_startM3_1" localSheetId="9">[9]M3!$AC$1</definedName>
    <definedName name="row_startM3_1" localSheetId="4">[10]M3!$AC$1</definedName>
    <definedName name="row_startM3_1" localSheetId="5">[10]M3!$AC$1</definedName>
    <definedName name="row_startM3_1" localSheetId="6">[11]M3!$AC$1</definedName>
    <definedName name="row_startM3_1" localSheetId="7">[10]M3!$AC$1</definedName>
    <definedName name="row_startM3_1" localSheetId="8">#REF!</definedName>
    <definedName name="row_startM3_1">#N/A</definedName>
    <definedName name="row_startM3_2" localSheetId="9">[9]M3!$AC$2</definedName>
    <definedName name="row_startM3_2" localSheetId="4">[10]M3!$AC$2</definedName>
    <definedName name="row_startM3_2" localSheetId="5">[10]M3!$AC$2</definedName>
    <definedName name="row_startM3_2" localSheetId="6">[11]M3!$AC$2</definedName>
    <definedName name="row_startM3_2" localSheetId="7">[10]M3!$AC$2</definedName>
    <definedName name="row_startM3_2" localSheetId="8">#REF!</definedName>
    <definedName name="row_startM3_2">#N/A</definedName>
    <definedName name="row_startM3_3" localSheetId="9">[9]M3!$AC$3</definedName>
    <definedName name="row_startM3_3" localSheetId="4">[10]M3!$AC$3</definedName>
    <definedName name="row_startM3_3" localSheetId="5">[10]M3!$AC$3</definedName>
    <definedName name="row_startM3_3" localSheetId="6">[11]M3!$AC$3</definedName>
    <definedName name="row_startM3_3" localSheetId="7">[10]M3!$AC$3</definedName>
    <definedName name="row_startM3_3" localSheetId="8">#REF!</definedName>
    <definedName name="row_startM3_3">#N/A</definedName>
    <definedName name="row_startM3_4" localSheetId="9">[9]M3!$AC$4</definedName>
    <definedName name="row_startM3_4" localSheetId="4">[10]M3!$AC$4</definedName>
    <definedName name="row_startM3_4" localSheetId="5">[10]M3!$AC$4</definedName>
    <definedName name="row_startM3_4" localSheetId="6">[11]M3!$AC$4</definedName>
    <definedName name="row_startM3_4" localSheetId="7">[10]M3!$AC$4</definedName>
    <definedName name="row_startM3_4" localSheetId="8">#REF!</definedName>
    <definedName name="row_startM3_4">#N/A</definedName>
    <definedName name="row_startM4_1" localSheetId="9">[9]M4!$AQ$1</definedName>
    <definedName name="row_startM4_1" localSheetId="4">[10]M4!$AQ$1</definedName>
    <definedName name="row_startM4_1" localSheetId="5">[10]M4!$AQ$1</definedName>
    <definedName name="row_startM4_1" localSheetId="6">[11]M4!$AQ$1</definedName>
    <definedName name="row_startM4_1" localSheetId="7">[10]M4!$AQ$1</definedName>
    <definedName name="row_startM4_1" localSheetId="8">#REF!</definedName>
    <definedName name="row_startM4_1">#N/A</definedName>
    <definedName name="row_startM4_2" localSheetId="9">[9]M4!$AQ$2</definedName>
    <definedName name="row_startM4_2" localSheetId="4">[10]M4!$AQ$2</definedName>
    <definedName name="row_startM4_2" localSheetId="5">[10]M4!$AQ$2</definedName>
    <definedName name="row_startM4_2" localSheetId="6">[11]M4!$AQ$2</definedName>
    <definedName name="row_startM4_2" localSheetId="7">[10]M4!$AQ$2</definedName>
    <definedName name="row_startM4_2" localSheetId="8">#REF!</definedName>
    <definedName name="row_startM4_2">#N/A</definedName>
    <definedName name="row_startM4_3" localSheetId="9">[9]M4!$AQ$3</definedName>
    <definedName name="row_startM4_3" localSheetId="4">[10]M4!$AQ$3</definedName>
    <definedName name="row_startM4_3" localSheetId="5">[10]M4!$AQ$3</definedName>
    <definedName name="row_startM4_3" localSheetId="6">[11]M4!$AQ$3</definedName>
    <definedName name="row_startM4_3" localSheetId="7">[10]M4!$AQ$3</definedName>
    <definedName name="row_startM4_3" localSheetId="8">#REF!</definedName>
    <definedName name="row_startM4_3">#N/A</definedName>
    <definedName name="row_startM4_4" localSheetId="9">[9]M4!$AQ$4</definedName>
    <definedName name="row_startM4_4" localSheetId="4">[10]M4!$AQ$4</definedName>
    <definedName name="row_startM4_4" localSheetId="5">[10]M4!$AQ$4</definedName>
    <definedName name="row_startM4_4" localSheetId="6">[11]M4!$AQ$4</definedName>
    <definedName name="row_startM4_4" localSheetId="7">[10]M4!$AQ$4</definedName>
    <definedName name="row_startM4_4" localSheetId="8">#REF!</definedName>
    <definedName name="row_startM4_4">#N/A</definedName>
    <definedName name="row_startM8_1" localSheetId="9">[9]M8!$K$1</definedName>
    <definedName name="row_startM8_1" localSheetId="4">[10]M8!$K$1</definedName>
    <definedName name="row_startM8_1" localSheetId="5">[10]M8!$K$1</definedName>
    <definedName name="row_startM8_1" localSheetId="6">[11]M8!$K$1</definedName>
    <definedName name="row_startM8_1" localSheetId="7">[10]M8!$K$1</definedName>
    <definedName name="row_startM8_1" localSheetId="8">#REF!</definedName>
    <definedName name="row_startM8_1">#N/A</definedName>
    <definedName name="row_startM8_2" localSheetId="9">[9]M8!$K$2</definedName>
    <definedName name="row_startM8_2" localSheetId="4">[10]M8!$K$2</definedName>
    <definedName name="row_startM8_2" localSheetId="5">[10]M8!$K$2</definedName>
    <definedName name="row_startM8_2" localSheetId="6">[11]M8!$K$2</definedName>
    <definedName name="row_startM8_2" localSheetId="7">[10]M8!$K$2</definedName>
    <definedName name="row_startM8_2" localSheetId="8">#REF!</definedName>
    <definedName name="row_startM8_2">#N/A</definedName>
    <definedName name="row_startM8_3" localSheetId="9">[9]M8!$K$3</definedName>
    <definedName name="row_startM8_3" localSheetId="4">[10]M8!$K$3</definedName>
    <definedName name="row_startM8_3" localSheetId="5">[10]M8!$K$3</definedName>
    <definedName name="row_startM8_3" localSheetId="6">[11]M8!$K$3</definedName>
    <definedName name="row_startM8_3" localSheetId="7">[10]M8!$K$3</definedName>
    <definedName name="row_startM8_3" localSheetId="8">#REF!</definedName>
    <definedName name="row_startM8_3">#N/A</definedName>
    <definedName name="row_startM9_1" localSheetId="9">[9]M9!$K$1</definedName>
    <definedName name="row_startM9_1" localSheetId="4">[10]M9!$K$1</definedName>
    <definedName name="row_startM9_1" localSheetId="5">[10]M9!$K$1</definedName>
    <definedName name="row_startM9_1" localSheetId="6">[11]M9!$K$1</definedName>
    <definedName name="row_startM9_1" localSheetId="7">[10]M9!$K$1</definedName>
    <definedName name="row_startM9_1" localSheetId="8">#REF!</definedName>
    <definedName name="row_startM9_1">#N/A</definedName>
    <definedName name="row_startM9_2" localSheetId="9">[9]M9!$K$2</definedName>
    <definedName name="row_startM9_2" localSheetId="4">[10]M9!$K$2</definedName>
    <definedName name="row_startM9_2" localSheetId="5">[10]M9!$K$2</definedName>
    <definedName name="row_startM9_2" localSheetId="6">[11]M9!$K$2</definedName>
    <definedName name="row_startM9_2" localSheetId="7">[10]M9!$K$2</definedName>
    <definedName name="row_startM9_2" localSheetId="8">#REF!</definedName>
    <definedName name="row_startM9_2">#N/A</definedName>
    <definedName name="row_startM9_3" localSheetId="9">[9]M9!$K$3</definedName>
    <definedName name="row_startM9_3" localSheetId="4">[10]M9!$K$3</definedName>
    <definedName name="row_startM9_3" localSheetId="5">[10]M9!$K$3</definedName>
    <definedName name="row_startM9_3" localSheetId="6">[11]M9!$K$3</definedName>
    <definedName name="row_startM9_3" localSheetId="7">[10]M9!$K$3</definedName>
    <definedName name="row_startM9_3" localSheetId="8">#REF!</definedName>
    <definedName name="row_startM9_3">#N/A</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9">[9]M1!$M$2</definedName>
    <definedName name="rowM1_1" localSheetId="4">[10]M1!$M$2</definedName>
    <definedName name="rowM1_1" localSheetId="5">[10]M1!$M$2</definedName>
    <definedName name="rowM1_1" localSheetId="6">[11]M1!$M$2</definedName>
    <definedName name="rowM1_1" localSheetId="7">[10]M1!$M$2</definedName>
    <definedName name="rowM1_1" localSheetId="8">#REF!</definedName>
    <definedName name="rowM1_1">#N/A</definedName>
    <definedName name="rowM2_1" localSheetId="8">'16.8.8'!#REF!</definedName>
    <definedName name="rowM2_1">#N/A</definedName>
    <definedName name="rowM2_2" localSheetId="8">'16.8.8'!#REF!</definedName>
    <definedName name="rowM2_2">#N/A</definedName>
    <definedName name="rowM2_3" localSheetId="8">'16.8.8'!#REF!</definedName>
    <definedName name="rowM2_3">#N/A</definedName>
    <definedName name="rowM3_1" localSheetId="9">[9]M3!$AB$1</definedName>
    <definedName name="rowM3_1" localSheetId="4">[10]M3!$AB$1</definedName>
    <definedName name="rowM3_1" localSheetId="5">[10]M3!$AB$1</definedName>
    <definedName name="rowM3_1" localSheetId="6">[11]M3!$AB$1</definedName>
    <definedName name="rowM3_1" localSheetId="7">[10]M3!$AB$1</definedName>
    <definedName name="rowM3_1" localSheetId="8">#REF!</definedName>
    <definedName name="rowM3_1">#N/A</definedName>
    <definedName name="rowM3_2" localSheetId="9">[9]M3!$AB$2</definedName>
    <definedName name="rowM3_2" localSheetId="4">[10]M3!$AB$2</definedName>
    <definedName name="rowM3_2" localSheetId="5">[10]M3!$AB$2</definedName>
    <definedName name="rowM3_2" localSheetId="6">[11]M3!$AB$2</definedName>
    <definedName name="rowM3_2" localSheetId="7">[10]M3!$AB$2</definedName>
    <definedName name="rowM3_2" localSheetId="8">#REF!</definedName>
    <definedName name="rowM3_2">#N/A</definedName>
    <definedName name="rowM3_3" localSheetId="9">[9]M3!$AB$3</definedName>
    <definedName name="rowM3_3" localSheetId="4">[10]M3!$AB$3</definedName>
    <definedName name="rowM3_3" localSheetId="5">[10]M3!$AB$3</definedName>
    <definedName name="rowM3_3" localSheetId="6">[11]M3!$AB$3</definedName>
    <definedName name="rowM3_3" localSheetId="7">[10]M3!$AB$3</definedName>
    <definedName name="rowM3_3" localSheetId="8">#REF!</definedName>
    <definedName name="rowM3_3">#N/A</definedName>
    <definedName name="rowM3_4" localSheetId="9">[9]M3!$AB$4</definedName>
    <definedName name="rowM3_4" localSheetId="4">[10]M3!$AB$4</definedName>
    <definedName name="rowM3_4" localSheetId="5">[10]M3!$AB$4</definedName>
    <definedName name="rowM3_4" localSheetId="6">[11]M3!$AB$4</definedName>
    <definedName name="rowM3_4" localSheetId="7">[10]M3!$AB$4</definedName>
    <definedName name="rowM3_4" localSheetId="8">#REF!</definedName>
    <definedName name="rowM3_4">#N/A</definedName>
    <definedName name="rowM4_1" localSheetId="9">[9]M4!$AP$1</definedName>
    <definedName name="rowM4_1" localSheetId="4">[10]M4!$AP$1</definedName>
    <definedName name="rowM4_1" localSheetId="5">[10]M4!$AP$1</definedName>
    <definedName name="rowM4_1" localSheetId="6">[11]M4!$AP$1</definedName>
    <definedName name="rowM4_1" localSheetId="7">[10]M4!$AP$1</definedName>
    <definedName name="rowM4_1" localSheetId="8">#REF!</definedName>
    <definedName name="rowM4_1">#N/A</definedName>
    <definedName name="rowM4_2" localSheetId="9">[9]M4!$AP$2</definedName>
    <definedName name="rowM4_2" localSheetId="4">[10]M4!$AP$2</definedName>
    <definedName name="rowM4_2" localSheetId="5">[10]M4!$AP$2</definedName>
    <definedName name="rowM4_2" localSheetId="6">[11]M4!$AP$2</definedName>
    <definedName name="rowM4_2" localSheetId="7">[10]M4!$AP$2</definedName>
    <definedName name="rowM4_2" localSheetId="8">#REF!</definedName>
    <definedName name="rowM4_2">#N/A</definedName>
    <definedName name="rowM4_3" localSheetId="9">[9]M4!$AP$3</definedName>
    <definedName name="rowM4_3" localSheetId="4">[10]M4!$AP$3</definedName>
    <definedName name="rowM4_3" localSheetId="5">[10]M4!$AP$3</definedName>
    <definedName name="rowM4_3" localSheetId="6">[11]M4!$AP$3</definedName>
    <definedName name="rowM4_3" localSheetId="7">[10]M4!$AP$3</definedName>
    <definedName name="rowM4_3" localSheetId="8">#REF!</definedName>
    <definedName name="rowM4_3">#N/A</definedName>
    <definedName name="rowM4_4" localSheetId="9">[9]M4!$AP$4</definedName>
    <definedName name="rowM4_4" localSheetId="4">[10]M4!$AP$4</definedName>
    <definedName name="rowM4_4" localSheetId="5">[10]M4!$AP$4</definedName>
    <definedName name="rowM4_4" localSheetId="6">[11]M4!$AP$4</definedName>
    <definedName name="rowM4_4" localSheetId="7">[10]M4!$AP$4</definedName>
    <definedName name="rowM4_4" localSheetId="8">#REF!</definedName>
    <definedName name="rowM4_4">#N/A</definedName>
    <definedName name="rowM8_1" localSheetId="9">[9]M8!$J$1</definedName>
    <definedName name="rowM8_1" localSheetId="4">[10]M8!$J$1</definedName>
    <definedName name="rowM8_1" localSheetId="5">[10]M8!$J$1</definedName>
    <definedName name="rowM8_1" localSheetId="6">[11]M8!$J$1</definedName>
    <definedName name="rowM8_1" localSheetId="7">[10]M8!$J$1</definedName>
    <definedName name="rowM8_1" localSheetId="8">#REF!</definedName>
    <definedName name="rowM8_1">#N/A</definedName>
    <definedName name="rowM8_2" localSheetId="9">[9]M8!$J$2</definedName>
    <definedName name="rowM8_2" localSheetId="4">[10]M8!$J$2</definedName>
    <definedName name="rowM8_2" localSheetId="5">[10]M8!$J$2</definedName>
    <definedName name="rowM8_2" localSheetId="6">[11]M8!$J$2</definedName>
    <definedName name="rowM8_2" localSheetId="7">[10]M8!$J$2</definedName>
    <definedName name="rowM8_2" localSheetId="8">#REF!</definedName>
    <definedName name="rowM8_2">#N/A</definedName>
    <definedName name="rowM8_3" localSheetId="9">[9]M8!$J$3</definedName>
    <definedName name="rowM8_3" localSheetId="4">[10]M8!$J$3</definedName>
    <definedName name="rowM8_3" localSheetId="5">[10]M8!$J$3</definedName>
    <definedName name="rowM8_3" localSheetId="6">[11]M8!$J$3</definedName>
    <definedName name="rowM8_3" localSheetId="7">[10]M8!$J$3</definedName>
    <definedName name="rowM8_3" localSheetId="8">#REF!</definedName>
    <definedName name="rowM8_3">#N/A</definedName>
    <definedName name="rowM9_1" localSheetId="9">[9]M9!$J$1</definedName>
    <definedName name="rowM9_1" localSheetId="4">[10]M9!$J$1</definedName>
    <definedName name="rowM9_1" localSheetId="5">[10]M9!$J$1</definedName>
    <definedName name="rowM9_1" localSheetId="6">[11]M9!$J$1</definedName>
    <definedName name="rowM9_1" localSheetId="7">[10]M9!$J$1</definedName>
    <definedName name="rowM9_1" localSheetId="8">#REF!</definedName>
    <definedName name="rowM9_1">#N/A</definedName>
    <definedName name="rowM9_2" localSheetId="9">[9]M9!$J$2</definedName>
    <definedName name="rowM9_2" localSheetId="4">[10]M9!$J$2</definedName>
    <definedName name="rowM9_2" localSheetId="5">[10]M9!$J$2</definedName>
    <definedName name="rowM9_2" localSheetId="6">[11]M9!$J$2</definedName>
    <definedName name="rowM9_2" localSheetId="7">[10]M9!$J$2</definedName>
    <definedName name="rowM9_2" localSheetId="8">#REF!</definedName>
    <definedName name="rowM9_2">#N/A</definedName>
    <definedName name="rowM9_3" localSheetId="9">[9]M9!$J$3</definedName>
    <definedName name="rowM9_3" localSheetId="4">[10]M9!$J$3</definedName>
    <definedName name="rowM9_3" localSheetId="5">[10]M9!$J$3</definedName>
    <definedName name="rowM9_3" localSheetId="6">[11]M9!$J$3</definedName>
    <definedName name="rowM9_3" localSheetId="7">[10]M9!$J$3</definedName>
    <definedName name="rowM9_3" localSheetId="8">#REF!</definedName>
    <definedName name="rowM9_3">#N/A</definedName>
    <definedName name="rowU3_1">#N/A</definedName>
    <definedName name="rowU3_2">#N/A</definedName>
    <definedName name="rowU3_3">#N/A</definedName>
    <definedName name="rowU3_4">#N/A</definedName>
    <definedName name="TAB">#REF!</definedName>
    <definedName name="TABLE">#REF!</definedName>
    <definedName name="TOTAL">#REF!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5" l="1"/>
  <c r="E17" i="5"/>
  <c r="I17" i="5"/>
  <c r="B51" i="14" l="1"/>
  <c r="B22" i="14" l="1"/>
  <c r="F6" i="15"/>
  <c r="L8" i="5" l="1"/>
  <c r="L9" i="5"/>
  <c r="L10" i="5"/>
  <c r="B8" i="4" l="1"/>
  <c r="L6" i="5" l="1"/>
  <c r="K3" i="5" l="1"/>
  <c r="C16" i="7" l="1"/>
  <c r="C9" i="7"/>
  <c r="C2" i="7"/>
  <c r="D3" i="5" l="1"/>
  <c r="E3" i="5"/>
  <c r="F3" i="5"/>
  <c r="G3" i="5"/>
  <c r="H3" i="5"/>
  <c r="I3" i="5"/>
  <c r="J3" i="5"/>
  <c r="K15" i="5"/>
  <c r="B17" i="4" l="1"/>
  <c r="B7" i="4" l="1"/>
  <c r="B9" i="4"/>
  <c r="P6" i="4"/>
  <c r="O6" i="4"/>
  <c r="N6" i="4"/>
  <c r="M6" i="4"/>
  <c r="L6" i="4"/>
  <c r="K6" i="4"/>
  <c r="J6" i="4"/>
  <c r="I6" i="4"/>
  <c r="H6" i="4"/>
  <c r="G6" i="4"/>
  <c r="F6" i="4"/>
  <c r="E6" i="4"/>
  <c r="D6" i="4"/>
  <c r="C6" i="4"/>
  <c r="D18" i="5"/>
  <c r="B6" i="4" l="1"/>
  <c r="J18" i="5" l="1"/>
  <c r="I18" i="5"/>
  <c r="H18" i="5"/>
  <c r="G18" i="5"/>
  <c r="F18" i="5"/>
  <c r="E18" i="5"/>
  <c r="C18" i="5"/>
  <c r="C15" i="5" s="1"/>
  <c r="L12" i="5"/>
  <c r="B19" i="4" l="1"/>
  <c r="E16" i="4" l="1"/>
  <c r="F16" i="4"/>
  <c r="G16" i="4"/>
  <c r="H16" i="4"/>
  <c r="I16" i="4"/>
  <c r="H15" i="5" l="1"/>
  <c r="H26" i="5" s="1"/>
  <c r="J15" i="5"/>
  <c r="J26" i="5" s="1"/>
  <c r="D15" i="5"/>
  <c r="D26" i="5" s="1"/>
  <c r="E15" i="5"/>
  <c r="E26" i="5" s="1"/>
  <c r="F15" i="5"/>
  <c r="F26" i="5" s="1"/>
  <c r="G15" i="5"/>
  <c r="G26" i="5" s="1"/>
  <c r="I15" i="5"/>
  <c r="I26" i="5" s="1"/>
  <c r="L4" i="5" l="1"/>
  <c r="L5" i="5"/>
  <c r="L7" i="5"/>
  <c r="L11" i="5"/>
  <c r="L15" i="5"/>
  <c r="L16" i="5"/>
  <c r="L17" i="5"/>
  <c r="L18" i="5"/>
  <c r="L19" i="5"/>
  <c r="L20" i="5"/>
  <c r="L21" i="5"/>
  <c r="L22" i="5"/>
  <c r="L24" i="5"/>
  <c r="C3" i="5"/>
  <c r="C26" i="5" s="1"/>
  <c r="D16" i="4" l="1"/>
  <c r="L14" i="5" l="1"/>
  <c r="L3" i="5"/>
  <c r="K26" i="5" l="1"/>
  <c r="L26" i="5" s="1"/>
  <c r="C16" i="4" l="1"/>
  <c r="B18" i="4"/>
  <c r="B16" i="4" l="1"/>
</calcChain>
</file>

<file path=xl/sharedStrings.xml><?xml version="1.0" encoding="utf-8"?>
<sst xmlns="http://schemas.openxmlformats.org/spreadsheetml/2006/main" count="438" uniqueCount="322">
  <si>
    <t>min manatla</t>
  </si>
  <si>
    <t>Müştərilərə verilmiş kreditlər</t>
  </si>
  <si>
    <t>Müştərilərə verilmiş kreditlər (xalis)</t>
  </si>
  <si>
    <t>Digər aktivlər</t>
  </si>
  <si>
    <t>Borc qiymətli kağızları</t>
  </si>
  <si>
    <t>Digər öhdəliklər</t>
  </si>
  <si>
    <t>Kredit riski</t>
  </si>
  <si>
    <t>Kredit portfelinin keyfiyyəti</t>
  </si>
  <si>
    <t>Kredit portfelinin sektorlar üzrə bölgüsü</t>
  </si>
  <si>
    <t>Cəmi</t>
  </si>
  <si>
    <t>Əsas məbləğ üzrə borc</t>
  </si>
  <si>
    <t>Cari</t>
  </si>
  <si>
    <t>Vaxtı keçmiş günlər</t>
  </si>
  <si>
    <t>1-30 gün</t>
  </si>
  <si>
    <t>31-60 gün</t>
  </si>
  <si>
    <t>61-90 gün</t>
  </si>
  <si>
    <t>91-120 gün</t>
  </si>
  <si>
    <t>121-150 gün</t>
  </si>
  <si>
    <t>151-180 gün</t>
  </si>
  <si>
    <t>181-210 gün</t>
  </si>
  <si>
    <t>211-240 gün</t>
  </si>
  <si>
    <t>241-270 gün</t>
  </si>
  <si>
    <t>271-300 gün</t>
  </si>
  <si>
    <t>301-330 gün</t>
  </si>
  <si>
    <t>331-365 (366) gün</t>
  </si>
  <si>
    <t>1 il və  artıq</t>
  </si>
  <si>
    <t>Kredit portfeli, o cümlədən</t>
  </si>
  <si>
    <t xml:space="preserve">  -Biznes</t>
  </si>
  <si>
    <t xml:space="preserve">  -İstehlak</t>
  </si>
  <si>
    <t xml:space="preserve">  -Daşınmaz əmlak</t>
  </si>
  <si>
    <t xml:space="preserve">  -Digər kreditlər</t>
  </si>
  <si>
    <t>Kreditlərin təminat üzrə bölgüsü</t>
  </si>
  <si>
    <t>Təminatsız</t>
  </si>
  <si>
    <t>Nağd vəsaitlə təmin olunan</t>
  </si>
  <si>
    <t>Qızıl təminatlı</t>
  </si>
  <si>
    <t>Daşınmaz əmlakla təmin olunan</t>
  </si>
  <si>
    <t>Daşınar əmlakla təmin olunan</t>
  </si>
  <si>
    <t>Qarantiyalar ilə təmin olunan</t>
  </si>
  <si>
    <t>Kredit törəmə alətləri ilə təmin olunan</t>
  </si>
  <si>
    <t>Likvidlik riski</t>
  </si>
  <si>
    <t>Ödəniş müddətinin bitməsinə qalan günlər</t>
  </si>
  <si>
    <t>Ani</t>
  </si>
  <si>
    <t>1 - 7 gün</t>
  </si>
  <si>
    <t>3-6 ay</t>
  </si>
  <si>
    <t>6 ay- 9 ay</t>
  </si>
  <si>
    <t>9 ay-1 il</t>
  </si>
  <si>
    <t>1-2 il</t>
  </si>
  <si>
    <t>2-5 il</t>
  </si>
  <si>
    <t>5 ildən çox</t>
  </si>
  <si>
    <t>Ümumi</t>
  </si>
  <si>
    <t>Aktivlər</t>
  </si>
  <si>
    <t>Nağd pul və ekvivalentləri</t>
  </si>
  <si>
    <t>Qiymətli kağızlar</t>
  </si>
  <si>
    <t>Kredit təşkilarına və digər maliyyə institutlarına verilmiş kreditlər (xalis)</t>
  </si>
  <si>
    <t>Qısamüddətli maliyyə alətləri</t>
  </si>
  <si>
    <t>Törəmə maliyyə alətləri</t>
  </si>
  <si>
    <t>Bankın depozitləri</t>
  </si>
  <si>
    <t>Digər maliyyə aktivlər</t>
  </si>
  <si>
    <t>Öhdəliklər</t>
  </si>
  <si>
    <t>ARMB və dövlət təşkilatlarının banka qarşı tələbləri</t>
  </si>
  <si>
    <t>Kredit təşkilatları və digər maliyyə institutlarından cəlb edilmiş vəsaitlər</t>
  </si>
  <si>
    <t>Müştərilərin depozitləri:</t>
  </si>
  <si>
    <t>2.3.1</t>
  </si>
  <si>
    <t>tələbli depozitlər</t>
  </si>
  <si>
    <t>2.3.2</t>
  </si>
  <si>
    <t>müddətli depozitlər</t>
  </si>
  <si>
    <t>Subordinasiya öhdəlikləri</t>
  </si>
  <si>
    <t>Digər maliyyə öhdəliklər</t>
  </si>
  <si>
    <t>Likvidlik "qəpi"</t>
  </si>
  <si>
    <t>Valyuta riski</t>
  </si>
  <si>
    <t>Maliyyə aktivləri və öhdəlikləri</t>
  </si>
  <si>
    <t>AZN</t>
  </si>
  <si>
    <t>ABŞ Dolları</t>
  </si>
  <si>
    <t>Avro</t>
  </si>
  <si>
    <t>Digər</t>
  </si>
  <si>
    <t>Nağd və nağd pul ekvivalentləri</t>
  </si>
  <si>
    <t>Qısa müddətli maliyyə alətləri</t>
  </si>
  <si>
    <t>Əsas vəsaitlər</t>
  </si>
  <si>
    <t>Mərkəzi Bank və dövlət təşkilatlarıın banka qarşı tələbləri</t>
  </si>
  <si>
    <t>Müştərilərin depozitləri</t>
  </si>
  <si>
    <t>a) tələbli depozitlər</t>
  </si>
  <si>
    <t>b) müddətli depozitlər</t>
  </si>
  <si>
    <t>faizlə</t>
  </si>
  <si>
    <t>Açıq valyuta mövqeyi əmsalı</t>
  </si>
  <si>
    <t>Sərbəst dönərli valyutalar üzrə məcmu açıq valyuta mövqeyi (AVM)</t>
  </si>
  <si>
    <t>Qapalı valyuta üzrə məcmu AVM</t>
  </si>
  <si>
    <t>Qiymətli metallar üzrə AVM</t>
  </si>
  <si>
    <t>Məcmu AVM</t>
  </si>
  <si>
    <t>Faiz riski</t>
  </si>
  <si>
    <t>Faiz dərəcəsinə görə cəmi aktivlər</t>
  </si>
  <si>
    <t>0-3 ay</t>
  </si>
  <si>
    <t>6-12 ay</t>
  </si>
  <si>
    <t>12-24 ay</t>
  </si>
  <si>
    <t>24-36 ay</t>
  </si>
  <si>
    <t>36 aydan yuxarı</t>
  </si>
  <si>
    <t>Faiz dərəcəsinə həssas cəmi öhdəliklər</t>
  </si>
  <si>
    <t>“Qəp”</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</si>
  <si>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</si>
  <si>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</si>
  <si>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</si>
  <si>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</si>
  <si>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</si>
  <si>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</si>
  <si>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</si>
  <si>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</si>
  <si>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</si>
  <si>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</si>
  <si>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</si>
  <si>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</si>
  <si>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</si>
  <si>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</si>
  <si>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</si>
  <si>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</si>
  <si>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</si>
  <si>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</si>
  <si>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</si>
  <si>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</si>
  <si>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a) Yaşayış sahəsinin alınmasına</t>
  </si>
  <si>
    <r>
      <t xml:space="preserve">a1)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</si>
  <si>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b) Yaşayış sahəsinin tikintisi və təmirinə</t>
  </si>
  <si>
    <r>
      <t xml:space="preserve">b1)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</si>
  <si>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</si>
  <si>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</si>
  <si>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</si>
  <si>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</si>
  <si>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</si>
  <si>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</si>
  <si>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</si>
  <si>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</si>
  <si>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Məbləğ</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</si>
  <si>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</si>
  <si>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</si>
  <si>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</si>
  <si>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</si>
  <si>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</si>
  <si>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</si>
  <si>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</si>
  <si>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</si>
  <si>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</si>
  <si>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</si>
  <si>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</si>
  <si>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</si>
  <si>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</si>
  <si>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</si>
  <si>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</si>
  <si>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</si>
  <si>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sumLiabManat</t>
  </si>
  <si>
    <t>sumLiabForeignCur</t>
  </si>
  <si>
    <t>ÖHDƏLİKLƏR</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</si>
  <si>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</si>
  <si>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</si>
  <si>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</si>
  <si>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</si>
  <si>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</si>
  <si>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</si>
  <si>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</si>
  <si>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</si>
  <si>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</si>
  <si>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</si>
  <si>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</si>
  <si>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</si>
  <si>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</si>
  <si>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</si>
  <si>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</si>
  <si>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</si>
  <si>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</si>
  <si>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</si>
  <si>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</si>
  <si>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</si>
  <si>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</si>
  <si>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</si>
  <si>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</si>
  <si>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</si>
  <si>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</si>
  <si>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</si>
  <si>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</si>
  <si>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</si>
  <si>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</si>
  <si>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</si>
  <si>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</si>
  <si>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</si>
  <si>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</si>
  <si>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</si>
  <si>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</si>
  <si>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</si>
  <si>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</si>
  <si>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</si>
  <si>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</si>
  <si>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</si>
  <si>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</si>
  <si>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</si>
  <si>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</si>
  <si>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t>
  </si>
  <si>
    <t>Müştəri və kreditlər</t>
  </si>
  <si>
    <t>Cəmi sayı</t>
  </si>
  <si>
    <t>Cəmi məbləğ</t>
  </si>
  <si>
    <t>İqtisadi rayonlar üzrə ayrılıqda</t>
  </si>
  <si>
    <t>Bakı-Abşeron</t>
  </si>
  <si>
    <t>Quba-Xaçmaz</t>
  </si>
  <si>
    <t>Dağlıq Şirvan</t>
  </si>
  <si>
    <t>Aran</t>
  </si>
  <si>
    <t>Lənkəran-Astara</t>
  </si>
  <si>
    <t>Şəki-Zaqatala</t>
  </si>
  <si>
    <t>Gəncə-Qazax</t>
  </si>
  <si>
    <t>Yuxarı Qarabağ</t>
  </si>
  <si>
    <t>Kəlbəcər-Laçın</t>
  </si>
  <si>
    <t>Naxçıvan MR</t>
  </si>
  <si>
    <t>Sayı</t>
  </si>
  <si>
    <t>Hesabat tarixinə  xidmət göstərilən müştərilər</t>
  </si>
  <si>
    <t>Kredit portfeli</t>
  </si>
  <si>
    <t>Vaxtı keçmiş kreditlər</t>
  </si>
  <si>
    <t>İri kredit tələblərinin məbləği və məcmu kapitala nisbəti</t>
  </si>
  <si>
    <t>İri kredit tələblərinin məbləği*</t>
  </si>
  <si>
    <t>İri kredit tələbinin bankın məcmu kapitalına nisbəti (%-lə)</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</si>
  <si>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</si>
  <si>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Sabit və dəyişkən faizi olan aktiv və öhdəliklərin təsnifatı</t>
  </si>
  <si>
    <t>Aktivlərin   maddələri</t>
  </si>
  <si>
    <t>(Hesabat ili qeyd edilsin)</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</si>
  <si>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</si>
  <si>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</si>
  <si>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</si>
  <si>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</si>
  <si>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</si>
  <si>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</si>
  <si>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</si>
  <si>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</si>
  <si>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</si>
  <si>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</si>
  <si>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</si>
  <si>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</si>
  <si>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</si>
  <si>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</si>
  <si>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</si>
  <si>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</si>
  <si>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</si>
  <si>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</si>
  <si>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</si>
  <si>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</si>
  <si>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</si>
  <si>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</si>
  <si>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</si>
  <si>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</si>
  <si>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</si>
  <si>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</si>
  <si>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</si>
  <si>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</si>
  <si>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</si>
  <si>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t>-</t>
  </si>
  <si>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</si>
  <si>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</si>
  <si>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</si>
  <si>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</si>
  <si>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</si>
  <si>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</si>
  <si>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</si>
  <si>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</si>
  <si>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</si>
  <si>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</si>
  <si>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</si>
  <si>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</si>
  <si>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</si>
  <si>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</si>
  <si>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</si>
  <si>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</si>
  <si>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</si>
  <si>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</si>
  <si>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</si>
  <si>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</si>
  <si>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</si>
  <si>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</si>
  <si>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</si>
  <si>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</si>
  <si>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</si>
  <si>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</si>
  <si>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</si>
  <si>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</si>
  <si>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</si>
  <si>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</si>
  <si>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</si>
  <si>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</si>
  <si>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</si>
  <si>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</si>
  <si>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</si>
  <si>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</si>
  <si>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</si>
  <si>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</si>
  <si>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</si>
  <si>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</si>
  <si>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</si>
  <si>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</si>
  <si>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</si>
  <si>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</si>
  <si>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</si>
  <si>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</si>
  <si>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Aidiyyəti şəxs</t>
  </si>
  <si>
    <t>Fiziki şəxs</t>
  </si>
  <si>
    <t>Hüquqi şəxs</t>
  </si>
  <si>
    <t>Ad</t>
  </si>
  <si>
    <t>Soyad</t>
  </si>
  <si>
    <t>Ata adı</t>
  </si>
  <si>
    <t>VÖEN</t>
  </si>
  <si>
    <t>AZN ekv.</t>
  </si>
  <si>
    <t>XXX</t>
  </si>
  <si>
    <t>8-90 gün</t>
  </si>
  <si>
    <t>1.9</t>
  </si>
  <si>
    <t xml:space="preserve">“Nostro" hesabları </t>
  </si>
  <si>
    <t>2.6</t>
  </si>
  <si>
    <t>2.7</t>
  </si>
  <si>
    <t xml:space="preserve"> “Loro" hesabları</t>
  </si>
  <si>
    <t>2.8</t>
  </si>
  <si>
    <t>Kapital</t>
  </si>
  <si>
    <t>1.9.1</t>
  </si>
  <si>
    <t>16. (çıx) Aktivlər üzrə mümkün zərərlərin ödənilməsi üçün məqsədli ehtiyatlar</t>
  </si>
  <si>
    <t>Kreditlərin, o cümlədən, vaxtı keçmiş kreditlərin iqtisadi rayonlar üzrə bölgüsü(min manatla)</t>
  </si>
  <si>
    <t>Aidiyyəti şəxslərlə bağlanılmış bütün əqdlər (min manatla)</t>
  </si>
  <si>
    <t xml:space="preserve">Balans kapital </t>
  </si>
  <si>
    <t>3</t>
  </si>
  <si>
    <t>Öhdəliklərin və kapitalın cəmisi</t>
  </si>
  <si>
    <t>Kredit təşkilatlarına və digər maliyyə institutlarına verilmiş kreditlər/depozitlər</t>
  </si>
  <si>
    <t>1.9.2</t>
  </si>
  <si>
    <t>Əks REPO əməliyyatları üzrə</t>
  </si>
  <si>
    <t>Qiymətli kağızlar/Əks-Repo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</si>
</sst>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0.00_-;\-* #,##0.00_-;_-* &quot;-&quot;??_-;_-@_-"/>
    <numFmt numFmtId="165" formatCode="_-* #,##0.00\ _₽_-;\-* #,##0.00\ _₽_-;_-* &quot;-&quot;??\ _₽_-;_-@_-"/>
    <numFmt numFmtId="166" formatCode="#,##0.000000"/>
    <numFmt numFmtId="167" formatCode="_(* #,##0_);_(* \(#,##0\);_(* &quot;-&quot;??_);_(@_)"/>
    <numFmt numFmtId="168" formatCode="_-* #,##0_-;\-* #,##0_-;_-* &quot;-&quot;??_-;_-@_-"/>
    <numFmt numFmtId="169" formatCode="0.00_);\(0.00\)"/>
  </numFmts>
  <fonts count="2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rgb="FF000000"/>
      <name val="Palatino Linotype"/>
      <family val="1"/>
    </font>
    <font>
      <b/>
      <sz val="10"/>
      <color rgb="FF000000"/>
      <name val="Palatino Linotype"/>
      <family val="1"/>
    </font>
    <font>
      <b/>
      <sz val="10"/>
      <color theme="1"/>
      <name val="Palatino Linotype"/>
      <family val="1"/>
    </font>
    <font>
      <b/>
      <sz val="10"/>
      <color rgb="FF000000"/>
      <name val="Palatino Linotype"/>
      <family val="1"/>
      <charset val="204"/>
    </font>
    <font>
      <sz val="11"/>
      <color rgb="FF000000"/>
      <name val="Calibri"/>
      <family val="2"/>
      <scheme val="minor"/>
    </font>
    <font>
      <b/>
      <sz val="11"/>
      <color rgb="FF000000"/>
      <name val="Calibri"/>
      <family val="2"/>
      <scheme val="minor"/>
    </font>
    <font>
      <sz val="9"/>
      <color theme="1"/>
      <name val="Calibri"/>
      <family val="2"/>
      <scheme val="minor"/>
    </font>
    <font>
      <b/>
      <sz val="11"/>
      <name val="Calibri"/>
      <family val="2"/>
      <scheme val="minor"/>
    </font>
    <font>
      <sz val="11"/>
      <name val="Calibri"/>
      <family val="2"/>
      <scheme val="minor"/>
    </font>
    <font>
      <i/>
      <sz val="11"/>
      <name val="Calibri"/>
      <family val="2"/>
      <scheme val="minor"/>
    </font>
    <font>
      <sz val="10"/>
      <name val="Arial"/>
      <family val="2"/>
    </font>
    <font>
      <sz val="11"/>
      <name val="Calibri"/>
      <family val="2"/>
      <charset val="204"/>
      <scheme val="minor"/>
    </font>
    <font>
      <b/>
      <sz val="11"/>
      <color indexed="8"/>
      <name val="Calibri"/>
      <family val="2"/>
      <scheme val="minor"/>
    </font>
    <font>
      <sz val="11"/>
      <color indexed="8"/>
      <name val="Calibri"/>
      <family val="2"/>
      <scheme val="minor"/>
    </font>
    <font>
      <b/>
      <i/>
      <sz val="11"/>
      <name val="Calibri"/>
      <family val="2"/>
      <scheme val="minor"/>
    </font>
    <font>
      <sz val="10"/>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4" fillId="0" borderId="0"/>
  </cellStyleXfs>
  <cellXfs count="215">
    <xf numFmtId="0" fontId="0" fillId="0" borderId="0" xfId="0"/>
    <xf numFmtId="4" fontId="0" fillId="0" borderId="0" xfId="0" applyNumberFormat="1"/>
    <xf numFmtId="49" fontId="0" fillId="0" borderId="0" xfId="0" applyNumberFormat="1"/>
    <xf numFmtId="0" fontId="0" fillId="0" borderId="0" xfId="0" applyFont="1"/>
    <xf numFmtId="0" fontId="3" fillId="0" borderId="1" xfId="0" applyFont="1" applyBorder="1" applyAlignment="1">
      <alignment vertical="center"/>
    </xf>
    <xf numFmtId="0" fontId="0" fillId="0" borderId="1" xfId="0" applyFont="1" applyBorder="1" applyAlignment="1">
      <alignment vertical="center"/>
    </xf>
    <xf numFmtId="0" fontId="0" fillId="0" borderId="0" xfId="0" applyFont="1" applyAlignment="1">
      <alignment vertical="center"/>
    </xf>
    <xf numFmtId="0" fontId="3" fillId="0" borderId="1" xfId="0" applyFont="1" applyBorder="1" applyAlignment="1">
      <alignment horizontal="center" vertical="center" wrapText="1"/>
    </xf>
    <xf numFmtId="0" fontId="0" fillId="0" borderId="1" xfId="0" applyFont="1" applyBorder="1" applyAlignment="1">
      <alignment vertical="center" wrapText="1"/>
    </xf>
    <xf numFmtId="0" fontId="8" fillId="0" borderId="1" xfId="0" applyFont="1" applyBorder="1" applyAlignment="1">
      <alignment vertical="center"/>
    </xf>
    <xf numFmtId="4" fontId="0" fillId="0" borderId="0" xfId="0" applyNumberFormat="1" applyFont="1"/>
    <xf numFmtId="0" fontId="8" fillId="0" borderId="1" xfId="0" applyFont="1" applyBorder="1" applyAlignment="1">
      <alignment vertical="center" wrapText="1"/>
    </xf>
    <xf numFmtId="0" fontId="8" fillId="0" borderId="0" xfId="0" applyFont="1" applyAlignment="1">
      <alignment vertical="center"/>
    </xf>
    <xf numFmtId="0" fontId="3" fillId="0" borderId="0" xfId="0" applyFont="1" applyAlignment="1">
      <alignment vertical="center"/>
    </xf>
    <xf numFmtId="0" fontId="9" fillId="0" borderId="0" xfId="0" applyFont="1" applyAlignment="1">
      <alignment horizontal="right" vertical="center" indent="5"/>
    </xf>
    <xf numFmtId="0" fontId="9" fillId="0" borderId="0" xfId="0" applyFont="1" applyAlignment="1">
      <alignment horizontal="right" indent="5"/>
    </xf>
    <xf numFmtId="164" fontId="0" fillId="0" borderId="0" xfId="0" applyNumberFormat="1" applyFont="1"/>
    <xf numFmtId="9" fontId="0" fillId="0" borderId="0" xfId="0" applyNumberFormat="1" applyFont="1"/>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49" fontId="4" fillId="0" borderId="1" xfId="0" applyNumberFormat="1"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0" fillId="0" borderId="0" xfId="0" applyBorder="1"/>
    <xf numFmtId="49" fontId="4" fillId="0" borderId="1" xfId="0" applyNumberFormat="1" applyFont="1" applyBorder="1" applyAlignment="1">
      <alignment vertical="center"/>
    </xf>
    <xf numFmtId="49" fontId="5"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164" fontId="0" fillId="0" borderId="0" xfId="0" applyNumberFormat="1"/>
    <xf numFmtId="0" fontId="6" fillId="0" borderId="1" xfId="0" applyFont="1" applyBorder="1" applyAlignment="1">
      <alignment vertical="center" wrapText="1"/>
    </xf>
    <xf numFmtId="10" fontId="0" fillId="0" borderId="0" xfId="0" applyNumberFormat="1"/>
    <xf numFmtId="0" fontId="10" fillId="0" borderId="0" xfId="0" applyFont="1"/>
    <xf numFmtId="0" fontId="5" fillId="0" borderId="1" xfId="0" applyFont="1" applyBorder="1" applyAlignment="1">
      <alignment horizontal="right" vertical="center"/>
    </xf>
    <xf numFmtId="0" fontId="4" fillId="0" borderId="1" xfId="0" applyFont="1" applyBorder="1" applyAlignment="1">
      <alignment horizontal="center" vertical="center"/>
    </xf>
    <xf numFmtId="0" fontId="0" fillId="0" borderId="0" xfId="0" applyFont="1" applyFill="1"/>
    <xf numFmtId="0" fontId="11" fillId="0" borderId="4" xfId="0" applyFont="1" applyFill="1" applyBorder="1" applyAlignment="1" applyProtection="1">
      <alignment horizontal="center" vertical="center" wrapText="1"/>
    </xf>
    <xf numFmtId="0" fontId="11" fillId="0" borderId="1" xfId="0" applyFont="1" applyFill="1" applyBorder="1" applyAlignment="1" applyProtection="1">
      <alignment horizontal="center" vertical="top" wrapText="1"/>
    </xf>
    <xf numFmtId="0" fontId="3" fillId="0" borderId="0" xfId="0" applyFont="1" applyFill="1"/>
    <xf numFmtId="0" fontId="11" fillId="0" borderId="4" xfId="0" applyFont="1" applyFill="1" applyBorder="1" applyAlignment="1" applyProtection="1">
      <alignment horizontal="left" vertical="top" wrapText="1" indent="2"/>
    </xf>
    <xf numFmtId="4" fontId="3" fillId="0" borderId="0" xfId="0" applyNumberFormat="1" applyFont="1" applyFill="1"/>
    <xf numFmtId="0" fontId="12" fillId="0" borderId="4" xfId="0" applyFont="1" applyFill="1" applyBorder="1" applyAlignment="1" applyProtection="1">
      <alignment horizontal="left" vertical="top" wrapText="1" indent="2"/>
    </xf>
    <xf numFmtId="0" fontId="12" fillId="0" borderId="4" xfId="0" applyFont="1" applyFill="1" applyBorder="1" applyAlignment="1" applyProtection="1">
      <alignment horizontal="left" vertical="top" wrapText="1" indent="3"/>
    </xf>
    <xf numFmtId="0" fontId="12" fillId="0" borderId="9" xfId="0" applyFont="1" applyFill="1" applyBorder="1" applyAlignment="1" applyProtection="1">
      <alignment horizontal="left" vertical="center" wrapText="1" indent="1"/>
    </xf>
    <xf numFmtId="0" fontId="12" fillId="0" borderId="4" xfId="0" applyFont="1" applyFill="1" applyBorder="1" applyAlignment="1" applyProtection="1">
      <alignment horizontal="left" vertical="top" wrapText="1" indent="4"/>
    </xf>
    <xf numFmtId="0" fontId="12" fillId="0" borderId="4" xfId="0" applyFont="1" applyFill="1" applyBorder="1" applyAlignment="1" applyProtection="1">
      <alignment horizontal="left" vertical="top" wrapText="1" indent="5"/>
    </xf>
    <xf numFmtId="0" fontId="12" fillId="0" borderId="4" xfId="0" applyFont="1" applyFill="1" applyBorder="1" applyAlignment="1" applyProtection="1">
      <alignment horizontal="left" vertical="top" wrapText="1" indent="1"/>
    </xf>
    <xf numFmtId="0" fontId="11" fillId="0" borderId="8" xfId="0" applyNumberFormat="1" applyFont="1" applyFill="1" applyBorder="1" applyAlignment="1" applyProtection="1">
      <alignment horizontal="center" vertical="top" wrapText="1"/>
    </xf>
    <xf numFmtId="0" fontId="11" fillId="0" borderId="8"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11" fillId="0" borderId="1" xfId="0" applyNumberFormat="1" applyFont="1" applyFill="1" applyBorder="1" applyAlignment="1" applyProtection="1">
      <alignment vertical="top"/>
    </xf>
    <xf numFmtId="0" fontId="12" fillId="0" borderId="1" xfId="0" applyNumberFormat="1" applyFont="1" applyFill="1" applyBorder="1" applyAlignment="1" applyProtection="1">
      <alignment vertical="top" wrapText="1"/>
    </xf>
    <xf numFmtId="164" fontId="0" fillId="0" borderId="0" xfId="0" applyNumberFormat="1" applyFont="1" applyFill="1"/>
    <xf numFmtId="0" fontId="12" fillId="0" borderId="1" xfId="0" applyNumberFormat="1" applyFont="1" applyFill="1" applyBorder="1" applyAlignment="1" applyProtection="1">
      <alignment vertical="top"/>
    </xf>
    <xf numFmtId="0" fontId="11" fillId="0" borderId="0" xfId="0" applyNumberFormat="1" applyFont="1" applyFill="1" applyBorder="1" applyAlignment="1" applyProtection="1">
      <alignment vertical="top"/>
    </xf>
    <xf numFmtId="0" fontId="2" fillId="0" borderId="0" xfId="0" applyFont="1" applyFill="1" applyBorder="1" applyAlignment="1">
      <alignment vertical="center" wrapText="1"/>
    </xf>
    <xf numFmtId="0" fontId="12" fillId="0" borderId="0" xfId="4" applyFont="1" applyFill="1"/>
    <xf numFmtId="0" fontId="12" fillId="0" borderId="1" xfId="4" applyFont="1" applyFill="1" applyBorder="1"/>
    <xf numFmtId="0" fontId="13" fillId="2" borderId="1" xfId="4" applyFont="1" applyFill="1" applyBorder="1" applyAlignment="1" applyProtection="1">
      <alignment horizontal="right"/>
    </xf>
    <xf numFmtId="0" fontId="11" fillId="2" borderId="1" xfId="4" applyFont="1" applyFill="1" applyBorder="1" applyAlignment="1" applyProtection="1">
      <alignment horizontal="center" vertical="center"/>
    </xf>
    <xf numFmtId="0" fontId="11" fillId="0" borderId="8" xfId="4" applyFont="1" applyFill="1" applyBorder="1" applyAlignment="1">
      <alignment horizontal="center" vertical="center" wrapText="1"/>
    </xf>
    <xf numFmtId="0" fontId="11" fillId="0" borderId="9" xfId="4" applyFont="1" applyFill="1" applyBorder="1" applyAlignment="1" applyProtection="1">
      <alignment horizontal="center" vertical="center" wrapText="1"/>
    </xf>
    <xf numFmtId="0" fontId="12" fillId="0" borderId="8" xfId="4" applyFont="1" applyFill="1" applyBorder="1" applyAlignment="1" applyProtection="1">
      <alignment vertical="center" wrapText="1"/>
    </xf>
    <xf numFmtId="0" fontId="12" fillId="0" borderId="8" xfId="4" applyFont="1" applyFill="1" applyBorder="1" applyAlignment="1" applyProtection="1">
      <alignment horizontal="left" vertical="center" wrapText="1" indent="1"/>
    </xf>
    <xf numFmtId="0" fontId="12" fillId="0" borderId="8" xfId="4" applyFont="1" applyFill="1" applyBorder="1" applyAlignment="1" applyProtection="1">
      <alignment horizontal="left" vertical="top" wrapText="1" indent="1"/>
    </xf>
    <xf numFmtId="0" fontId="12" fillId="0" borderId="8" xfId="4" applyFont="1" applyFill="1" applyBorder="1" applyAlignment="1" applyProtection="1">
      <alignment vertical="top" wrapText="1"/>
    </xf>
    <xf numFmtId="0" fontId="12" fillId="0" borderId="1" xfId="4" applyFont="1" applyFill="1" applyBorder="1" applyAlignment="1">
      <alignment horizontal="left" vertical="center" indent="1"/>
    </xf>
    <xf numFmtId="0" fontId="12" fillId="0" borderId="1" xfId="4" applyFont="1" applyFill="1" applyBorder="1" applyAlignment="1">
      <alignment vertical="center" wrapText="1"/>
    </xf>
    <xf numFmtId="0" fontId="12" fillId="0" borderId="1" xfId="4" applyFont="1" applyFill="1" applyBorder="1" applyAlignment="1">
      <alignment horizontal="left" vertical="center" wrapText="1" indent="1"/>
    </xf>
    <xf numFmtId="0" fontId="12" fillId="0" borderId="1" xfId="4" applyFont="1" applyFill="1" applyBorder="1" applyAlignment="1">
      <alignment vertical="center"/>
    </xf>
    <xf numFmtId="0" fontId="12" fillId="0" borderId="1" xfId="4" applyFont="1" applyFill="1" applyBorder="1" applyAlignment="1">
      <alignment horizontal="left" vertical="center" indent="2"/>
    </xf>
    <xf numFmtId="0" fontId="13" fillId="0" borderId="0" xfId="4" applyFont="1" applyFill="1" applyBorder="1" applyAlignment="1" applyProtection="1">
      <alignment horizontal="right"/>
    </xf>
    <xf numFmtId="0" fontId="11" fillId="0" borderId="4" xfId="4" applyFont="1" applyFill="1" applyBorder="1" applyAlignment="1">
      <alignment horizontal="center" vertical="center" wrapText="1"/>
    </xf>
    <xf numFmtId="0" fontId="11" fillId="0" borderId="4" xfId="4" applyFont="1" applyFill="1" applyBorder="1" applyAlignment="1" applyProtection="1">
      <alignment horizontal="center" vertical="center" wrapText="1"/>
    </xf>
    <xf numFmtId="0" fontId="12" fillId="0" borderId="9" xfId="4" applyFont="1" applyFill="1" applyBorder="1" applyAlignment="1" applyProtection="1">
      <alignment horizontal="left" vertical="top" wrapText="1"/>
    </xf>
    <xf numFmtId="0" fontId="12" fillId="0" borderId="9" xfId="4" applyFont="1" applyFill="1" applyBorder="1" applyAlignment="1" applyProtection="1">
      <alignment horizontal="left" vertical="top" wrapText="1" indent="1"/>
    </xf>
    <xf numFmtId="0" fontId="12" fillId="0" borderId="4" xfId="4" applyFont="1" applyFill="1" applyBorder="1" applyAlignment="1">
      <alignment horizontal="left" vertical="center" indent="1"/>
    </xf>
    <xf numFmtId="0" fontId="12" fillId="0" borderId="9" xfId="4" applyFont="1" applyFill="1" applyBorder="1" applyAlignment="1">
      <alignment vertical="center"/>
    </xf>
    <xf numFmtId="0" fontId="12" fillId="0" borderId="4" xfId="4" applyFont="1" applyFill="1" applyBorder="1" applyAlignment="1">
      <alignment vertical="center"/>
    </xf>
    <xf numFmtId="0" fontId="12" fillId="0" borderId="4" xfId="4" applyFont="1" applyFill="1" applyBorder="1" applyAlignment="1">
      <alignment horizontal="left" vertical="center" wrapText="1" indent="1"/>
    </xf>
    <xf numFmtId="0" fontId="12" fillId="0" borderId="4" xfId="4" applyFont="1" applyFill="1" applyBorder="1" applyAlignment="1">
      <alignment horizontal="left" vertical="center"/>
    </xf>
    <xf numFmtId="0" fontId="12" fillId="0" borderId="1"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2" fillId="0" borderId="1" xfId="0" applyFont="1" applyFill="1" applyBorder="1" applyAlignment="1">
      <alignment vertical="center" wrapText="1"/>
    </xf>
    <xf numFmtId="0" fontId="0" fillId="0" borderId="0" xfId="0" applyFont="1" applyFill="1" applyAlignment="1">
      <alignment horizontal="center" vertical="center"/>
    </xf>
    <xf numFmtId="168" fontId="0" fillId="0" borderId="0" xfId="3" applyNumberFormat="1" applyFont="1" applyFill="1"/>
    <xf numFmtId="165" fontId="0" fillId="0" borderId="0" xfId="0" applyNumberFormat="1" applyFont="1" applyFill="1"/>
    <xf numFmtId="0" fontId="17" fillId="0" borderId="0" xfId="4" applyFont="1" applyFill="1" applyProtection="1">
      <protection locked="0"/>
    </xf>
    <xf numFmtId="0" fontId="16" fillId="0" borderId="1" xfId="4" applyFont="1" applyFill="1" applyBorder="1" applyAlignment="1" applyProtection="1">
      <alignment horizontal="center" vertical="center"/>
    </xf>
    <xf numFmtId="0" fontId="11" fillId="0" borderId="1" xfId="4" applyFont="1" applyFill="1" applyBorder="1" applyAlignment="1" applyProtection="1">
      <alignment horizontal="centerContinuous" vertical="center" wrapText="1"/>
    </xf>
    <xf numFmtId="0" fontId="16" fillId="0" borderId="1" xfId="4" applyFont="1" applyFill="1" applyBorder="1" applyAlignment="1" applyProtection="1">
      <alignment horizontal="centerContinuous" vertical="center" wrapText="1"/>
    </xf>
    <xf numFmtId="0" fontId="16" fillId="0" borderId="2" xfId="4" applyFont="1" applyFill="1" applyBorder="1" applyAlignment="1" applyProtection="1">
      <alignment horizontal="center" vertical="center" wrapText="1"/>
    </xf>
    <xf numFmtId="166" fontId="17" fillId="0" borderId="0" xfId="4" applyNumberFormat="1" applyFont="1" applyFill="1" applyProtection="1">
      <protection locked="0"/>
    </xf>
    <xf numFmtId="0" fontId="17" fillId="0" borderId="0" xfId="4" applyFont="1" applyFill="1" applyBorder="1" applyProtection="1">
      <protection locked="0"/>
    </xf>
    <xf numFmtId="0" fontId="17" fillId="0" borderId="0" xfId="4" applyFont="1" applyFill="1" applyAlignment="1" applyProtection="1">
      <alignment vertical="top" wrapText="1"/>
      <protection locked="0"/>
    </xf>
    <xf numFmtId="0" fontId="12" fillId="0" borderId="0" xfId="4" applyFont="1" applyFill="1" applyProtection="1"/>
    <xf numFmtId="164" fontId="12" fillId="0" borderId="0" xfId="3" applyFont="1" applyFill="1" applyProtection="1"/>
    <xf numFmtId="0" fontId="11" fillId="0" borderId="2" xfId="4" applyFont="1" applyFill="1" applyBorder="1" applyAlignment="1" applyProtection="1">
      <alignment horizontal="center" vertical="center" wrapText="1"/>
    </xf>
    <xf numFmtId="0" fontId="11" fillId="0" borderId="0" xfId="4" applyFont="1" applyFill="1" applyProtection="1"/>
    <xf numFmtId="0" fontId="11" fillId="0" borderId="3" xfId="4" applyFont="1" applyFill="1" applyBorder="1" applyAlignment="1" applyProtection="1">
      <alignment horizontal="center" vertical="center" wrapText="1"/>
    </xf>
    <xf numFmtId="0" fontId="11" fillId="0" borderId="1" xfId="4" applyFont="1" applyFill="1" applyBorder="1" applyAlignment="1" applyProtection="1">
      <alignment horizontal="center" vertical="center" wrapText="1"/>
    </xf>
    <xf numFmtId="0" fontId="12" fillId="0" borderId="1" xfId="4" applyFont="1" applyFill="1" applyBorder="1" applyAlignment="1" applyProtection="1">
      <alignment horizontal="left" vertical="center" wrapText="1"/>
    </xf>
    <xf numFmtId="0" fontId="12" fillId="0" borderId="1" xfId="4" applyFont="1" applyFill="1" applyBorder="1" applyAlignment="1" applyProtection="1">
      <alignment vertical="center" wrapText="1"/>
    </xf>
    <xf numFmtId="0" fontId="12" fillId="0" borderId="1" xfId="4" applyFont="1" applyFill="1" applyBorder="1" applyAlignment="1" applyProtection="1">
      <alignment horizontal="left" vertical="center" wrapText="1" indent="2"/>
    </xf>
    <xf numFmtId="0" fontId="11" fillId="0" borderId="1" xfId="4" applyFont="1" applyFill="1" applyBorder="1" applyAlignment="1" applyProtection="1">
      <alignment horizontal="left" vertical="center" wrapText="1"/>
    </xf>
    <xf numFmtId="2" fontId="12" fillId="0" borderId="0" xfId="4" applyNumberFormat="1" applyFont="1" applyFill="1" applyProtection="1"/>
    <xf numFmtId="0" fontId="12" fillId="0" borderId="0" xfId="4" applyFont="1" applyFill="1" applyBorder="1" applyProtection="1"/>
    <xf numFmtId="0" fontId="11" fillId="0" borderId="23" xfId="4" applyFont="1" applyFill="1" applyBorder="1" applyAlignment="1" applyProtection="1">
      <alignment horizontal="center" vertical="center" wrapText="1"/>
    </xf>
    <xf numFmtId="164" fontId="12" fillId="0" borderId="0" xfId="3" applyFont="1" applyFill="1" applyBorder="1" applyProtection="1"/>
    <xf numFmtId="0" fontId="12" fillId="0" borderId="8" xfId="4" applyFont="1" applyFill="1" applyBorder="1" applyAlignment="1" applyProtection="1">
      <alignment horizontal="left" vertical="center" wrapText="1"/>
    </xf>
    <xf numFmtId="0" fontId="12" fillId="0" borderId="8" xfId="4" applyFont="1" applyFill="1" applyBorder="1" applyAlignment="1" applyProtection="1">
      <alignment horizontal="left" vertical="center" wrapText="1" indent="3"/>
    </xf>
    <xf numFmtId="0" fontId="12" fillId="0" borderId="8" xfId="4" applyFont="1" applyFill="1" applyBorder="1" applyAlignment="1" applyProtection="1">
      <alignment horizontal="left" vertical="center" wrapText="1" indent="2"/>
    </xf>
    <xf numFmtId="16" fontId="12" fillId="0" borderId="1" xfId="4" applyNumberFormat="1" applyFont="1" applyFill="1" applyBorder="1" applyAlignment="1" applyProtection="1">
      <alignment horizontal="left" vertical="center" wrapText="1"/>
    </xf>
    <xf numFmtId="169" fontId="12" fillId="0" borderId="0" xfId="4" applyNumberFormat="1" applyFont="1" applyFill="1" applyBorder="1" applyAlignment="1" applyProtection="1">
      <alignment horizontal="right" vertical="top" wrapText="1"/>
    </xf>
    <xf numFmtId="164" fontId="11" fillId="0" borderId="0" xfId="3" applyFont="1" applyFill="1" applyProtection="1"/>
    <xf numFmtId="0" fontId="0" fillId="0" borderId="0" xfId="0" applyAlignment="1">
      <alignment wrapText="1"/>
    </xf>
    <xf numFmtId="0" fontId="3" fillId="0" borderId="1" xfId="0" applyFont="1" applyBorder="1" applyAlignment="1">
      <alignment vertical="center" wrapText="1"/>
    </xf>
    <xf numFmtId="167" fontId="7" fillId="0" borderId="1" xfId="1" applyNumberFormat="1" applyFont="1" applyFill="1" applyBorder="1" applyAlignment="1">
      <alignment vertical="center"/>
    </xf>
    <xf numFmtId="167" fontId="4" fillId="0" borderId="1" xfId="1" applyNumberFormat="1" applyFont="1" applyFill="1" applyBorder="1" applyAlignment="1">
      <alignment vertical="center"/>
    </xf>
    <xf numFmtId="167" fontId="4" fillId="0" borderId="1" xfId="1" applyNumberFormat="1" applyFont="1" applyFill="1" applyBorder="1" applyAlignment="1">
      <alignment vertical="center" wrapText="1"/>
    </xf>
    <xf numFmtId="0" fontId="3" fillId="0" borderId="0" xfId="0" applyFont="1"/>
    <xf numFmtId="167" fontId="5" fillId="0" borderId="1" xfId="1" applyNumberFormat="1" applyFont="1" applyFill="1" applyBorder="1" applyAlignment="1">
      <alignment vertical="center"/>
    </xf>
    <xf numFmtId="167" fontId="5" fillId="0" borderId="1" xfId="1" applyNumberFormat="1" applyFont="1" applyFill="1" applyBorder="1" applyAlignment="1">
      <alignment vertical="center" wrapText="1"/>
    </xf>
    <xf numFmtId="10" fontId="6" fillId="0" borderId="1" xfId="0" applyNumberFormat="1" applyFont="1" applyFill="1" applyBorder="1" applyAlignment="1">
      <alignment vertical="center" wrapText="1"/>
    </xf>
    <xf numFmtId="10" fontId="4" fillId="0" borderId="1" xfId="0" applyNumberFormat="1" applyFont="1" applyFill="1" applyBorder="1" applyAlignment="1">
      <alignment vertical="center"/>
    </xf>
    <xf numFmtId="10" fontId="4" fillId="0" borderId="1" xfId="0" applyNumberFormat="1" applyFont="1" applyFill="1" applyBorder="1" applyAlignment="1">
      <alignment vertical="center" wrapText="1"/>
    </xf>
    <xf numFmtId="167" fontId="5" fillId="0" borderId="1" xfId="0" applyNumberFormat="1" applyFont="1" applyFill="1" applyBorder="1" applyAlignment="1">
      <alignment vertical="center"/>
    </xf>
    <xf numFmtId="4" fontId="2" fillId="0" borderId="1" xfId="2" applyNumberFormat="1" applyFont="1" applyFill="1" applyBorder="1"/>
    <xf numFmtId="168" fontId="12" fillId="0" borderId="1" xfId="3" applyNumberFormat="1" applyFont="1" applyFill="1" applyBorder="1" applyAlignment="1">
      <alignment horizontal="center" vertical="center" wrapText="1"/>
    </xf>
    <xf numFmtId="4" fontId="16" fillId="0" borderId="2" xfId="3" applyNumberFormat="1" applyFont="1" applyFill="1" applyBorder="1" applyAlignment="1" applyProtection="1">
      <alignment horizontal="center" vertical="center" wrapText="1"/>
    </xf>
    <xf numFmtId="10" fontId="16" fillId="0" borderId="1" xfId="3" applyNumberFormat="1" applyFont="1" applyFill="1" applyBorder="1" applyAlignment="1" applyProtection="1">
      <alignment horizontal="center" vertical="center"/>
    </xf>
    <xf numFmtId="0" fontId="11" fillId="0" borderId="1" xfId="0" applyFont="1" applyFill="1" applyBorder="1" applyAlignment="1">
      <alignment horizontal="center" wrapText="1"/>
    </xf>
    <xf numFmtId="4" fontId="11" fillId="0" borderId="1" xfId="0" applyNumberFormat="1" applyFont="1" applyFill="1" applyBorder="1" applyAlignment="1">
      <alignment horizontal="center" wrapText="1"/>
    </xf>
    <xf numFmtId="167" fontId="0" fillId="0" borderId="0" xfId="0" applyNumberFormat="1"/>
    <xf numFmtId="43" fontId="0" fillId="0" borderId="0" xfId="0" applyNumberFormat="1" applyFont="1" applyFill="1"/>
    <xf numFmtId="43" fontId="3" fillId="0" borderId="0" xfId="0" applyNumberFormat="1" applyFont="1" applyFill="1"/>
    <xf numFmtId="43" fontId="0" fillId="0" borderId="0" xfId="0" applyNumberFormat="1"/>
    <xf numFmtId="4" fontId="0" fillId="0" borderId="0" xfId="0" applyNumberFormat="1" applyAlignment="1">
      <alignment wrapText="1"/>
    </xf>
    <xf numFmtId="43" fontId="0" fillId="0" borderId="0" xfId="0" applyNumberFormat="1" applyFont="1"/>
    <xf numFmtId="0" fontId="8" fillId="0" borderId="0" xfId="0" applyFont="1" applyBorder="1" applyAlignment="1">
      <alignment vertical="center" wrapText="1"/>
    </xf>
    <xf numFmtId="43" fontId="8" fillId="0" borderId="0" xfId="1" applyFont="1" applyFill="1" applyBorder="1" applyAlignment="1">
      <alignment vertical="center"/>
    </xf>
    <xf numFmtId="167" fontId="19" fillId="0" borderId="1" xfId="3" applyNumberFormat="1" applyFont="1" applyFill="1" applyBorder="1" applyAlignment="1" applyProtection="1">
      <alignment horizontal="right" vertical="center" wrapText="1"/>
      <protection locked="0"/>
    </xf>
    <xf numFmtId="165" fontId="0" fillId="0" borderId="0" xfId="0" applyNumberFormat="1" applyFont="1"/>
    <xf numFmtId="168" fontId="2" fillId="0" borderId="0" xfId="0" applyNumberFormat="1" applyFont="1" applyFill="1" applyBorder="1" applyAlignment="1">
      <alignment vertical="center" wrapText="1"/>
    </xf>
    <xf numFmtId="168" fontId="0" fillId="0" borderId="0" xfId="0" applyNumberFormat="1" applyFont="1" applyFill="1"/>
    <xf numFmtId="43" fontId="7" fillId="0" borderId="1" xfId="1" applyNumberFormat="1" applyFont="1" applyFill="1" applyBorder="1" applyAlignment="1">
      <alignment vertical="center"/>
    </xf>
    <xf numFmtId="3" fontId="9" fillId="0" borderId="1" xfId="1" applyNumberFormat="1" applyFont="1" applyFill="1" applyBorder="1" applyAlignment="1">
      <alignment vertical="center"/>
    </xf>
    <xf numFmtId="3" fontId="9" fillId="0" borderId="1" xfId="0" applyNumberFormat="1" applyFont="1" applyFill="1" applyBorder="1" applyAlignment="1">
      <alignment vertical="center"/>
    </xf>
    <xf numFmtId="3" fontId="8" fillId="0" borderId="1" xfId="0" applyNumberFormat="1" applyFont="1" applyFill="1" applyBorder="1" applyAlignment="1">
      <alignment vertical="center"/>
    </xf>
    <xf numFmtId="167" fontId="3" fillId="0" borderId="1" xfId="1" applyNumberFormat="1" applyFont="1" applyFill="1" applyBorder="1" applyAlignment="1">
      <alignment horizontal="center" vertical="center" wrapText="1"/>
    </xf>
    <xf numFmtId="167" fontId="8" fillId="0" borderId="1" xfId="1" applyNumberFormat="1" applyFont="1" applyFill="1" applyBorder="1" applyAlignment="1">
      <alignment vertical="center"/>
    </xf>
    <xf numFmtId="168" fontId="11" fillId="0" borderId="1" xfId="3" applyNumberFormat="1" applyFont="1" applyFill="1" applyBorder="1" applyAlignment="1" applyProtection="1">
      <alignment horizontal="right" vertical="top" wrapText="1" indent="2"/>
    </xf>
    <xf numFmtId="168" fontId="11" fillId="0" borderId="1" xfId="2" applyNumberFormat="1" applyFont="1" applyFill="1" applyBorder="1" applyAlignment="1" applyProtection="1">
      <alignment horizontal="right" vertical="top" wrapText="1"/>
    </xf>
    <xf numFmtId="168" fontId="0" fillId="0" borderId="1" xfId="3" applyNumberFormat="1" applyFont="1" applyFill="1" applyBorder="1"/>
    <xf numFmtId="168" fontId="0" fillId="0" borderId="1" xfId="0" applyNumberFormat="1" applyFont="1" applyFill="1" applyBorder="1" applyAlignment="1">
      <alignment horizontal="center"/>
    </xf>
    <xf numFmtId="168" fontId="0" fillId="0" borderId="1" xfId="3" applyNumberFormat="1" applyFont="1" applyFill="1" applyBorder="1" applyAlignment="1">
      <alignment horizontal="center"/>
    </xf>
    <xf numFmtId="168" fontId="12" fillId="3" borderId="4" xfId="3" applyNumberFormat="1" applyFont="1" applyFill="1" applyBorder="1" applyAlignment="1" applyProtection="1">
      <alignment horizontal="right" vertical="center" wrapText="1"/>
    </xf>
    <xf numFmtId="168" fontId="12" fillId="3" borderId="4" xfId="3" applyNumberFormat="1" applyFont="1" applyFill="1" applyBorder="1" applyAlignment="1" applyProtection="1">
      <alignment horizontal="right" vertical="center" wrapText="1"/>
      <protection locked="0"/>
    </xf>
    <xf numFmtId="168" fontId="12" fillId="3" borderId="9" xfId="3" applyNumberFormat="1" applyFont="1" applyFill="1" applyBorder="1" applyAlignment="1" applyProtection="1">
      <alignment horizontal="right" vertical="center" wrapText="1"/>
    </xf>
    <xf numFmtId="168" fontId="12" fillId="3" borderId="1" xfId="3" applyNumberFormat="1" applyFont="1" applyFill="1" applyBorder="1" applyAlignment="1" applyProtection="1">
      <alignment horizontal="right" vertical="center" wrapText="1"/>
      <protection locked="0"/>
    </xf>
    <xf numFmtId="168" fontId="12" fillId="0" borderId="0" xfId="4" applyNumberFormat="1" applyFont="1" applyFill="1"/>
    <xf numFmtId="168" fontId="12" fillId="0" borderId="4" xfId="3" applyNumberFormat="1" applyFont="1" applyFill="1" applyBorder="1" applyAlignment="1" applyProtection="1">
      <alignment horizontal="right" vertical="center" wrapText="1"/>
    </xf>
    <xf numFmtId="168" fontId="15" fillId="0" borderId="1" xfId="3" applyNumberFormat="1" applyFont="1" applyFill="1" applyBorder="1" applyAlignment="1" applyProtection="1">
      <alignment horizontal="right" vertical="top" wrapText="1"/>
      <protection locked="0"/>
    </xf>
    <xf numFmtId="168" fontId="15" fillId="0" borderId="4" xfId="3" applyNumberFormat="1" applyFont="1" applyFill="1" applyBorder="1" applyAlignment="1" applyProtection="1">
      <alignment horizontal="right" vertical="top" wrapText="1"/>
      <protection locked="0"/>
    </xf>
    <xf numFmtId="168" fontId="12" fillId="0" borderId="1" xfId="3" applyNumberFormat="1" applyFont="1" applyFill="1" applyBorder="1" applyAlignment="1" applyProtection="1">
      <alignment horizontal="right" vertical="top" wrapText="1"/>
      <protection locked="0"/>
    </xf>
    <xf numFmtId="168" fontId="12" fillId="0" borderId="1" xfId="3" applyNumberFormat="1" applyFont="1" applyFill="1" applyBorder="1" applyAlignment="1" applyProtection="1">
      <alignment horizontal="right" vertical="center" wrapText="1"/>
    </xf>
    <xf numFmtId="168" fontId="11" fillId="0" borderId="1" xfId="3" applyNumberFormat="1" applyFont="1" applyFill="1" applyBorder="1" applyAlignment="1" applyProtection="1">
      <alignment horizontal="right" vertical="center" wrapText="1"/>
    </xf>
    <xf numFmtId="168" fontId="12" fillId="0" borderId="1" xfId="3" applyNumberFormat="1" applyFont="1" applyFill="1" applyBorder="1" applyProtection="1">
      <protection locked="0"/>
    </xf>
    <xf numFmtId="168" fontId="11" fillId="0" borderId="1" xfId="3" applyNumberFormat="1" applyFont="1" applyFill="1" applyBorder="1" applyAlignment="1" applyProtection="1">
      <alignment horizontal="right" vertical="top" wrapText="1"/>
      <protection locked="0"/>
    </xf>
    <xf numFmtId="0" fontId="3" fillId="0" borderId="0" xfId="0" applyFont="1" applyAlignment="1">
      <alignment horizontal="center" vertical="top"/>
    </xf>
    <xf numFmtId="0" fontId="9" fillId="0" borderId="0" xfId="0" applyFont="1" applyBorder="1" applyAlignment="1">
      <alignment horizontal="right" vertical="center"/>
    </xf>
    <xf numFmtId="0" fontId="3" fillId="0" borderId="1" xfId="0" applyFont="1" applyBorder="1" applyAlignment="1">
      <alignment horizontal="center" vertical="center" wrapText="1"/>
    </xf>
    <xf numFmtId="49" fontId="3" fillId="0" borderId="22" xfId="0" applyNumberFormat="1" applyFont="1" applyBorder="1" applyAlignment="1">
      <alignment horizontal="center" vertical="center"/>
    </xf>
    <xf numFmtId="0" fontId="5" fillId="0" borderId="5" xfId="0" applyFont="1" applyBorder="1" applyAlignment="1">
      <alignment horizontal="right" vertical="center"/>
    </xf>
    <xf numFmtId="0" fontId="5" fillId="0" borderId="6" xfId="0" applyFont="1" applyBorder="1" applyAlignment="1">
      <alignment horizontal="right" vertical="center"/>
    </xf>
    <xf numFmtId="0" fontId="5" fillId="0" borderId="7" xfId="0" applyFont="1" applyBorder="1" applyAlignment="1">
      <alignment horizontal="right" vertical="center"/>
    </xf>
    <xf numFmtId="0" fontId="3" fillId="0" borderId="0" xfId="0" applyFont="1" applyBorder="1" applyAlignment="1">
      <alignment horizontal="right"/>
    </xf>
    <xf numFmtId="0" fontId="3" fillId="0" borderId="22" xfId="0" applyFont="1" applyBorder="1" applyAlignment="1">
      <alignment horizontal="center"/>
    </xf>
    <xf numFmtId="0" fontId="3" fillId="0" borderId="0" xfId="0" applyFont="1" applyBorder="1" applyAlignment="1">
      <alignment horizontal="center" vertical="top"/>
    </xf>
    <xf numFmtId="0" fontId="3" fillId="0" borderId="16" xfId="0" applyFont="1" applyBorder="1" applyAlignment="1">
      <alignment horizontal="center" vertical="top"/>
    </xf>
    <xf numFmtId="0" fontId="3" fillId="0" borderId="0" xfId="0" applyFont="1" applyFill="1" applyAlignment="1">
      <alignment horizontal="center" vertical="top" wrapText="1"/>
    </xf>
    <xf numFmtId="0" fontId="0" fillId="0" borderId="6" xfId="0" applyFont="1" applyFill="1" applyBorder="1" applyAlignment="1">
      <alignment horizontal="left" wrapText="1"/>
    </xf>
    <xf numFmtId="0" fontId="0" fillId="0" borderId="0" xfId="0" applyFont="1" applyFill="1" applyAlignment="1">
      <alignment horizontal="left" wrapText="1"/>
    </xf>
    <xf numFmtId="0" fontId="3" fillId="0" borderId="0" xfId="0" applyFont="1" applyFill="1" applyAlignment="1">
      <alignment horizontal="center"/>
    </xf>
    <xf numFmtId="0" fontId="3" fillId="0" borderId="0" xfId="0" applyFont="1" applyFill="1" applyBorder="1" applyAlignment="1">
      <alignment horizontal="right"/>
    </xf>
    <xf numFmtId="0" fontId="11" fillId="0" borderId="0" xfId="4" applyFont="1" applyFill="1" applyBorder="1" applyAlignment="1">
      <alignment horizontal="center" vertical="top" wrapText="1"/>
    </xf>
    <xf numFmtId="0" fontId="13" fillId="0" borderId="1" xfId="4" applyFont="1" applyFill="1" applyBorder="1" applyAlignment="1" applyProtection="1">
      <alignment horizontal="right"/>
    </xf>
    <xf numFmtId="0" fontId="11" fillId="0" borderId="2"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3" fillId="0" borderId="10" xfId="0" applyFont="1" applyFill="1" applyBorder="1" applyAlignment="1">
      <alignment horizontal="center" vertical="top"/>
    </xf>
    <xf numFmtId="0" fontId="11" fillId="0" borderId="11"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4" xfId="0" applyFont="1" applyFill="1" applyBorder="1" applyAlignment="1">
      <alignment horizontal="center" vertical="center" wrapText="1"/>
    </xf>
    <xf numFmtId="0" fontId="16" fillId="0" borderId="0" xfId="4" applyFont="1" applyFill="1" applyAlignment="1" applyProtection="1">
      <alignment horizontal="center" vertical="top"/>
      <protection locked="0"/>
    </xf>
    <xf numFmtId="0" fontId="17" fillId="0" borderId="0" xfId="4" applyFont="1" applyFill="1" applyAlignment="1" applyProtection="1">
      <alignment horizontal="left" vertical="top" wrapText="1"/>
      <protection locked="0"/>
    </xf>
    <xf numFmtId="0" fontId="16" fillId="0" borderId="0" xfId="4" applyFont="1" applyFill="1" applyBorder="1" applyAlignment="1" applyProtection="1">
      <alignment horizontal="center"/>
      <protection locked="0"/>
    </xf>
    <xf numFmtId="0" fontId="11" fillId="0" borderId="0" xfId="4" applyFont="1" applyFill="1" applyAlignment="1" applyProtection="1">
      <alignment horizontal="center" vertical="top"/>
    </xf>
    <xf numFmtId="0" fontId="18" fillId="0" borderId="22" xfId="4" applyFont="1" applyFill="1" applyBorder="1" applyAlignment="1" applyProtection="1">
      <alignment horizontal="right"/>
    </xf>
    <xf numFmtId="0" fontId="11" fillId="0" borderId="2" xfId="4" applyFont="1" applyFill="1" applyBorder="1" applyAlignment="1" applyProtection="1">
      <alignment horizontal="center" vertical="center" wrapText="1"/>
    </xf>
    <xf numFmtId="0" fontId="11" fillId="0" borderId="3" xfId="4" applyFont="1" applyFill="1" applyBorder="1" applyAlignment="1" applyProtection="1">
      <alignment horizontal="center" vertical="center" wrapText="1"/>
    </xf>
    <xf numFmtId="0" fontId="11" fillId="0" borderId="4" xfId="4" applyFont="1" applyFill="1" applyBorder="1" applyAlignment="1" applyProtection="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top" wrapText="1"/>
    </xf>
    <xf numFmtId="0" fontId="3" fillId="0" borderId="0" xfId="0" applyFont="1" applyBorder="1" applyAlignment="1">
      <alignment horizontal="center" vertical="top" wrapText="1"/>
    </xf>
  </cellXfs>
  <cellStyles count="5">
    <cellStyle name="Comma" xfId="1" builtinId="3"/>
    <cellStyle name="Comma 2" xfId="3"/>
    <cellStyle name="Normal" xfId="0" builtinId="0"/>
    <cellStyle name="Normal 2" xfId="4"/>
    <cellStyle name="Percent" xfId="2"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U:\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32"/>
  <sheetViews>
    <sheetView tabSelected="1" workbookViewId="0">
      <selection activeCell="I7" sqref="I7"/>
    </sheetView>
  </sheetViews>
  <sheetFormatPr defaultColWidth="9.109375" defaultRowHeight="14.4" x14ac:dyDescent="0.3"/>
  <cols>
    <col min="1" max="1" width="21.5546875" style="3" customWidth="1"/>
    <col min="2" max="2" width="12.5546875" style="3" bestFit="1" customWidth="1"/>
    <col min="3" max="8" width="13.6640625" style="3" customWidth="1"/>
    <col min="9" max="9" width="19.109375" style="3" customWidth="1"/>
    <col min="10" max="10" width="11.5546875" style="3" bestFit="1" customWidth="1"/>
    <col min="11" max="11" width="11.44140625" style="3" customWidth="1"/>
    <col min="12" max="12" width="11" style="3" customWidth="1"/>
    <col min="13" max="13" width="11.6640625" style="3" customWidth="1"/>
    <col min="14" max="15" width="13.33203125" style="3" customWidth="1"/>
    <col min="16" max="16" width="13.5546875" style="3" customWidth="1"/>
    <col min="17" max="16384" width="9.109375" style="3"/>
  </cols>
  <sheetData>
    <row r="1" spans="1:18" ht="26.25" customHeight="1" x14ac:dyDescent="0.3">
      <c r="A1" s="171" t="s">
        <v>6</v>
      </c>
      <c r="B1" s="171"/>
      <c r="C1" s="171"/>
      <c r="D1" s="171"/>
      <c r="E1" s="171"/>
      <c r="F1" s="171"/>
      <c r="G1" s="171"/>
      <c r="H1" s="171"/>
      <c r="I1" s="171"/>
      <c r="J1" s="171"/>
      <c r="K1" s="171"/>
      <c r="L1" s="171"/>
      <c r="M1" s="171"/>
      <c r="N1" s="171"/>
      <c r="O1" s="171"/>
      <c r="P1" s="171"/>
    </row>
    <row r="2" spans="1:18" x14ac:dyDescent="0.3">
      <c r="A2" s="4" t="s">
        <v>7</v>
      </c>
      <c r="B2" s="5"/>
      <c r="C2" s="6"/>
      <c r="D2" s="6"/>
      <c r="E2" s="12"/>
      <c r="F2" s="12"/>
      <c r="G2" s="12"/>
      <c r="H2" s="12"/>
      <c r="I2" s="12"/>
      <c r="J2" s="12"/>
      <c r="K2" s="12"/>
      <c r="L2" s="12"/>
      <c r="M2" s="12"/>
      <c r="N2" s="12"/>
      <c r="O2" s="172" t="s">
        <v>0</v>
      </c>
      <c r="P2" s="172"/>
    </row>
    <row r="3" spans="1:18" x14ac:dyDescent="0.3">
      <c r="A3" s="173" t="s">
        <v>8</v>
      </c>
      <c r="B3" s="173" t="s">
        <v>9</v>
      </c>
      <c r="C3" s="173" t="s">
        <v>10</v>
      </c>
      <c r="D3" s="173"/>
      <c r="E3" s="173"/>
      <c r="F3" s="173"/>
      <c r="G3" s="173"/>
      <c r="H3" s="173"/>
      <c r="I3" s="173"/>
      <c r="J3" s="173"/>
      <c r="K3" s="173"/>
      <c r="L3" s="173"/>
      <c r="M3" s="173"/>
      <c r="N3" s="173"/>
      <c r="O3" s="173"/>
      <c r="P3" s="173"/>
    </row>
    <row r="4" spans="1:18" x14ac:dyDescent="0.3">
      <c r="A4" s="173"/>
      <c r="B4" s="173"/>
      <c r="C4" s="173" t="s">
        <v>11</v>
      </c>
      <c r="D4" s="173" t="s">
        <v>12</v>
      </c>
      <c r="E4" s="173"/>
      <c r="F4" s="173"/>
      <c r="G4" s="173"/>
      <c r="H4" s="173"/>
      <c r="I4" s="173"/>
      <c r="J4" s="173"/>
      <c r="K4" s="173"/>
      <c r="L4" s="173"/>
      <c r="M4" s="173"/>
      <c r="N4" s="173"/>
      <c r="O4" s="173"/>
      <c r="P4" s="173"/>
    </row>
    <row r="5" spans="1:18" ht="28.8" x14ac:dyDescent="0.3">
      <c r="A5" s="173"/>
      <c r="B5" s="173"/>
      <c r="C5" s="173"/>
      <c r="D5" s="7" t="s">
        <v>13</v>
      </c>
      <c r="E5" s="7" t="s">
        <v>14</v>
      </c>
      <c r="F5" s="7" t="s">
        <v>15</v>
      </c>
      <c r="G5" s="7" t="s">
        <v>16</v>
      </c>
      <c r="H5" s="7" t="s">
        <v>17</v>
      </c>
      <c r="I5" s="7" t="s">
        <v>18</v>
      </c>
      <c r="J5" s="7" t="s">
        <v>19</v>
      </c>
      <c r="K5" s="7" t="s">
        <v>20</v>
      </c>
      <c r="L5" s="7" t="s">
        <v>21</v>
      </c>
      <c r="M5" s="7" t="s">
        <v>22</v>
      </c>
      <c r="N5" s="7" t="s">
        <v>23</v>
      </c>
      <c r="O5" s="7" t="s">
        <v>24</v>
      </c>
      <c r="P5" s="7" t="s">
        <v>25</v>
      </c>
    </row>
    <row r="6" spans="1:18" ht="28.8" x14ac:dyDescent="0.3">
      <c r="A6" s="8" t="s">
        <v>26</v>
      </c>
      <c r="B6" s="151">
        <f>B7+B8+B9</f>
        <v>3547686.79</v>
      </c>
      <c r="C6" s="151">
        <f t="shared" ref="C6:P6" si="0">C7+C8+C9</f>
        <v>3402259.3899999997</v>
      </c>
      <c r="D6" s="151">
        <f t="shared" si="0"/>
        <v>94308.460000000021</v>
      </c>
      <c r="E6" s="151">
        <f t="shared" si="0"/>
        <v>12645.59</v>
      </c>
      <c r="F6" s="151">
        <f t="shared" si="0"/>
        <v>5011.45</v>
      </c>
      <c r="G6" s="151">
        <f t="shared" si="0"/>
        <v>4265.0700000000006</v>
      </c>
      <c r="H6" s="151">
        <f t="shared" si="0"/>
        <v>2973.4700000000003</v>
      </c>
      <c r="I6" s="151">
        <f t="shared" si="0"/>
        <v>2743.51</v>
      </c>
      <c r="J6" s="151">
        <f t="shared" si="0"/>
        <v>3079.11</v>
      </c>
      <c r="K6" s="151">
        <f t="shared" si="0"/>
        <v>2545.6999999999998</v>
      </c>
      <c r="L6" s="151">
        <f t="shared" si="0"/>
        <v>3312.2799999999997</v>
      </c>
      <c r="M6" s="151">
        <f t="shared" si="0"/>
        <v>2490.62</v>
      </c>
      <c r="N6" s="151">
        <f t="shared" si="0"/>
        <v>2419.54</v>
      </c>
      <c r="O6" s="151">
        <f t="shared" si="0"/>
        <v>2646.7699999999995</v>
      </c>
      <c r="P6" s="151">
        <f t="shared" si="0"/>
        <v>6985.83</v>
      </c>
    </row>
    <row r="7" spans="1:18" x14ac:dyDescent="0.3">
      <c r="A7" s="9" t="s">
        <v>27</v>
      </c>
      <c r="B7" s="151">
        <f>SUM(C7:P7)</f>
        <v>1127874.17</v>
      </c>
      <c r="C7" s="152">
        <v>1114442.17</v>
      </c>
      <c r="D7" s="152">
        <v>4563.1300000000047</v>
      </c>
      <c r="E7" s="152">
        <v>2313.0300000000007</v>
      </c>
      <c r="F7" s="152">
        <v>516.32999999999902</v>
      </c>
      <c r="G7" s="152">
        <v>53.050000000000182</v>
      </c>
      <c r="H7" s="152">
        <v>0.11999999999989086</v>
      </c>
      <c r="I7" s="152">
        <v>3.3200000000001637</v>
      </c>
      <c r="J7" s="152">
        <v>0</v>
      </c>
      <c r="K7" s="152">
        <v>400.00999999999976</v>
      </c>
      <c r="L7" s="152">
        <v>22.909999999999854</v>
      </c>
      <c r="M7" s="152">
        <v>0.40999999999985448</v>
      </c>
      <c r="N7" s="152">
        <v>1.7699999999999818</v>
      </c>
      <c r="O7" s="152">
        <v>7.1799999999998363</v>
      </c>
      <c r="P7" s="152">
        <v>5550.74</v>
      </c>
    </row>
    <row r="8" spans="1:18" x14ac:dyDescent="0.3">
      <c r="A8" s="9" t="s">
        <v>28</v>
      </c>
      <c r="B8" s="151">
        <f>SUM(C8:P8)</f>
        <v>1927243.6300000001</v>
      </c>
      <c r="C8" s="152">
        <v>1822203.4</v>
      </c>
      <c r="D8" s="152">
        <v>64789.73</v>
      </c>
      <c r="E8" s="152">
        <v>8869.67</v>
      </c>
      <c r="F8" s="152">
        <v>4316.8500000000004</v>
      </c>
      <c r="G8" s="152">
        <v>4179.9800000000005</v>
      </c>
      <c r="H8" s="152">
        <v>2973.3500000000004</v>
      </c>
      <c r="I8" s="152">
        <v>2740.19</v>
      </c>
      <c r="J8" s="152">
        <v>3037.9900000000002</v>
      </c>
      <c r="K8" s="152">
        <v>2145.69</v>
      </c>
      <c r="L8" s="152">
        <v>3289.37</v>
      </c>
      <c r="M8" s="152">
        <v>2490.21</v>
      </c>
      <c r="N8" s="152">
        <v>2417.77</v>
      </c>
      <c r="O8" s="152">
        <v>2639.5899999999997</v>
      </c>
      <c r="P8" s="152">
        <v>1149.8400000000001</v>
      </c>
    </row>
    <row r="9" spans="1:18" x14ac:dyDescent="0.3">
      <c r="A9" s="11" t="s">
        <v>29</v>
      </c>
      <c r="B9" s="151">
        <f>SUM(C9:P9)</f>
        <v>492568.99</v>
      </c>
      <c r="C9" s="152">
        <v>465613.82</v>
      </c>
      <c r="D9" s="152">
        <v>24955.599999999999</v>
      </c>
      <c r="E9" s="152">
        <v>1462.89</v>
      </c>
      <c r="F9" s="152">
        <v>178.27</v>
      </c>
      <c r="G9" s="152">
        <v>32.04</v>
      </c>
      <c r="H9" s="152">
        <v>0</v>
      </c>
      <c r="I9" s="152">
        <v>0</v>
      </c>
      <c r="J9" s="152">
        <v>41.12</v>
      </c>
      <c r="K9" s="152">
        <v>0</v>
      </c>
      <c r="L9" s="152">
        <v>0</v>
      </c>
      <c r="M9" s="152">
        <v>0</v>
      </c>
      <c r="N9" s="152">
        <v>0</v>
      </c>
      <c r="O9" s="152">
        <v>0</v>
      </c>
      <c r="P9" s="152">
        <v>285.25</v>
      </c>
    </row>
    <row r="10" spans="1:18" x14ac:dyDescent="0.3">
      <c r="A10" s="11" t="s">
        <v>30</v>
      </c>
      <c r="B10" s="152">
        <v>0</v>
      </c>
      <c r="C10" s="152">
        <v>0</v>
      </c>
      <c r="D10" s="152">
        <v>0</v>
      </c>
      <c r="E10" s="152">
        <v>0</v>
      </c>
      <c r="F10" s="152">
        <v>0</v>
      </c>
      <c r="G10" s="152">
        <v>0</v>
      </c>
      <c r="H10" s="152">
        <v>0</v>
      </c>
      <c r="I10" s="152">
        <v>0</v>
      </c>
      <c r="J10" s="152">
        <v>0</v>
      </c>
      <c r="K10" s="152">
        <v>0</v>
      </c>
      <c r="L10" s="152">
        <v>0</v>
      </c>
      <c r="M10" s="152">
        <v>0</v>
      </c>
      <c r="N10" s="152">
        <v>0</v>
      </c>
      <c r="O10" s="152">
        <v>0</v>
      </c>
      <c r="P10" s="152">
        <v>0</v>
      </c>
    </row>
    <row r="11" spans="1:18" x14ac:dyDescent="0.3">
      <c r="A11" s="141"/>
      <c r="B11" s="142"/>
      <c r="C11" s="142"/>
      <c r="D11" s="142"/>
      <c r="E11" s="142"/>
      <c r="F11" s="142"/>
      <c r="G11" s="142"/>
      <c r="H11" s="142"/>
      <c r="I11" s="142"/>
      <c r="J11" s="142"/>
      <c r="K11" s="142"/>
      <c r="L11" s="142"/>
      <c r="M11" s="142"/>
      <c r="N11" s="142"/>
    </row>
    <row r="12" spans="1:18" x14ac:dyDescent="0.3">
      <c r="A12" s="12"/>
      <c r="B12" s="10"/>
      <c r="C12" s="10"/>
      <c r="D12" s="10"/>
      <c r="E12" s="10"/>
      <c r="F12" s="10"/>
      <c r="G12" s="10"/>
      <c r="H12" s="10"/>
      <c r="I12" s="10"/>
      <c r="J12" s="10"/>
      <c r="K12" s="10"/>
      <c r="L12" s="10"/>
      <c r="M12" s="10"/>
      <c r="N12" s="10"/>
      <c r="O12" s="10"/>
      <c r="P12" s="10"/>
      <c r="Q12" s="10"/>
      <c r="R12" s="10"/>
    </row>
    <row r="13" spans="1:18" x14ac:dyDescent="0.3">
      <c r="A13" s="13" t="s">
        <v>31</v>
      </c>
      <c r="C13" s="140"/>
      <c r="D13" s="140"/>
      <c r="E13" s="140"/>
      <c r="F13" s="140"/>
      <c r="G13" s="140"/>
      <c r="H13" s="140"/>
      <c r="I13" s="140"/>
      <c r="J13" s="140"/>
      <c r="K13" s="140"/>
      <c r="L13" s="140"/>
      <c r="M13" s="140"/>
      <c r="N13" s="140"/>
      <c r="O13" s="140"/>
      <c r="P13" s="140"/>
      <c r="Q13" s="140"/>
    </row>
    <row r="14" spans="1:18" x14ac:dyDescent="0.3">
      <c r="A14" s="14"/>
      <c r="I14" s="15" t="s">
        <v>0</v>
      </c>
    </row>
    <row r="15" spans="1:18" ht="43.2" x14ac:dyDescent="0.3">
      <c r="A15" s="7" t="s">
        <v>8</v>
      </c>
      <c r="B15" s="7" t="s">
        <v>9</v>
      </c>
      <c r="C15" s="7" t="s">
        <v>32</v>
      </c>
      <c r="D15" s="7" t="s">
        <v>33</v>
      </c>
      <c r="E15" s="7" t="s">
        <v>34</v>
      </c>
      <c r="F15" s="7" t="s">
        <v>35</v>
      </c>
      <c r="G15" s="7" t="s">
        <v>36</v>
      </c>
      <c r="H15" s="7" t="s">
        <v>37</v>
      </c>
      <c r="I15" s="7" t="s">
        <v>38</v>
      </c>
    </row>
    <row r="16" spans="1:18" ht="28.8" x14ac:dyDescent="0.3">
      <c r="A16" s="8" t="s">
        <v>26</v>
      </c>
      <c r="B16" s="148">
        <f>B17+B18+B19</f>
        <v>3547686.79</v>
      </c>
      <c r="C16" s="148">
        <f>SUM(C17:C20)</f>
        <v>2588312.7999999998</v>
      </c>
      <c r="D16" s="148">
        <f t="shared" ref="D16:I16" si="1">SUM(D17:D20)</f>
        <v>48589</v>
      </c>
      <c r="E16" s="148">
        <f t="shared" si="1"/>
        <v>0</v>
      </c>
      <c r="F16" s="148">
        <f t="shared" si="1"/>
        <v>579068.99</v>
      </c>
      <c r="G16" s="148">
        <f t="shared" si="1"/>
        <v>331716</v>
      </c>
      <c r="H16" s="148">
        <f t="shared" si="1"/>
        <v>0</v>
      </c>
      <c r="I16" s="148">
        <f t="shared" si="1"/>
        <v>0</v>
      </c>
      <c r="J16" s="16"/>
    </row>
    <row r="17" spans="1:18" x14ac:dyDescent="0.3">
      <c r="A17" s="9" t="s">
        <v>27</v>
      </c>
      <c r="B17" s="149">
        <f>SUM(C17:I17)</f>
        <v>1127874.17</v>
      </c>
      <c r="C17" s="150">
        <v>700038.17</v>
      </c>
      <c r="D17" s="150">
        <v>9620</v>
      </c>
      <c r="E17" s="150">
        <v>0</v>
      </c>
      <c r="F17" s="150">
        <v>86500</v>
      </c>
      <c r="G17" s="150">
        <v>331716</v>
      </c>
      <c r="H17" s="150">
        <v>0</v>
      </c>
      <c r="I17" s="150">
        <v>0</v>
      </c>
      <c r="J17" s="140"/>
      <c r="K17" s="144"/>
    </row>
    <row r="18" spans="1:18" x14ac:dyDescent="0.3">
      <c r="A18" s="9" t="s">
        <v>28</v>
      </c>
      <c r="B18" s="149">
        <f>C18+D18+E18+F18+G18</f>
        <v>1927243.63</v>
      </c>
      <c r="C18" s="150">
        <v>1888274.63</v>
      </c>
      <c r="D18" s="150">
        <v>38969</v>
      </c>
      <c r="E18" s="150">
        <v>0</v>
      </c>
      <c r="F18" s="150">
        <v>0</v>
      </c>
      <c r="G18" s="150">
        <v>0</v>
      </c>
      <c r="H18" s="150">
        <v>0</v>
      </c>
      <c r="I18" s="150">
        <v>0</v>
      </c>
      <c r="J18" s="140"/>
    </row>
    <row r="19" spans="1:18" x14ac:dyDescent="0.3">
      <c r="A19" s="11" t="s">
        <v>29</v>
      </c>
      <c r="B19" s="149">
        <f>F19</f>
        <v>492568.99</v>
      </c>
      <c r="C19" s="150">
        <v>0</v>
      </c>
      <c r="D19" s="150">
        <v>0</v>
      </c>
      <c r="E19" s="150">
        <v>0</v>
      </c>
      <c r="F19" s="150">
        <v>492568.99</v>
      </c>
      <c r="G19" s="150">
        <v>0</v>
      </c>
      <c r="H19" s="150">
        <v>0</v>
      </c>
      <c r="I19" s="150">
        <v>0</v>
      </c>
      <c r="J19" s="144"/>
    </row>
    <row r="20" spans="1:18" x14ac:dyDescent="0.3">
      <c r="A20" s="11" t="s">
        <v>30</v>
      </c>
      <c r="B20" s="149">
        <v>0</v>
      </c>
      <c r="C20" s="150">
        <v>0</v>
      </c>
      <c r="D20" s="150">
        <v>0</v>
      </c>
      <c r="E20" s="150">
        <v>0</v>
      </c>
      <c r="F20" s="150">
        <v>0</v>
      </c>
      <c r="G20" s="150">
        <v>0</v>
      </c>
      <c r="H20" s="150">
        <v>0</v>
      </c>
      <c r="I20" s="150">
        <v>0</v>
      </c>
      <c r="M20" s="140"/>
    </row>
    <row r="22" spans="1:18" x14ac:dyDescent="0.3">
      <c r="C22" s="140">
        <v>0</v>
      </c>
      <c r="D22" s="144">
        <v>0</v>
      </c>
    </row>
    <row r="23" spans="1:18" x14ac:dyDescent="0.3">
      <c r="C23" s="140"/>
      <c r="D23" s="140"/>
      <c r="E23" s="140"/>
      <c r="F23" s="140"/>
      <c r="G23" s="140"/>
      <c r="H23" s="140"/>
      <c r="I23" s="140"/>
      <c r="J23" s="140"/>
      <c r="K23" s="140"/>
      <c r="L23" s="140"/>
      <c r="M23" s="140"/>
      <c r="N23" s="140"/>
      <c r="O23" s="140"/>
      <c r="P23" s="140"/>
      <c r="Q23" s="10"/>
      <c r="R23" s="10"/>
    </row>
    <row r="24" spans="1:18" x14ac:dyDescent="0.3">
      <c r="B24" s="10"/>
      <c r="C24" s="16"/>
      <c r="D24" s="16"/>
      <c r="E24" s="16"/>
      <c r="F24" s="16"/>
      <c r="G24" s="16"/>
      <c r="H24" s="16"/>
      <c r="I24" s="16"/>
      <c r="J24" s="16"/>
      <c r="K24" s="16"/>
      <c r="L24" s="16"/>
      <c r="M24" s="16"/>
      <c r="N24" s="16"/>
      <c r="O24" s="16"/>
      <c r="P24" s="16"/>
    </row>
    <row r="25" spans="1:18" x14ac:dyDescent="0.3">
      <c r="E25" s="10"/>
      <c r="F25" s="17"/>
    </row>
    <row r="27" spans="1:18" x14ac:dyDescent="0.3">
      <c r="E27" s="10"/>
    </row>
    <row r="32" spans="1:18" x14ac:dyDescent="0.3">
      <c r="E32" s="144"/>
      <c r="F32" s="144"/>
      <c r="G32" s="144"/>
      <c r="H32" s="144"/>
      <c r="I32" s="144"/>
      <c r="J32" s="144"/>
      <c r="K32" s="144"/>
      <c r="L32" s="144"/>
      <c r="M32" s="144"/>
      <c r="N32" s="144"/>
      <c r="O32" s="144"/>
      <c r="P32" s="144"/>
      <c r="Q32" s="144"/>
      <c r="R32" s="144"/>
    </row>
  </sheetData>
  <mergeCells count="7">
    <mergeCell ref="A1:P1"/>
    <mergeCell ref="O2:P2"/>
    <mergeCell ref="A3:A5"/>
    <mergeCell ref="B3:B5"/>
    <mergeCell ref="C3:P3"/>
    <mergeCell ref="C4:C5"/>
    <mergeCell ref="D4:P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5"/>
  <sheetViews>
    <sheetView topLeftCell="A5" zoomScaleNormal="100" zoomScaleSheetLayoutView="100" workbookViewId="0">
      <selection activeCell="D39" sqref="B6:D39"/>
    </sheetView>
  </sheetViews>
  <sheetFormatPr defaultColWidth="9.109375" defaultRowHeight="14.4" x14ac:dyDescent="0.3"/>
  <cols>
    <col min="1" max="1" width="61" style="97" customWidth="1"/>
    <col min="2" max="2" width="16.6640625" style="97" customWidth="1"/>
    <col min="3" max="3" width="13.5546875" style="97" customWidth="1"/>
    <col min="4" max="4" width="16.6640625" style="97" customWidth="1"/>
    <col min="5" max="5" width="13.33203125" style="98" bestFit="1" customWidth="1"/>
    <col min="6" max="6" width="61.44140625" style="97" customWidth="1"/>
    <col min="7" max="7" width="10.5546875" style="97" bestFit="1" customWidth="1"/>
    <col min="8" max="16384" width="9.109375" style="97"/>
  </cols>
  <sheetData>
    <row r="1" spans="1:8" ht="27" customHeight="1" x14ac:dyDescent="0.3">
      <c r="A1" s="206" t="s">
        <v>215</v>
      </c>
      <c r="B1" s="206"/>
      <c r="C1" s="206"/>
      <c r="D1" s="206"/>
    </row>
    <row r="2" spans="1:8" s="100" customFormat="1" ht="16.2" x14ac:dyDescent="0.3">
      <c r="A2" s="207" t="s">
        <v>128</v>
      </c>
      <c r="B2" s="207"/>
      <c r="C2" s="207"/>
      <c r="D2" s="207"/>
      <c r="E2" s="116"/>
    </row>
    <row r="3" spans="1:8" x14ac:dyDescent="0.3">
      <c r="A3" s="99" t="s">
        <v>216</v>
      </c>
      <c r="B3" s="208" t="s">
        <v>217</v>
      </c>
      <c r="C3" s="209"/>
      <c r="D3" s="210"/>
      <c r="F3" s="100"/>
    </row>
    <row r="4" spans="1:8" ht="16.2" x14ac:dyDescent="0.3">
      <c r="A4" s="99"/>
      <c r="B4" s="99"/>
      <c r="C4" s="101"/>
      <c r="D4" s="74"/>
      <c r="F4" s="100"/>
    </row>
    <row r="5" spans="1:8" x14ac:dyDescent="0.3">
      <c r="A5" s="101"/>
      <c r="B5" s="102" t="s">
        <v>218</v>
      </c>
      <c r="C5" s="102" t="s">
        <v>219</v>
      </c>
      <c r="D5" s="102" t="s">
        <v>220</v>
      </c>
      <c r="F5" s="100"/>
    </row>
    <row r="6" spans="1:8" ht="28.8" x14ac:dyDescent="0.3">
      <c r="A6" s="103" t="s">
        <v>221</v>
      </c>
      <c r="B6" s="167">
        <v>0</v>
      </c>
      <c r="C6" s="167">
        <v>0</v>
      </c>
      <c r="D6" s="168">
        <v>849969.26</v>
      </c>
      <c r="F6" s="100"/>
    </row>
    <row r="7" spans="1:8" ht="16.5" customHeight="1" x14ac:dyDescent="0.3">
      <c r="A7" s="103" t="s">
        <v>222</v>
      </c>
      <c r="B7" s="167">
        <v>0</v>
      </c>
      <c r="C7" s="167">
        <v>0</v>
      </c>
      <c r="D7" s="168">
        <v>845113.04</v>
      </c>
      <c r="F7" s="100"/>
      <c r="H7" s="98"/>
    </row>
    <row r="8" spans="1:8" x14ac:dyDescent="0.3">
      <c r="A8" s="103" t="s">
        <v>223</v>
      </c>
      <c r="B8" s="167">
        <v>0</v>
      </c>
      <c r="C8" s="167">
        <v>0</v>
      </c>
      <c r="D8" s="168">
        <v>61563.729999999996</v>
      </c>
      <c r="F8" s="100"/>
      <c r="H8" s="98"/>
    </row>
    <row r="9" spans="1:8" x14ac:dyDescent="0.3">
      <c r="A9" s="103" t="s">
        <v>224</v>
      </c>
      <c r="B9" s="167">
        <v>0</v>
      </c>
      <c r="C9" s="167">
        <v>0</v>
      </c>
      <c r="D9" s="167">
        <v>7279.01</v>
      </c>
      <c r="F9" s="100"/>
      <c r="H9" s="98"/>
    </row>
    <row r="10" spans="1:8" ht="12.75" customHeight="1" x14ac:dyDescent="0.3">
      <c r="A10" s="104" t="s">
        <v>225</v>
      </c>
      <c r="B10" s="167">
        <v>0</v>
      </c>
      <c r="C10" s="167">
        <v>0</v>
      </c>
      <c r="D10" s="167">
        <v>54284.719999999994</v>
      </c>
      <c r="F10" s="100"/>
      <c r="H10" s="98"/>
    </row>
    <row r="11" spans="1:8" ht="12.75" customHeight="1" x14ac:dyDescent="0.3">
      <c r="A11" s="103" t="s">
        <v>226</v>
      </c>
      <c r="B11" s="168">
        <v>0</v>
      </c>
      <c r="C11" s="167">
        <v>0</v>
      </c>
      <c r="D11" s="167">
        <v>0</v>
      </c>
      <c r="F11" s="100"/>
      <c r="H11" s="98"/>
    </row>
    <row r="12" spans="1:8" ht="12.75" customHeight="1" x14ac:dyDescent="0.3">
      <c r="A12" s="103" t="s">
        <v>224</v>
      </c>
      <c r="B12" s="167">
        <v>0</v>
      </c>
      <c r="C12" s="167">
        <v>0</v>
      </c>
      <c r="D12" s="167">
        <v>0</v>
      </c>
      <c r="F12" s="100"/>
      <c r="H12" s="98"/>
    </row>
    <row r="13" spans="1:8" ht="12.75" customHeight="1" x14ac:dyDescent="0.3">
      <c r="A13" s="104" t="s">
        <v>225</v>
      </c>
      <c r="B13" s="168">
        <v>0</v>
      </c>
      <c r="C13" s="167">
        <v>0</v>
      </c>
      <c r="D13" s="167">
        <v>0</v>
      </c>
      <c r="F13" s="100"/>
      <c r="H13" s="98"/>
    </row>
    <row r="14" spans="1:8" ht="12.75" customHeight="1" x14ac:dyDescent="0.3">
      <c r="A14" s="103" t="s">
        <v>227</v>
      </c>
      <c r="B14" s="168">
        <v>185799.33000000002</v>
      </c>
      <c r="C14" s="167">
        <v>0</v>
      </c>
      <c r="D14" s="167">
        <v>0</v>
      </c>
      <c r="F14" s="100"/>
      <c r="H14" s="98"/>
    </row>
    <row r="15" spans="1:8" x14ac:dyDescent="0.3">
      <c r="A15" s="103" t="s">
        <v>228</v>
      </c>
      <c r="B15" s="168">
        <v>185799.33000000002</v>
      </c>
      <c r="C15" s="167">
        <v>0</v>
      </c>
      <c r="D15" s="167">
        <v>0</v>
      </c>
      <c r="F15" s="100"/>
      <c r="H15" s="98"/>
    </row>
    <row r="16" spans="1:8" ht="12.75" customHeight="1" x14ac:dyDescent="0.3">
      <c r="A16" s="105" t="s">
        <v>229</v>
      </c>
      <c r="B16" s="167">
        <v>156975</v>
      </c>
      <c r="C16" s="167">
        <v>0</v>
      </c>
      <c r="D16" s="167">
        <v>0</v>
      </c>
      <c r="F16" s="100"/>
      <c r="H16" s="98"/>
    </row>
    <row r="17" spans="1:8" ht="12.75" customHeight="1" x14ac:dyDescent="0.3">
      <c r="A17" s="105" t="s">
        <v>230</v>
      </c>
      <c r="B17" s="167">
        <v>0</v>
      </c>
      <c r="C17" s="167">
        <v>0</v>
      </c>
      <c r="D17" s="167">
        <v>0</v>
      </c>
      <c r="F17" s="100"/>
      <c r="H17" s="98"/>
    </row>
    <row r="18" spans="1:8" ht="12.75" customHeight="1" x14ac:dyDescent="0.3">
      <c r="A18" s="103" t="s">
        <v>231</v>
      </c>
      <c r="B18" s="167">
        <v>28824.33</v>
      </c>
      <c r="C18" s="167">
        <v>0</v>
      </c>
      <c r="D18" s="167">
        <v>0</v>
      </c>
      <c r="F18" s="100"/>
      <c r="H18" s="98"/>
    </row>
    <row r="19" spans="1:8" ht="12.75" customHeight="1" x14ac:dyDescent="0.3">
      <c r="A19" s="105" t="s">
        <v>232</v>
      </c>
      <c r="B19" s="167">
        <v>0</v>
      </c>
      <c r="C19" s="167">
        <v>0</v>
      </c>
      <c r="D19" s="167">
        <v>0</v>
      </c>
      <c r="F19" s="100"/>
      <c r="H19" s="98"/>
    </row>
    <row r="20" spans="1:8" ht="12.75" customHeight="1" x14ac:dyDescent="0.3">
      <c r="A20" s="105" t="s">
        <v>233</v>
      </c>
      <c r="B20" s="167">
        <v>28824.33</v>
      </c>
      <c r="C20" s="167">
        <v>0</v>
      </c>
      <c r="D20" s="167">
        <v>0</v>
      </c>
      <c r="F20" s="100"/>
      <c r="H20" s="98"/>
    </row>
    <row r="21" spans="1:8" ht="12.75" customHeight="1" x14ac:dyDescent="0.3">
      <c r="A21" s="103" t="s">
        <v>234</v>
      </c>
      <c r="B21" s="168">
        <v>136674.04</v>
      </c>
      <c r="C21" s="167">
        <v>0</v>
      </c>
      <c r="D21" s="167">
        <v>0</v>
      </c>
      <c r="F21" s="100"/>
      <c r="H21" s="98"/>
    </row>
    <row r="22" spans="1:8" ht="12.75" customHeight="1" x14ac:dyDescent="0.3">
      <c r="A22" s="103" t="s">
        <v>235</v>
      </c>
      <c r="B22" s="168">
        <f>B23+B24</f>
        <v>1919232.1999999997</v>
      </c>
      <c r="C22" s="167">
        <v>0</v>
      </c>
      <c r="D22" s="167">
        <v>0</v>
      </c>
      <c r="F22" s="100"/>
      <c r="H22" s="98"/>
    </row>
    <row r="23" spans="1:8" ht="12.75" customHeight="1" x14ac:dyDescent="0.3">
      <c r="A23" s="105" t="s">
        <v>236</v>
      </c>
      <c r="B23" s="167">
        <v>1661872.4599999997</v>
      </c>
      <c r="C23" s="167"/>
      <c r="D23" s="167">
        <v>0</v>
      </c>
      <c r="F23" s="100"/>
      <c r="H23" s="98"/>
    </row>
    <row r="24" spans="1:8" ht="12.75" customHeight="1" x14ac:dyDescent="0.3">
      <c r="A24" s="105" t="s">
        <v>237</v>
      </c>
      <c r="B24" s="167">
        <v>257359.74</v>
      </c>
      <c r="C24" s="167"/>
      <c r="D24" s="167">
        <v>0</v>
      </c>
      <c r="F24" s="100"/>
      <c r="H24" s="98"/>
    </row>
    <row r="25" spans="1:8" ht="12.75" customHeight="1" x14ac:dyDescent="0.3">
      <c r="A25" s="103" t="s">
        <v>238</v>
      </c>
      <c r="B25" s="168">
        <v>17795</v>
      </c>
      <c r="C25" s="167"/>
      <c r="D25" s="167">
        <v>0</v>
      </c>
      <c r="F25" s="100"/>
      <c r="H25" s="98"/>
    </row>
    <row r="26" spans="1:8" ht="12.75" customHeight="1" x14ac:dyDescent="0.3">
      <c r="A26" s="105" t="s">
        <v>239</v>
      </c>
      <c r="B26" s="167">
        <v>7595</v>
      </c>
      <c r="C26" s="167"/>
      <c r="D26" s="167">
        <v>0</v>
      </c>
      <c r="F26" s="100"/>
      <c r="H26" s="98"/>
    </row>
    <row r="27" spans="1:8" ht="12.75" customHeight="1" x14ac:dyDescent="0.3">
      <c r="A27" s="105" t="s">
        <v>240</v>
      </c>
      <c r="B27" s="167">
        <v>10200</v>
      </c>
      <c r="C27" s="167"/>
      <c r="D27" s="167">
        <v>0</v>
      </c>
      <c r="F27" s="100"/>
      <c r="H27" s="98"/>
    </row>
    <row r="28" spans="1:8" x14ac:dyDescent="0.3">
      <c r="A28" s="103" t="s">
        <v>241</v>
      </c>
      <c r="B28" s="168">
        <v>5967.76</v>
      </c>
      <c r="C28" s="167">
        <v>0</v>
      </c>
      <c r="D28" s="167">
        <v>0</v>
      </c>
      <c r="F28" s="100"/>
      <c r="H28" s="98"/>
    </row>
    <row r="29" spans="1:8" ht="12.75" customHeight="1" x14ac:dyDescent="0.3">
      <c r="A29" s="105" t="s">
        <v>242</v>
      </c>
      <c r="B29" s="168">
        <v>5967.76</v>
      </c>
      <c r="C29" s="167">
        <v>0</v>
      </c>
      <c r="D29" s="167">
        <v>0</v>
      </c>
      <c r="F29" s="100"/>
      <c r="H29" s="98"/>
    </row>
    <row r="30" spans="1:8" ht="12.75" customHeight="1" x14ac:dyDescent="0.3">
      <c r="A30" s="105" t="s">
        <v>243</v>
      </c>
      <c r="B30" s="167">
        <v>0</v>
      </c>
      <c r="C30" s="167">
        <v>0</v>
      </c>
      <c r="D30" s="167">
        <v>0</v>
      </c>
      <c r="F30" s="100"/>
      <c r="H30" s="98"/>
    </row>
    <row r="31" spans="1:8" ht="12.75" customHeight="1" x14ac:dyDescent="0.3">
      <c r="A31" s="103" t="s">
        <v>244</v>
      </c>
      <c r="B31" s="168">
        <v>3496567.8499999992</v>
      </c>
      <c r="C31" s="167">
        <v>0</v>
      </c>
      <c r="D31" s="167">
        <v>0</v>
      </c>
      <c r="F31" s="100"/>
      <c r="H31" s="98"/>
    </row>
    <row r="32" spans="1:8" ht="12.75" customHeight="1" x14ac:dyDescent="0.3">
      <c r="A32" s="103" t="s">
        <v>245</v>
      </c>
      <c r="B32" s="167">
        <v>0</v>
      </c>
      <c r="C32" s="167">
        <v>0</v>
      </c>
      <c r="D32" s="168">
        <v>0</v>
      </c>
      <c r="F32" s="100"/>
      <c r="H32" s="98"/>
    </row>
    <row r="33" spans="1:8" ht="12.75" customHeight="1" x14ac:dyDescent="0.3">
      <c r="A33" s="103" t="s">
        <v>246</v>
      </c>
      <c r="B33" s="167" t="s">
        <v>247</v>
      </c>
      <c r="C33" s="167">
        <v>0</v>
      </c>
      <c r="D33" s="168">
        <v>0</v>
      </c>
      <c r="F33" s="100"/>
      <c r="H33" s="98"/>
    </row>
    <row r="34" spans="1:8" ht="12.75" customHeight="1" x14ac:dyDescent="0.3">
      <c r="A34" s="103" t="s">
        <v>248</v>
      </c>
      <c r="B34" s="168">
        <v>0</v>
      </c>
      <c r="C34" s="167">
        <v>0</v>
      </c>
      <c r="D34" s="167">
        <v>0</v>
      </c>
      <c r="F34" s="100"/>
      <c r="H34" s="98"/>
    </row>
    <row r="35" spans="1:8" x14ac:dyDescent="0.3">
      <c r="A35" s="103" t="s">
        <v>249</v>
      </c>
      <c r="B35" s="168">
        <v>0</v>
      </c>
      <c r="C35" s="167">
        <v>0</v>
      </c>
      <c r="D35" s="167">
        <v>0</v>
      </c>
      <c r="F35" s="100"/>
      <c r="H35" s="98"/>
    </row>
    <row r="36" spans="1:8" x14ac:dyDescent="0.3">
      <c r="A36" s="103" t="s">
        <v>250</v>
      </c>
      <c r="B36" s="170">
        <v>0</v>
      </c>
      <c r="C36" s="166">
        <v>0</v>
      </c>
      <c r="D36" s="166">
        <v>0</v>
      </c>
      <c r="F36" s="100"/>
      <c r="H36" s="98"/>
    </row>
    <row r="37" spans="1:8" ht="12.75" customHeight="1" x14ac:dyDescent="0.3">
      <c r="A37" s="103" t="s">
        <v>251</v>
      </c>
      <c r="B37" s="167">
        <v>0</v>
      </c>
      <c r="C37" s="167">
        <v>0</v>
      </c>
      <c r="D37" s="168">
        <v>0</v>
      </c>
      <c r="F37" s="100"/>
      <c r="H37" s="98"/>
    </row>
    <row r="38" spans="1:8" ht="12.75" customHeight="1" x14ac:dyDescent="0.3">
      <c r="A38" s="103" t="s">
        <v>252</v>
      </c>
      <c r="B38" s="168">
        <v>0</v>
      </c>
      <c r="C38" s="167">
        <v>0</v>
      </c>
      <c r="D38" s="167">
        <v>361976.15</v>
      </c>
      <c r="F38" s="100"/>
      <c r="H38" s="98"/>
    </row>
    <row r="39" spans="1:8" ht="12.75" customHeight="1" x14ac:dyDescent="0.3">
      <c r="A39" s="106" t="s">
        <v>253</v>
      </c>
      <c r="B39" s="168">
        <v>5762036.1799999978</v>
      </c>
      <c r="C39" s="168">
        <v>0</v>
      </c>
      <c r="D39" s="168">
        <v>2118622.1800000002</v>
      </c>
      <c r="G39" s="107"/>
      <c r="H39" s="107"/>
    </row>
    <row r="40" spans="1:8" ht="12.75" customHeight="1" x14ac:dyDescent="0.3">
      <c r="A40" s="108"/>
      <c r="B40" s="108"/>
    </row>
    <row r="41" spans="1:8" s="100" customFormat="1" ht="12.75" customHeight="1" x14ac:dyDescent="0.3">
      <c r="A41" s="207" t="s">
        <v>128</v>
      </c>
      <c r="B41" s="207"/>
      <c r="C41" s="207"/>
      <c r="D41" s="207"/>
      <c r="E41" s="116"/>
    </row>
    <row r="42" spans="1:8" s="108" customFormat="1" ht="12.75" customHeight="1" x14ac:dyDescent="0.3">
      <c r="A42" s="109" t="s">
        <v>254</v>
      </c>
      <c r="B42" s="208" t="s">
        <v>217</v>
      </c>
      <c r="C42" s="209"/>
      <c r="D42" s="210"/>
      <c r="E42" s="110"/>
    </row>
    <row r="43" spans="1:8" s="108" customFormat="1" x14ac:dyDescent="0.3">
      <c r="A43" s="109"/>
      <c r="B43" s="102" t="s">
        <v>218</v>
      </c>
      <c r="C43" s="102" t="s">
        <v>219</v>
      </c>
      <c r="D43" s="102" t="s">
        <v>220</v>
      </c>
      <c r="E43" s="110"/>
    </row>
    <row r="44" spans="1:8" x14ac:dyDescent="0.3">
      <c r="A44" s="111" t="s">
        <v>255</v>
      </c>
      <c r="B44" s="167">
        <v>2918741.68</v>
      </c>
      <c r="C44" s="167">
        <v>0</v>
      </c>
      <c r="D44" s="167">
        <v>3320206.28</v>
      </c>
    </row>
    <row r="45" spans="1:8" ht="15" customHeight="1" x14ac:dyDescent="0.3">
      <c r="A45" s="64" t="s">
        <v>256</v>
      </c>
      <c r="B45" s="167">
        <v>304535.52</v>
      </c>
      <c r="C45" s="167">
        <v>0</v>
      </c>
      <c r="D45" s="167">
        <v>1183181.6499999999</v>
      </c>
    </row>
    <row r="46" spans="1:8" x14ac:dyDescent="0.3">
      <c r="A46" s="112" t="s">
        <v>257</v>
      </c>
      <c r="B46" s="167">
        <v>0</v>
      </c>
      <c r="C46" s="167">
        <v>0</v>
      </c>
      <c r="D46" s="167">
        <v>1183181.6499999999</v>
      </c>
    </row>
    <row r="47" spans="1:8" x14ac:dyDescent="0.3">
      <c r="A47" s="112" t="s">
        <v>258</v>
      </c>
      <c r="B47" s="167">
        <v>304535.52</v>
      </c>
      <c r="C47" s="167">
        <v>0</v>
      </c>
      <c r="D47" s="167">
        <v>0</v>
      </c>
    </row>
    <row r="48" spans="1:8" ht="28.8" x14ac:dyDescent="0.3">
      <c r="A48" s="64" t="s">
        <v>259</v>
      </c>
      <c r="B48" s="167">
        <v>1665065.07</v>
      </c>
      <c r="C48" s="167">
        <v>0</v>
      </c>
      <c r="D48" s="167">
        <v>2137024.63</v>
      </c>
    </row>
    <row r="49" spans="1:4" ht="13.5" customHeight="1" x14ac:dyDescent="0.3">
      <c r="A49" s="112" t="s">
        <v>260</v>
      </c>
      <c r="B49" s="167">
        <v>0</v>
      </c>
      <c r="C49" s="167">
        <v>0</v>
      </c>
      <c r="D49" s="167">
        <v>2137024.63</v>
      </c>
    </row>
    <row r="50" spans="1:4" ht="13.5" customHeight="1" x14ac:dyDescent="0.3">
      <c r="A50" s="112" t="s">
        <v>261</v>
      </c>
      <c r="B50" s="167">
        <v>1665065.07</v>
      </c>
      <c r="C50" s="167">
        <v>0</v>
      </c>
      <c r="D50" s="167">
        <v>0</v>
      </c>
    </row>
    <row r="51" spans="1:4" ht="13.5" customHeight="1" x14ac:dyDescent="0.3">
      <c r="A51" s="64" t="s">
        <v>262</v>
      </c>
      <c r="B51" s="167">
        <f>B53+B52</f>
        <v>949141.08999999985</v>
      </c>
      <c r="C51" s="167">
        <v>0</v>
      </c>
      <c r="D51" s="167">
        <v>0</v>
      </c>
    </row>
    <row r="52" spans="1:4" x14ac:dyDescent="0.3">
      <c r="A52" s="64" t="s">
        <v>263</v>
      </c>
      <c r="B52" s="167">
        <v>500779.48999999982</v>
      </c>
      <c r="C52" s="167">
        <v>0</v>
      </c>
      <c r="D52" s="167">
        <v>0</v>
      </c>
    </row>
    <row r="53" spans="1:4" ht="14.25" customHeight="1" x14ac:dyDescent="0.3">
      <c r="A53" s="64" t="s">
        <v>264</v>
      </c>
      <c r="B53" s="167">
        <v>448361.6</v>
      </c>
      <c r="C53" s="167">
        <v>0</v>
      </c>
      <c r="D53" s="167">
        <v>0</v>
      </c>
    </row>
    <row r="54" spans="1:4" ht="14.25" customHeight="1" x14ac:dyDescent="0.3">
      <c r="A54" s="111" t="s">
        <v>265</v>
      </c>
      <c r="B54" s="167">
        <v>1079.94</v>
      </c>
      <c r="C54" s="167">
        <v>0</v>
      </c>
      <c r="D54" s="167">
        <v>0</v>
      </c>
    </row>
    <row r="55" spans="1:4" ht="14.25" customHeight="1" x14ac:dyDescent="0.3">
      <c r="A55" s="113" t="s">
        <v>266</v>
      </c>
      <c r="B55" s="167">
        <v>0</v>
      </c>
      <c r="C55" s="167">
        <v>0</v>
      </c>
      <c r="D55" s="167">
        <v>0</v>
      </c>
    </row>
    <row r="56" spans="1:4" ht="14.25" customHeight="1" x14ac:dyDescent="0.3">
      <c r="A56" s="113" t="s">
        <v>267</v>
      </c>
      <c r="B56" s="167">
        <v>0</v>
      </c>
      <c r="C56" s="167">
        <v>0</v>
      </c>
      <c r="D56" s="167">
        <v>0</v>
      </c>
    </row>
    <row r="57" spans="1:4" ht="14.25" customHeight="1" x14ac:dyDescent="0.3">
      <c r="A57" s="113" t="s">
        <v>268</v>
      </c>
      <c r="B57" s="167">
        <v>0</v>
      </c>
      <c r="C57" s="167">
        <v>0</v>
      </c>
      <c r="D57" s="167">
        <v>0</v>
      </c>
    </row>
    <row r="58" spans="1:4" ht="14.25" customHeight="1" x14ac:dyDescent="0.3">
      <c r="A58" s="113" t="s">
        <v>269</v>
      </c>
      <c r="B58" s="167">
        <v>1079.94</v>
      </c>
      <c r="C58" s="167">
        <v>0</v>
      </c>
      <c r="D58" s="167">
        <v>0</v>
      </c>
    </row>
    <row r="59" spans="1:4" ht="14.25" customHeight="1" x14ac:dyDescent="0.3">
      <c r="A59" s="111" t="s">
        <v>270</v>
      </c>
      <c r="B59" s="167">
        <v>0</v>
      </c>
      <c r="C59" s="167">
        <v>0</v>
      </c>
      <c r="D59" s="167">
        <v>11829.27</v>
      </c>
    </row>
    <row r="60" spans="1:4" ht="14.25" customHeight="1" x14ac:dyDescent="0.3">
      <c r="A60" s="113" t="s">
        <v>229</v>
      </c>
      <c r="B60" s="167">
        <v>0</v>
      </c>
      <c r="C60" s="167">
        <v>0</v>
      </c>
      <c r="D60" s="167">
        <v>6996.6800000000012</v>
      </c>
    </row>
    <row r="61" spans="1:4" ht="14.25" customHeight="1" x14ac:dyDescent="0.3">
      <c r="A61" s="113" t="s">
        <v>230</v>
      </c>
      <c r="B61" s="167">
        <v>0</v>
      </c>
      <c r="C61" s="167">
        <v>0</v>
      </c>
      <c r="D61" s="167">
        <v>4832.5899999999992</v>
      </c>
    </row>
    <row r="62" spans="1:4" x14ac:dyDescent="0.3">
      <c r="A62" s="111" t="s">
        <v>271</v>
      </c>
      <c r="B62" s="167">
        <v>2500</v>
      </c>
      <c r="C62" s="167">
        <v>0</v>
      </c>
      <c r="D62" s="167">
        <v>0</v>
      </c>
    </row>
    <row r="63" spans="1:4" ht="28.8" x14ac:dyDescent="0.3">
      <c r="A63" s="111" t="s">
        <v>272</v>
      </c>
      <c r="B63" s="167">
        <v>0</v>
      </c>
      <c r="C63" s="167">
        <v>0</v>
      </c>
      <c r="D63" s="167">
        <v>0</v>
      </c>
    </row>
    <row r="64" spans="1:4" ht="14.25" customHeight="1" x14ac:dyDescent="0.3">
      <c r="A64" s="103" t="s">
        <v>224</v>
      </c>
      <c r="B64" s="167">
        <v>0</v>
      </c>
      <c r="C64" s="167">
        <v>0</v>
      </c>
      <c r="D64" s="167">
        <v>0</v>
      </c>
    </row>
    <row r="65" spans="1:4" ht="14.25" customHeight="1" x14ac:dyDescent="0.3">
      <c r="A65" s="104" t="s">
        <v>225</v>
      </c>
      <c r="B65" s="167">
        <v>0</v>
      </c>
      <c r="C65" s="167">
        <v>0</v>
      </c>
      <c r="D65" s="167">
        <v>0</v>
      </c>
    </row>
    <row r="66" spans="1:4" ht="28.8" x14ac:dyDescent="0.3">
      <c r="A66" s="111" t="s">
        <v>273</v>
      </c>
      <c r="B66" s="167">
        <v>0</v>
      </c>
      <c r="C66" s="167">
        <v>0</v>
      </c>
      <c r="D66" s="167">
        <v>0</v>
      </c>
    </row>
    <row r="67" spans="1:4" ht="24.75" customHeight="1" x14ac:dyDescent="0.3">
      <c r="A67" s="104" t="s">
        <v>274</v>
      </c>
      <c r="B67" s="167">
        <v>0</v>
      </c>
      <c r="C67" s="167">
        <v>0</v>
      </c>
      <c r="D67" s="167">
        <v>0</v>
      </c>
    </row>
    <row r="68" spans="1:4" ht="14.25" customHeight="1" x14ac:dyDescent="0.3">
      <c r="A68" s="105" t="s">
        <v>229</v>
      </c>
      <c r="B68" s="167">
        <v>0</v>
      </c>
      <c r="C68" s="167">
        <v>0</v>
      </c>
      <c r="D68" s="167">
        <v>0</v>
      </c>
    </row>
    <row r="69" spans="1:4" ht="14.25" customHeight="1" x14ac:dyDescent="0.3">
      <c r="A69" s="105" t="s">
        <v>230</v>
      </c>
      <c r="B69" s="167">
        <v>0</v>
      </c>
      <c r="C69" s="167">
        <v>0</v>
      </c>
      <c r="D69" s="167">
        <v>0</v>
      </c>
    </row>
    <row r="70" spans="1:4" ht="25.5" customHeight="1" x14ac:dyDescent="0.3">
      <c r="A70" s="111" t="s">
        <v>275</v>
      </c>
      <c r="B70" s="167">
        <v>161539.78000000003</v>
      </c>
      <c r="C70" s="167">
        <v>0</v>
      </c>
      <c r="D70" s="167">
        <v>0</v>
      </c>
    </row>
    <row r="71" spans="1:4" ht="14.25" customHeight="1" x14ac:dyDescent="0.3">
      <c r="A71" s="105" t="s">
        <v>276</v>
      </c>
      <c r="B71" s="167">
        <v>161539.78000000003</v>
      </c>
      <c r="C71" s="167">
        <v>0</v>
      </c>
      <c r="D71" s="167">
        <v>0</v>
      </c>
    </row>
    <row r="72" spans="1:4" ht="14.25" customHeight="1" x14ac:dyDescent="0.3">
      <c r="A72" s="105" t="s">
        <v>277</v>
      </c>
      <c r="B72" s="167">
        <v>0</v>
      </c>
      <c r="C72" s="167">
        <v>0</v>
      </c>
      <c r="D72" s="167">
        <v>0</v>
      </c>
    </row>
    <row r="73" spans="1:4" ht="14.25" customHeight="1" x14ac:dyDescent="0.3">
      <c r="A73" s="103" t="s">
        <v>278</v>
      </c>
      <c r="B73" s="167">
        <v>40353.99</v>
      </c>
      <c r="C73" s="167">
        <v>0</v>
      </c>
      <c r="D73" s="167">
        <v>0</v>
      </c>
    </row>
    <row r="74" spans="1:4" ht="14.25" customHeight="1" x14ac:dyDescent="0.3">
      <c r="A74" s="114" t="s">
        <v>279</v>
      </c>
      <c r="B74" s="166">
        <v>0</v>
      </c>
      <c r="C74" s="166">
        <v>0</v>
      </c>
      <c r="D74" s="166">
        <v>0</v>
      </c>
    </row>
    <row r="75" spans="1:4" ht="14.25" customHeight="1" x14ac:dyDescent="0.3">
      <c r="A75" s="105" t="s">
        <v>280</v>
      </c>
      <c r="B75" s="167">
        <v>0</v>
      </c>
      <c r="C75" s="167">
        <v>0</v>
      </c>
      <c r="D75" s="167">
        <v>0</v>
      </c>
    </row>
    <row r="76" spans="1:4" ht="14.25" customHeight="1" x14ac:dyDescent="0.3">
      <c r="A76" s="105" t="s">
        <v>281</v>
      </c>
      <c r="B76" s="167">
        <v>0</v>
      </c>
      <c r="C76" s="167">
        <v>0</v>
      </c>
      <c r="D76" s="167">
        <v>0</v>
      </c>
    </row>
    <row r="77" spans="1:4" ht="14.25" customHeight="1" x14ac:dyDescent="0.3">
      <c r="A77" s="114" t="s">
        <v>282</v>
      </c>
      <c r="B77" s="167">
        <v>0</v>
      </c>
      <c r="C77" s="167">
        <v>0</v>
      </c>
      <c r="D77" s="167">
        <v>0</v>
      </c>
    </row>
    <row r="78" spans="1:4" ht="14.25" customHeight="1" x14ac:dyDescent="0.3">
      <c r="A78" s="105" t="s">
        <v>280</v>
      </c>
      <c r="B78" s="167">
        <v>0</v>
      </c>
      <c r="C78" s="167">
        <v>0</v>
      </c>
      <c r="D78" s="167">
        <v>0</v>
      </c>
    </row>
    <row r="79" spans="1:4" ht="14.25" customHeight="1" x14ac:dyDescent="0.3">
      <c r="A79" s="105" t="s">
        <v>281</v>
      </c>
      <c r="B79" s="167">
        <v>0</v>
      </c>
      <c r="C79" s="167">
        <v>0</v>
      </c>
      <c r="D79" s="167">
        <v>0</v>
      </c>
    </row>
    <row r="80" spans="1:4" ht="14.25" customHeight="1" x14ac:dyDescent="0.3">
      <c r="A80" s="103" t="s">
        <v>283</v>
      </c>
      <c r="B80" s="167">
        <v>342012.68</v>
      </c>
      <c r="C80" s="168">
        <v>0</v>
      </c>
      <c r="D80" s="168">
        <v>0</v>
      </c>
    </row>
    <row r="81" spans="1:5" ht="14.25" customHeight="1" x14ac:dyDescent="0.3">
      <c r="A81" s="105" t="s">
        <v>284</v>
      </c>
      <c r="B81" s="167">
        <v>342012.68</v>
      </c>
      <c r="C81" s="168">
        <v>0</v>
      </c>
      <c r="D81" s="168">
        <v>0</v>
      </c>
    </row>
    <row r="82" spans="1:5" ht="14.25" customHeight="1" x14ac:dyDescent="0.3">
      <c r="A82" s="105" t="s">
        <v>285</v>
      </c>
      <c r="B82" s="166">
        <v>0</v>
      </c>
      <c r="C82" s="168">
        <v>0</v>
      </c>
      <c r="D82" s="168">
        <v>0</v>
      </c>
    </row>
    <row r="83" spans="1:5" ht="14.25" customHeight="1" x14ac:dyDescent="0.3">
      <c r="A83" s="113" t="s">
        <v>286</v>
      </c>
      <c r="B83" s="166">
        <v>0</v>
      </c>
      <c r="C83" s="168">
        <v>0</v>
      </c>
      <c r="D83" s="168">
        <v>0</v>
      </c>
    </row>
    <row r="84" spans="1:5" ht="14.25" customHeight="1" x14ac:dyDescent="0.3">
      <c r="A84" s="103" t="s">
        <v>287</v>
      </c>
      <c r="B84" s="169">
        <v>0</v>
      </c>
      <c r="C84" s="168">
        <v>0</v>
      </c>
      <c r="D84" s="168">
        <v>0</v>
      </c>
    </row>
    <row r="85" spans="1:5" ht="14.25" customHeight="1" x14ac:dyDescent="0.3">
      <c r="A85" s="103" t="s">
        <v>288</v>
      </c>
      <c r="B85" s="169">
        <v>0</v>
      </c>
      <c r="C85" s="168">
        <v>0</v>
      </c>
      <c r="D85" s="168">
        <v>0</v>
      </c>
    </row>
    <row r="86" spans="1:5" ht="14.25" customHeight="1" x14ac:dyDescent="0.3">
      <c r="A86" s="103" t="s">
        <v>289</v>
      </c>
      <c r="B86" s="169">
        <v>0</v>
      </c>
      <c r="C86" s="168">
        <v>0</v>
      </c>
      <c r="D86" s="168">
        <v>0</v>
      </c>
    </row>
    <row r="87" spans="1:5" ht="14.25" customHeight="1" x14ac:dyDescent="0.3">
      <c r="A87" s="103" t="s">
        <v>290</v>
      </c>
      <c r="B87" s="169">
        <v>59500</v>
      </c>
      <c r="C87" s="168">
        <v>0</v>
      </c>
      <c r="D87" s="168">
        <v>0</v>
      </c>
    </row>
    <row r="88" spans="1:5" ht="14.25" customHeight="1" x14ac:dyDescent="0.3">
      <c r="A88" s="103" t="s">
        <v>291</v>
      </c>
      <c r="B88" s="167">
        <v>8500</v>
      </c>
      <c r="C88" s="168">
        <v>0</v>
      </c>
      <c r="D88" s="168">
        <v>254785.06</v>
      </c>
    </row>
    <row r="89" spans="1:5" ht="14.25" customHeight="1" x14ac:dyDescent="0.3">
      <c r="A89" s="103" t="s">
        <v>292</v>
      </c>
      <c r="B89" s="167">
        <v>0</v>
      </c>
      <c r="C89" s="168">
        <v>0</v>
      </c>
      <c r="D89" s="168">
        <v>823358.92999999982</v>
      </c>
    </row>
    <row r="90" spans="1:5" ht="14.25" customHeight="1" x14ac:dyDescent="0.3">
      <c r="A90" s="106" t="s">
        <v>293</v>
      </c>
      <c r="B90" s="168">
        <v>3534228.0700000008</v>
      </c>
      <c r="C90" s="168">
        <v>0</v>
      </c>
      <c r="D90" s="168">
        <v>3586820.61</v>
      </c>
    </row>
    <row r="91" spans="1:5" ht="14.25" customHeight="1" x14ac:dyDescent="0.3">
      <c r="B91" s="115"/>
    </row>
    <row r="92" spans="1:5" ht="13.5" customHeight="1" x14ac:dyDescent="0.3"/>
    <row r="93" spans="1:5" ht="13.5" customHeight="1" x14ac:dyDescent="0.3"/>
    <row r="94" spans="1:5" s="100" customFormat="1" ht="13.5" customHeight="1" x14ac:dyDescent="0.3">
      <c r="A94" s="97"/>
      <c r="B94" s="97"/>
      <c r="E94" s="116"/>
    </row>
    <row r="95" spans="1:5" ht="13.5" customHeight="1" x14ac:dyDescent="0.3"/>
  </sheetData>
  <sheetProtection formatColumns="0" formatRows="0"/>
  <mergeCells count="5">
    <mergeCell ref="A1:D1"/>
    <mergeCell ref="A2:D2"/>
    <mergeCell ref="B3:D3"/>
    <mergeCell ref="A41:D41"/>
    <mergeCell ref="B42:D42"/>
  </mergeCells>
  <conditionalFormatting sqref="C80:D89 B39:D39">
    <cfRule type="expression" dxfId="6" priority="7">
      <formula>ROUND($B$39,5)&lt;&gt;ROUND(#REF!,5)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6" id="{B9EE837A-32E4-478B-8E05-D199F9DDBB0F}">
            <xm:f>ROUND($B$37,5)&lt;&gt;ROUND('U:\Users\zaur.hajili\Documents\Disclosure-IT-TexnikiShertler\[PRD v03 XXXXmMMYYY (12).xlsm]A8'!#REF!,5)</xm:f>
            <x14:dxf>
              <fill>
                <patternFill>
                  <bgColor rgb="FFFF0000"/>
                </patternFill>
              </fill>
            </x14:dxf>
          </x14:cfRule>
          <xm:sqref>B37:B38</xm:sqref>
        </x14:conditionalFormatting>
        <x14:conditionalFormatting xmlns:xm="http://schemas.microsoft.com/office/excel/2006/main">
          <x14:cfRule type="expression" priority="5" id="{06D7A13D-35AF-418E-B89B-6E49BFD2A8DA}">
            <xm:f>ROUND($B$37,5)&lt;&gt;ROUND('U:\Users\zaur.hajili\Documents\Disclosure-IT-TexnikiShertler\[PRD v03 XXXXmMMYYY (12).xlsm]A8'!#REF!,5)</xm:f>
            <x14:dxf>
              <fill>
                <patternFill>
                  <bgColor rgb="FFFF0000"/>
                </patternFill>
              </fill>
            </x14:dxf>
          </x14:cfRule>
          <xm:sqref>C37:C38</xm:sqref>
        </x14:conditionalFormatting>
        <x14:conditionalFormatting xmlns:xm="http://schemas.microsoft.com/office/excel/2006/main">
          <x14:cfRule type="expression" priority="4" id="{2CD2E1FC-F2B0-4739-A368-40237DC08034}">
            <xm:f>ROUND($B$37,5)&lt;&gt;ROUND('U:\Users\zaur.hajili\Documents\Disclosure-IT-TexnikiShertler\[PRD v03 XXXXmMMYYY (12).xlsm]A8'!#REF!,5)</xm:f>
            <x14:dxf>
              <fill>
                <patternFill>
                  <bgColor rgb="FFFF0000"/>
                </patternFill>
              </fill>
            </x14:dxf>
          </x14:cfRule>
          <xm:sqref>D37:D38</xm:sqref>
        </x14:conditionalFormatting>
        <x14:conditionalFormatting xmlns:xm="http://schemas.microsoft.com/office/excel/2006/main">
          <x14:cfRule type="expression" priority="1" id="{D75C37E4-6EFE-4243-AE1C-79FEE19B943B}">
            <xm:f>ROUND($B$37,5)&lt;&gt;ROUND('U:\Users\zaur.hajili\Documents\Disclosure-IT-TexnikiShertler\[PRD v03 XXXXmMMYYY (12).xlsm]A8'!#REF!,5)</xm:f>
            <x14:dxf>
              <fill>
                <patternFill>
                  <bgColor rgb="FFFF0000"/>
                </patternFill>
              </fill>
            </x14:dxf>
          </x14:cfRule>
          <xm:sqref>D75:D79</xm:sqref>
        </x14:conditionalFormatting>
        <x14:conditionalFormatting xmlns:xm="http://schemas.microsoft.com/office/excel/2006/main">
          <x14:cfRule type="expression" priority="3" id="{48547237-CDF3-4E9F-8662-1801A0FE5355}">
            <xm:f>ROUND($B$37,5)&lt;&gt;ROUND('U:\Users\zaur.hajili\Documents\Disclosure-IT-TexnikiShertler\[PRD v03 XXXXmMMYYY (12).xlsm]A8'!#REF!,5)</xm:f>
            <x14:dxf>
              <fill>
                <patternFill>
                  <bgColor rgb="FFFF0000"/>
                </patternFill>
              </fill>
            </x14:dxf>
          </x14:cfRule>
          <xm:sqref>B75:B79</xm:sqref>
        </x14:conditionalFormatting>
        <x14:conditionalFormatting xmlns:xm="http://schemas.microsoft.com/office/excel/2006/main">
          <x14:cfRule type="expression" priority="2" id="{EAC580E2-9ADE-489A-BA68-34DCF64FADCE}">
            <xm:f>ROUND($B$37,5)&lt;&gt;ROUND('U:\Users\zaur.hajili\Documents\Disclosure-IT-TexnikiShertler\[PRD v03 XXXXmMMYYY (12).xlsm]A8'!#REF!,5)</xm:f>
            <x14:dxf>
              <fill>
                <patternFill>
                  <bgColor rgb="FFFF0000"/>
                </patternFill>
              </fill>
            </x14:dxf>
          </x14:cfRule>
          <xm:sqref>C75:C79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6"/>
  <sheetViews>
    <sheetView zoomScale="85" zoomScaleNormal="85" workbookViewId="0">
      <selection activeCell="H12" sqref="H12"/>
    </sheetView>
  </sheetViews>
  <sheetFormatPr defaultColWidth="9.109375" defaultRowHeight="14.4" x14ac:dyDescent="0.3"/>
  <cols>
    <col min="1" max="1" width="9.109375" style="117" bestFit="1" customWidth="1"/>
    <col min="2" max="2" width="11.6640625" style="117" bestFit="1" customWidth="1"/>
    <col min="3" max="3" width="11.6640625" style="117" customWidth="1"/>
    <col min="4" max="4" width="10.33203125" style="117" bestFit="1" customWidth="1"/>
    <col min="5" max="5" width="14.33203125" style="117" customWidth="1"/>
    <col min="6" max="6" width="17.33203125" style="117" bestFit="1" customWidth="1"/>
    <col min="7" max="16384" width="9.109375" style="117"/>
  </cols>
  <sheetData>
    <row r="1" spans="1:6" ht="24.75" customHeight="1" x14ac:dyDescent="0.3">
      <c r="A1" s="213" t="s">
        <v>314</v>
      </c>
      <c r="B1" s="213"/>
      <c r="C1" s="213"/>
      <c r="D1" s="213"/>
      <c r="E1" s="213"/>
      <c r="F1" s="214"/>
    </row>
    <row r="2" spans="1:6" ht="15" customHeight="1" x14ac:dyDescent="0.3">
      <c r="A2" s="173" t="s">
        <v>294</v>
      </c>
      <c r="B2" s="173"/>
      <c r="C2" s="173"/>
      <c r="D2" s="173"/>
      <c r="E2" s="173"/>
      <c r="F2" s="173" t="s">
        <v>129</v>
      </c>
    </row>
    <row r="3" spans="1:6" ht="15" customHeight="1" x14ac:dyDescent="0.3">
      <c r="A3" s="173" t="s">
        <v>295</v>
      </c>
      <c r="B3" s="173"/>
      <c r="C3" s="173"/>
      <c r="D3" s="211" t="s">
        <v>296</v>
      </c>
      <c r="E3" s="212"/>
      <c r="F3" s="173"/>
    </row>
    <row r="4" spans="1:6" x14ac:dyDescent="0.3">
      <c r="A4" s="7" t="s">
        <v>297</v>
      </c>
      <c r="B4" s="7" t="s">
        <v>298</v>
      </c>
      <c r="C4" s="7" t="s">
        <v>299</v>
      </c>
      <c r="D4" s="7" t="s">
        <v>297</v>
      </c>
      <c r="E4" s="7" t="s">
        <v>300</v>
      </c>
      <c r="F4" s="118" t="s">
        <v>301</v>
      </c>
    </row>
    <row r="5" spans="1:6" x14ac:dyDescent="0.3">
      <c r="A5" s="133" t="s">
        <v>302</v>
      </c>
      <c r="B5" s="133" t="s">
        <v>302</v>
      </c>
      <c r="C5" s="133" t="s">
        <v>302</v>
      </c>
      <c r="D5" s="134">
        <v>81358.641819999975</v>
      </c>
      <c r="E5" s="133"/>
      <c r="F5" s="134">
        <v>81358.641819999975</v>
      </c>
    </row>
    <row r="6" spans="1:6" x14ac:dyDescent="0.3">
      <c r="A6" s="133"/>
      <c r="B6" s="134">
        <v>24576.5</v>
      </c>
      <c r="C6" s="133"/>
      <c r="D6" s="133" t="s">
        <v>302</v>
      </c>
      <c r="E6" s="133" t="s">
        <v>302</v>
      </c>
      <c r="F6" s="134">
        <f>B6</f>
        <v>24576.5</v>
      </c>
    </row>
    <row r="8" spans="1:6" x14ac:dyDescent="0.3">
      <c r="F8" s="139"/>
    </row>
    <row r="13" spans="1:6" ht="15" customHeight="1" x14ac:dyDescent="0.3"/>
    <row r="28" ht="30" customHeight="1" x14ac:dyDescent="0.3"/>
    <row r="31" ht="30" customHeight="1" x14ac:dyDescent="0.3"/>
    <row r="32" ht="15" customHeight="1" x14ac:dyDescent="0.3"/>
    <row r="36" ht="15" customHeight="1" x14ac:dyDescent="0.3"/>
  </sheetData>
  <mergeCells count="5">
    <mergeCell ref="A2:E2"/>
    <mergeCell ref="F2:F3"/>
    <mergeCell ref="A3:C3"/>
    <mergeCell ref="D3:E3"/>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7"/>
  <sheetViews>
    <sheetView zoomScale="110" zoomScaleNormal="110" workbookViewId="0">
      <pane ySplit="2" topLeftCell="A3" activePane="bottomLeft" state="frozen"/>
      <selection pane="bottomLeft" activeCell="C15" sqref="C15:L26"/>
    </sheetView>
  </sheetViews>
  <sheetFormatPr defaultRowHeight="14.4" x14ac:dyDescent="0.3"/>
  <cols>
    <col min="1" max="1" width="6" style="2" bestFit="1" customWidth="1"/>
    <col min="2" max="2" width="46.5546875" bestFit="1" customWidth="1"/>
    <col min="3" max="3" width="13.88671875" bestFit="1" customWidth="1"/>
    <col min="4" max="6" width="11.5546875" bestFit="1" customWidth="1"/>
    <col min="7" max="7" width="12.33203125" bestFit="1" customWidth="1"/>
    <col min="8" max="10" width="11.5546875" bestFit="1" customWidth="1"/>
    <col min="11" max="11" width="13.21875" customWidth="1"/>
    <col min="12" max="12" width="13.109375" bestFit="1" customWidth="1"/>
    <col min="13" max="14" width="11.88671875" bestFit="1" customWidth="1"/>
    <col min="15" max="15" width="11.5546875" bestFit="1" customWidth="1"/>
  </cols>
  <sheetData>
    <row r="1" spans="1:15" x14ac:dyDescent="0.3">
      <c r="A1" s="174" t="s">
        <v>39</v>
      </c>
      <c r="B1" s="174"/>
      <c r="C1" s="174"/>
      <c r="D1" s="174"/>
      <c r="E1" s="174"/>
      <c r="F1" s="174"/>
      <c r="G1" s="174"/>
      <c r="H1" s="174"/>
      <c r="I1" s="174"/>
      <c r="J1" s="174"/>
      <c r="K1" s="174"/>
      <c r="L1" s="122" t="s">
        <v>0</v>
      </c>
      <c r="M1" s="1"/>
    </row>
    <row r="2" spans="1:15" ht="15" x14ac:dyDescent="0.3">
      <c r="A2" s="18"/>
      <c r="B2" s="19" t="s">
        <v>40</v>
      </c>
      <c r="C2" s="20" t="s">
        <v>41</v>
      </c>
      <c r="D2" s="19" t="s">
        <v>42</v>
      </c>
      <c r="E2" s="19" t="s">
        <v>303</v>
      </c>
      <c r="F2" s="19" t="s">
        <v>43</v>
      </c>
      <c r="G2" s="19" t="s">
        <v>44</v>
      </c>
      <c r="H2" s="19" t="s">
        <v>45</v>
      </c>
      <c r="I2" s="19" t="s">
        <v>46</v>
      </c>
      <c r="J2" s="20" t="s">
        <v>47</v>
      </c>
      <c r="K2" s="20" t="s">
        <v>48</v>
      </c>
      <c r="L2" s="20" t="s">
        <v>49</v>
      </c>
    </row>
    <row r="3" spans="1:15" ht="15" x14ac:dyDescent="0.3">
      <c r="A3" s="18">
        <v>1</v>
      </c>
      <c r="B3" s="21" t="s">
        <v>50</v>
      </c>
      <c r="C3" s="119">
        <f>SUM(C4:C14)</f>
        <v>1375135.4100000001</v>
      </c>
      <c r="D3" s="119">
        <f t="shared" ref="D3:J3" si="0">SUM(D4:D14)</f>
        <v>410420.64</v>
      </c>
      <c r="E3" s="119">
        <f t="shared" si="0"/>
        <v>639977.65</v>
      </c>
      <c r="F3" s="119">
        <f t="shared" si="0"/>
        <v>737308.6</v>
      </c>
      <c r="G3" s="119">
        <f t="shared" si="0"/>
        <v>555977</v>
      </c>
      <c r="H3" s="119">
        <f t="shared" si="0"/>
        <v>348638</v>
      </c>
      <c r="I3" s="119">
        <f t="shared" si="0"/>
        <v>1523325.9399999995</v>
      </c>
      <c r="J3" s="119">
        <f t="shared" si="0"/>
        <v>1173805</v>
      </c>
      <c r="K3" s="119">
        <f>SUM(K4:K12)+K14-K13</f>
        <v>1179819.6959999998</v>
      </c>
      <c r="L3" s="119">
        <f>SUM(C3:K3)</f>
        <v>7944407.9359999998</v>
      </c>
      <c r="N3" s="135"/>
      <c r="O3" s="135"/>
    </row>
    <row r="4" spans="1:15" ht="15" x14ac:dyDescent="0.3">
      <c r="A4" s="22">
        <v>1.1000000000000001</v>
      </c>
      <c r="B4" s="23" t="s">
        <v>51</v>
      </c>
      <c r="C4" s="120">
        <v>1279173</v>
      </c>
      <c r="D4" s="120">
        <v>0</v>
      </c>
      <c r="E4" s="120">
        <v>0</v>
      </c>
      <c r="F4" s="120">
        <v>0</v>
      </c>
      <c r="G4" s="120">
        <v>0</v>
      </c>
      <c r="H4" s="120">
        <v>0</v>
      </c>
      <c r="I4" s="120">
        <v>0</v>
      </c>
      <c r="J4" s="120">
        <v>0</v>
      </c>
      <c r="K4" s="120">
        <v>415908.94</v>
      </c>
      <c r="L4" s="120">
        <f t="shared" ref="L4:L26" si="1">SUM(C4:K4)</f>
        <v>1695081.94</v>
      </c>
      <c r="M4" s="135"/>
    </row>
    <row r="5" spans="1:15" ht="15" x14ac:dyDescent="0.3">
      <c r="A5" s="22">
        <v>1.2</v>
      </c>
      <c r="B5" s="23" t="s">
        <v>52</v>
      </c>
      <c r="C5" s="120">
        <v>0</v>
      </c>
      <c r="D5" s="120">
        <v>16588</v>
      </c>
      <c r="E5" s="120">
        <v>170337</v>
      </c>
      <c r="F5" s="120">
        <v>434074</v>
      </c>
      <c r="G5" s="120">
        <v>260178</v>
      </c>
      <c r="H5" s="120">
        <v>100874</v>
      </c>
      <c r="I5" s="120">
        <v>223969.49999999994</v>
      </c>
      <c r="J5" s="120">
        <v>512189</v>
      </c>
      <c r="K5" s="120">
        <v>201022</v>
      </c>
      <c r="L5" s="120">
        <f t="shared" si="1"/>
        <v>1919231.5</v>
      </c>
    </row>
    <row r="6" spans="1:15" ht="15" x14ac:dyDescent="0.3">
      <c r="A6" s="22">
        <v>1.3</v>
      </c>
      <c r="B6" s="24" t="s">
        <v>2</v>
      </c>
      <c r="C6" s="120">
        <v>15135.08</v>
      </c>
      <c r="D6" s="120">
        <v>10386.609999999999</v>
      </c>
      <c r="E6" s="120">
        <v>435046</v>
      </c>
      <c r="F6" s="120">
        <v>271766</v>
      </c>
      <c r="G6" s="120">
        <v>253319</v>
      </c>
      <c r="H6" s="120">
        <v>230764</v>
      </c>
      <c r="I6" s="120">
        <v>1201087.4399999995</v>
      </c>
      <c r="J6" s="120">
        <v>661616</v>
      </c>
      <c r="K6" s="120">
        <v>468567.61</v>
      </c>
      <c r="L6" s="120">
        <f>SUM(C6:K6)</f>
        <v>3547687.7399999993</v>
      </c>
    </row>
    <row r="7" spans="1:15" ht="30" x14ac:dyDescent="0.3">
      <c r="A7" s="22">
        <v>1.4</v>
      </c>
      <c r="B7" s="24" t="s">
        <v>53</v>
      </c>
      <c r="C7" s="120">
        <v>0</v>
      </c>
      <c r="D7" s="120">
        <v>0</v>
      </c>
      <c r="E7" s="120">
        <v>0</v>
      </c>
      <c r="F7" s="120">
        <v>7768.6</v>
      </c>
      <c r="G7" s="120">
        <v>0</v>
      </c>
      <c r="H7" s="120">
        <v>0</v>
      </c>
      <c r="I7" s="120">
        <v>15994</v>
      </c>
      <c r="J7" s="120">
        <v>0</v>
      </c>
      <c r="K7" s="120">
        <v>0</v>
      </c>
      <c r="L7" s="120">
        <f t="shared" si="1"/>
        <v>23762.6</v>
      </c>
      <c r="M7" s="135"/>
      <c r="O7" s="135"/>
    </row>
    <row r="8" spans="1:15" ht="15" x14ac:dyDescent="0.3">
      <c r="A8" s="22">
        <v>1.5</v>
      </c>
      <c r="B8" s="24" t="s">
        <v>320</v>
      </c>
      <c r="C8" s="120"/>
      <c r="D8" s="120">
        <v>103159.66</v>
      </c>
      <c r="E8" s="120">
        <v>33514</v>
      </c>
      <c r="F8" s="120"/>
      <c r="G8" s="120"/>
      <c r="H8" s="120">
        <v>0</v>
      </c>
      <c r="I8" s="120"/>
      <c r="J8" s="120"/>
      <c r="K8" s="120"/>
      <c r="L8" s="120">
        <f t="shared" si="1"/>
        <v>136673.66</v>
      </c>
    </row>
    <row r="9" spans="1:15" ht="15" x14ac:dyDescent="0.3">
      <c r="A9" s="22">
        <v>1.6</v>
      </c>
      <c r="B9" s="24" t="s">
        <v>54</v>
      </c>
      <c r="C9" s="120">
        <v>0</v>
      </c>
      <c r="D9" s="120">
        <v>0</v>
      </c>
      <c r="E9" s="120">
        <v>0</v>
      </c>
      <c r="F9" s="120">
        <v>0</v>
      </c>
      <c r="G9" s="120">
        <v>0</v>
      </c>
      <c r="H9" s="120">
        <v>0</v>
      </c>
      <c r="I9" s="120">
        <v>0</v>
      </c>
      <c r="J9" s="120">
        <v>0</v>
      </c>
      <c r="K9" s="120">
        <v>0</v>
      </c>
      <c r="L9" s="120">
        <f t="shared" si="1"/>
        <v>0</v>
      </c>
    </row>
    <row r="10" spans="1:15" ht="15" x14ac:dyDescent="0.3">
      <c r="A10" s="22">
        <v>1.7</v>
      </c>
      <c r="B10" s="23" t="s">
        <v>55</v>
      </c>
      <c r="C10" s="120">
        <v>0</v>
      </c>
      <c r="D10" s="120">
        <v>0</v>
      </c>
      <c r="E10" s="120">
        <v>0</v>
      </c>
      <c r="F10" s="120">
        <v>0</v>
      </c>
      <c r="G10" s="120">
        <v>0</v>
      </c>
      <c r="H10" s="120">
        <v>0</v>
      </c>
      <c r="I10" s="120">
        <v>0</v>
      </c>
      <c r="J10" s="120">
        <v>0</v>
      </c>
      <c r="K10" s="120">
        <v>0</v>
      </c>
      <c r="L10" s="120">
        <f t="shared" si="1"/>
        <v>0</v>
      </c>
    </row>
    <row r="11" spans="1:15" ht="15" x14ac:dyDescent="0.3">
      <c r="A11" s="22">
        <v>1.8</v>
      </c>
      <c r="B11" s="23" t="s">
        <v>56</v>
      </c>
      <c r="C11" s="120">
        <v>19263.599999999999</v>
      </c>
      <c r="D11" s="120">
        <v>280286.37</v>
      </c>
      <c r="E11" s="120">
        <v>1080.6500000000001</v>
      </c>
      <c r="F11" s="120">
        <v>23700</v>
      </c>
      <c r="G11" s="120">
        <v>42480</v>
      </c>
      <c r="H11" s="120">
        <v>17000</v>
      </c>
      <c r="I11" s="120">
        <v>82275</v>
      </c>
      <c r="J11" s="120">
        <v>0</v>
      </c>
      <c r="K11" s="120">
        <v>0</v>
      </c>
      <c r="L11" s="120">
        <f t="shared" si="1"/>
        <v>466085.62</v>
      </c>
    </row>
    <row r="12" spans="1:15" ht="15" x14ac:dyDescent="0.3">
      <c r="A12" s="22" t="s">
        <v>304</v>
      </c>
      <c r="B12" s="23" t="s">
        <v>305</v>
      </c>
      <c r="C12" s="120">
        <v>61563.729999999996</v>
      </c>
      <c r="D12" s="120">
        <v>0</v>
      </c>
      <c r="E12" s="120">
        <v>0</v>
      </c>
      <c r="F12" s="120">
        <v>0</v>
      </c>
      <c r="G12" s="120">
        <v>0</v>
      </c>
      <c r="H12" s="120">
        <v>0</v>
      </c>
      <c r="I12" s="120">
        <v>0</v>
      </c>
      <c r="J12" s="120">
        <v>0</v>
      </c>
      <c r="K12" s="120"/>
      <c r="L12" s="120">
        <f t="shared" si="1"/>
        <v>61563.729999999996</v>
      </c>
      <c r="M12" s="135"/>
    </row>
    <row r="13" spans="1:15" ht="15" x14ac:dyDescent="0.3">
      <c r="A13" s="22" t="s">
        <v>311</v>
      </c>
      <c r="B13" s="23" t="s">
        <v>312</v>
      </c>
      <c r="C13" s="120"/>
      <c r="D13" s="120"/>
      <c r="E13" s="120"/>
      <c r="F13" s="120"/>
      <c r="G13" s="120"/>
      <c r="H13" s="120"/>
      <c r="I13" s="120"/>
      <c r="J13" s="120"/>
      <c r="K13" s="120">
        <v>442790.85400000005</v>
      </c>
      <c r="L13" s="120"/>
    </row>
    <row r="14" spans="1:15" ht="15" x14ac:dyDescent="0.3">
      <c r="A14" s="22" t="s">
        <v>319</v>
      </c>
      <c r="B14" s="23" t="s">
        <v>57</v>
      </c>
      <c r="C14" s="120">
        <v>0</v>
      </c>
      <c r="D14" s="120">
        <v>0</v>
      </c>
      <c r="E14" s="120">
        <v>0</v>
      </c>
      <c r="F14" s="120">
        <v>0</v>
      </c>
      <c r="G14" s="120">
        <v>0</v>
      </c>
      <c r="H14" s="120">
        <v>0</v>
      </c>
      <c r="I14" s="120">
        <v>0</v>
      </c>
      <c r="J14" s="120">
        <v>0</v>
      </c>
      <c r="K14" s="120">
        <v>537112</v>
      </c>
      <c r="L14" s="120">
        <f t="shared" si="1"/>
        <v>537112</v>
      </c>
      <c r="O14" s="1"/>
    </row>
    <row r="15" spans="1:15" ht="15" x14ac:dyDescent="0.3">
      <c r="A15" s="18">
        <v>2</v>
      </c>
      <c r="B15" s="21" t="s">
        <v>58</v>
      </c>
      <c r="C15" s="119">
        <f>C16+C17+C18+C24+C23</f>
        <v>5556428.3299999991</v>
      </c>
      <c r="D15" s="119">
        <f t="shared" ref="D15:J15" si="2">D16+D17+D18+D24</f>
        <v>1137.46</v>
      </c>
      <c r="E15" s="119">
        <f t="shared" si="2"/>
        <v>164738</v>
      </c>
      <c r="F15" s="119">
        <f t="shared" si="2"/>
        <v>116975.49</v>
      </c>
      <c r="G15" s="119">
        <f t="shared" si="2"/>
        <v>151353</v>
      </c>
      <c r="H15" s="119">
        <f t="shared" si="2"/>
        <v>247035</v>
      </c>
      <c r="I15" s="119">
        <f t="shared" si="2"/>
        <v>416427.13</v>
      </c>
      <c r="J15" s="119">
        <f t="shared" si="2"/>
        <v>55969.599999999999</v>
      </c>
      <c r="K15" s="119">
        <f>K16+K17+K18+K24+K25+K21</f>
        <v>1234343.9299999997</v>
      </c>
      <c r="L15" s="119">
        <f t="shared" si="1"/>
        <v>7944407.9399999985</v>
      </c>
      <c r="M15" s="135"/>
      <c r="O15" s="1"/>
    </row>
    <row r="16" spans="1:15" ht="15" x14ac:dyDescent="0.3">
      <c r="A16" s="22">
        <v>2.1</v>
      </c>
      <c r="B16" s="24" t="s">
        <v>59</v>
      </c>
      <c r="C16" s="121">
        <v>0</v>
      </c>
      <c r="D16" s="120">
        <v>0</v>
      </c>
      <c r="E16" s="120">
        <v>0</v>
      </c>
      <c r="F16" s="120">
        <v>0</v>
      </c>
      <c r="G16" s="120">
        <v>0</v>
      </c>
      <c r="H16" s="120">
        <v>0</v>
      </c>
      <c r="I16" s="120">
        <v>1079.94</v>
      </c>
      <c r="J16" s="120">
        <v>0</v>
      </c>
      <c r="K16" s="120">
        <v>0</v>
      </c>
      <c r="L16" s="120">
        <f t="shared" si="1"/>
        <v>1079.94</v>
      </c>
      <c r="O16" s="1"/>
    </row>
    <row r="17" spans="1:15" ht="30" x14ac:dyDescent="0.3">
      <c r="A17" s="22">
        <v>2.2000000000000002</v>
      </c>
      <c r="B17" s="24" t="s">
        <v>60</v>
      </c>
      <c r="C17" s="120">
        <v>0</v>
      </c>
      <c r="D17" s="120">
        <v>596.46</v>
      </c>
      <c r="E17" s="120">
        <f>18700+2500</f>
        <v>21200</v>
      </c>
      <c r="F17" s="120">
        <v>566</v>
      </c>
      <c r="G17" s="120">
        <v>36000</v>
      </c>
      <c r="H17" s="120">
        <v>17300</v>
      </c>
      <c r="I17" s="120">
        <f>86893.19+40354</f>
        <v>127247.19</v>
      </c>
      <c r="J17" s="120">
        <v>511.6</v>
      </c>
      <c r="K17" s="120">
        <v>342985</v>
      </c>
      <c r="L17" s="120">
        <f t="shared" si="1"/>
        <v>546406.25</v>
      </c>
      <c r="O17" s="1"/>
    </row>
    <row r="18" spans="1:15" ht="15" x14ac:dyDescent="0.3">
      <c r="A18" s="22">
        <v>2.2999999999999998</v>
      </c>
      <c r="B18" s="24" t="s">
        <v>61</v>
      </c>
      <c r="C18" s="121">
        <f>SUM(C19:C20)</f>
        <v>5289814</v>
      </c>
      <c r="D18" s="121">
        <f>SUM(D19:D20)</f>
        <v>541</v>
      </c>
      <c r="E18" s="121">
        <f t="shared" ref="E18:J18" si="3">SUM(E19:E20)</f>
        <v>143538</v>
      </c>
      <c r="F18" s="121">
        <f t="shared" si="3"/>
        <v>116409.49</v>
      </c>
      <c r="G18" s="121">
        <f t="shared" si="3"/>
        <v>115353</v>
      </c>
      <c r="H18" s="121">
        <f t="shared" si="3"/>
        <v>229735</v>
      </c>
      <c r="I18" s="121">
        <f t="shared" si="3"/>
        <v>288100</v>
      </c>
      <c r="J18" s="121">
        <f t="shared" si="3"/>
        <v>55458</v>
      </c>
      <c r="K18" s="121">
        <v>0</v>
      </c>
      <c r="L18" s="120">
        <f t="shared" si="1"/>
        <v>6238948.4900000002</v>
      </c>
      <c r="N18" s="1"/>
      <c r="O18" s="1"/>
    </row>
    <row r="19" spans="1:15" ht="15" x14ac:dyDescent="0.3">
      <c r="A19" s="22" t="s">
        <v>62</v>
      </c>
      <c r="B19" s="23" t="s">
        <v>63</v>
      </c>
      <c r="C19" s="120">
        <v>5289807</v>
      </c>
      <c r="D19" s="120">
        <v>0</v>
      </c>
      <c r="E19" s="120">
        <v>0</v>
      </c>
      <c r="F19" s="120">
        <v>0</v>
      </c>
      <c r="G19" s="120">
        <v>0</v>
      </c>
      <c r="H19" s="120">
        <v>0</v>
      </c>
      <c r="I19" s="120">
        <v>0</v>
      </c>
      <c r="J19" s="120">
        <v>0</v>
      </c>
      <c r="K19" s="120">
        <v>0</v>
      </c>
      <c r="L19" s="120">
        <f t="shared" si="1"/>
        <v>5289807</v>
      </c>
      <c r="N19" s="1"/>
    </row>
    <row r="20" spans="1:15" ht="15" x14ac:dyDescent="0.3">
      <c r="A20" s="22" t="s">
        <v>64</v>
      </c>
      <c r="B20" s="23" t="s">
        <v>65</v>
      </c>
      <c r="C20" s="120">
        <v>7</v>
      </c>
      <c r="D20" s="120">
        <v>541</v>
      </c>
      <c r="E20" s="120">
        <v>143538</v>
      </c>
      <c r="F20" s="120">
        <f>116409+0.49</f>
        <v>116409.49</v>
      </c>
      <c r="G20" s="120">
        <v>115353</v>
      </c>
      <c r="H20" s="120">
        <v>229735</v>
      </c>
      <c r="I20" s="120">
        <v>288100</v>
      </c>
      <c r="J20" s="120">
        <v>55458</v>
      </c>
      <c r="K20" s="120">
        <v>0</v>
      </c>
      <c r="L20" s="120">
        <f t="shared" si="1"/>
        <v>949141.49</v>
      </c>
      <c r="N20" s="1"/>
    </row>
    <row r="21" spans="1:15" ht="15" x14ac:dyDescent="0.3">
      <c r="A21" s="22">
        <v>2.4</v>
      </c>
      <c r="B21" s="24" t="s">
        <v>66</v>
      </c>
      <c r="C21" s="120">
        <v>0</v>
      </c>
      <c r="D21" s="120">
        <v>0</v>
      </c>
      <c r="E21" s="120">
        <v>0</v>
      </c>
      <c r="F21" s="120">
        <v>0</v>
      </c>
      <c r="G21" s="120">
        <v>0</v>
      </c>
      <c r="H21" s="120">
        <v>0</v>
      </c>
      <c r="I21" s="120">
        <v>0</v>
      </c>
      <c r="J21" s="120">
        <v>0</v>
      </c>
      <c r="K21" s="120">
        <v>68000</v>
      </c>
      <c r="L21" s="120">
        <f t="shared" si="1"/>
        <v>68000</v>
      </c>
    </row>
    <row r="22" spans="1:15" ht="15" x14ac:dyDescent="0.3">
      <c r="A22" s="22">
        <v>2.5</v>
      </c>
      <c r="B22" s="23" t="s">
        <v>4</v>
      </c>
      <c r="C22" s="120">
        <v>0</v>
      </c>
      <c r="D22" s="120">
        <v>0</v>
      </c>
      <c r="E22" s="120">
        <v>0</v>
      </c>
      <c r="F22" s="120">
        <v>0</v>
      </c>
      <c r="G22" s="120">
        <v>0</v>
      </c>
      <c r="H22" s="120">
        <v>0</v>
      </c>
      <c r="I22" s="120">
        <v>0</v>
      </c>
      <c r="J22" s="120">
        <v>0</v>
      </c>
      <c r="K22" s="120">
        <v>0</v>
      </c>
      <c r="L22" s="120">
        <f t="shared" si="1"/>
        <v>0</v>
      </c>
    </row>
    <row r="23" spans="1:15" ht="15" x14ac:dyDescent="0.3">
      <c r="A23" s="22" t="s">
        <v>306</v>
      </c>
      <c r="B23" s="23" t="s">
        <v>308</v>
      </c>
      <c r="C23" s="120">
        <v>11829.27</v>
      </c>
      <c r="D23" s="120"/>
      <c r="E23" s="120"/>
      <c r="F23" s="120"/>
      <c r="G23" s="120"/>
      <c r="H23" s="120"/>
      <c r="I23" s="120"/>
      <c r="J23" s="120"/>
      <c r="K23" s="120"/>
      <c r="L23" s="120"/>
    </row>
    <row r="24" spans="1:15" ht="15" x14ac:dyDescent="0.3">
      <c r="A24" s="22" t="s">
        <v>307</v>
      </c>
      <c r="B24" s="23" t="s">
        <v>67</v>
      </c>
      <c r="C24" s="120">
        <v>254785.06</v>
      </c>
      <c r="D24" s="120">
        <v>0</v>
      </c>
      <c r="E24" s="120">
        <v>0</v>
      </c>
      <c r="F24" s="120">
        <v>0</v>
      </c>
      <c r="G24" s="120">
        <v>0</v>
      </c>
      <c r="H24" s="120">
        <v>0</v>
      </c>
      <c r="I24" s="120">
        <v>0</v>
      </c>
      <c r="J24" s="120">
        <v>0</v>
      </c>
      <c r="K24" s="120">
        <v>0</v>
      </c>
      <c r="L24" s="120">
        <f t="shared" si="1"/>
        <v>254785.06</v>
      </c>
    </row>
    <row r="25" spans="1:15" ht="15" x14ac:dyDescent="0.3">
      <c r="A25" s="22" t="s">
        <v>309</v>
      </c>
      <c r="B25" s="23" t="s">
        <v>310</v>
      </c>
      <c r="C25" s="120"/>
      <c r="D25" s="120"/>
      <c r="E25" s="120"/>
      <c r="F25" s="120"/>
      <c r="G25" s="120"/>
      <c r="H25" s="120"/>
      <c r="I25" s="120"/>
      <c r="J25" s="120"/>
      <c r="K25" s="120">
        <v>823358.92999999982</v>
      </c>
      <c r="L25" s="120"/>
    </row>
    <row r="26" spans="1:15" ht="15" x14ac:dyDescent="0.3">
      <c r="A26" s="18">
        <v>3</v>
      </c>
      <c r="B26" s="21" t="s">
        <v>68</v>
      </c>
      <c r="C26" s="119">
        <f>C3-C15</f>
        <v>-4181292.919999999</v>
      </c>
      <c r="D26" s="119">
        <f t="shared" ref="D26:K26" si="4">D3-D15</f>
        <v>409283.18</v>
      </c>
      <c r="E26" s="119">
        <f t="shared" si="4"/>
        <v>475239.65</v>
      </c>
      <c r="F26" s="119">
        <f t="shared" si="4"/>
        <v>620333.11</v>
      </c>
      <c r="G26" s="119">
        <f t="shared" si="4"/>
        <v>404624</v>
      </c>
      <c r="H26" s="119">
        <f t="shared" si="4"/>
        <v>101603</v>
      </c>
      <c r="I26" s="119">
        <f t="shared" si="4"/>
        <v>1106898.8099999996</v>
      </c>
      <c r="J26" s="119">
        <f t="shared" si="4"/>
        <v>1117835.3999999999</v>
      </c>
      <c r="K26" s="119">
        <f t="shared" si="4"/>
        <v>-54524.233999999939</v>
      </c>
      <c r="L26" s="147">
        <f t="shared" si="1"/>
        <v>-3.9999994914978743E-3</v>
      </c>
    </row>
    <row r="27" spans="1:15" x14ac:dyDescent="0.3">
      <c r="C27" s="138"/>
      <c r="D27" s="138"/>
      <c r="E27" s="138"/>
      <c r="F27" s="138"/>
      <c r="G27" s="138"/>
      <c r="H27" s="138"/>
      <c r="I27" s="138"/>
      <c r="J27" s="138"/>
      <c r="K27" s="138"/>
      <c r="L27" s="138"/>
    </row>
  </sheetData>
  <mergeCells count="1">
    <mergeCell ref="A1: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9"/>
  <sheetViews>
    <sheetView topLeftCell="A16" zoomScale="110" zoomScaleNormal="110" workbookViewId="0">
      <selection activeCell="B5" sqref="B5"/>
    </sheetView>
  </sheetViews>
  <sheetFormatPr defaultRowHeight="14.4" x14ac:dyDescent="0.3"/>
  <cols>
    <col min="1" max="1" width="4.88671875" style="2" bestFit="1" customWidth="1"/>
    <col min="2" max="2" width="58.5546875" customWidth="1"/>
    <col min="3" max="3" width="13.109375" bestFit="1" customWidth="1"/>
    <col min="4" max="5" width="12.33203125" bestFit="1" customWidth="1"/>
    <col min="6" max="6" width="11.33203125" bestFit="1" customWidth="1"/>
    <col min="7" max="7" width="10.33203125" bestFit="1" customWidth="1"/>
    <col min="8" max="8" width="11.88671875" bestFit="1" customWidth="1"/>
    <col min="9" max="9" width="11.5546875" bestFit="1" customWidth="1"/>
    <col min="10" max="10" width="13.6640625" bestFit="1" customWidth="1"/>
    <col min="11" max="11" width="12" bestFit="1" customWidth="1"/>
    <col min="12" max="13" width="10.33203125" bestFit="1" customWidth="1"/>
    <col min="14" max="16" width="9.33203125" bestFit="1" customWidth="1"/>
  </cols>
  <sheetData>
    <row r="1" spans="1:16" s="25" customFormat="1" x14ac:dyDescent="0.3">
      <c r="A1" s="179" t="s">
        <v>69</v>
      </c>
      <c r="B1" s="179"/>
      <c r="C1" s="179"/>
      <c r="D1" s="179"/>
      <c r="E1" s="179"/>
      <c r="F1" s="178" t="s">
        <v>0</v>
      </c>
      <c r="G1" s="178"/>
    </row>
    <row r="2" spans="1:16" ht="15" x14ac:dyDescent="0.3">
      <c r="A2" s="26"/>
      <c r="B2" s="20" t="s">
        <v>70</v>
      </c>
      <c r="C2" s="20" t="s">
        <v>9</v>
      </c>
      <c r="D2" s="19" t="s">
        <v>71</v>
      </c>
      <c r="E2" s="19" t="s">
        <v>72</v>
      </c>
      <c r="F2" s="19" t="s">
        <v>73</v>
      </c>
      <c r="G2" s="19" t="s">
        <v>74</v>
      </c>
      <c r="K2" s="1"/>
      <c r="L2" s="1"/>
      <c r="M2" s="1"/>
      <c r="N2" s="1"/>
      <c r="O2" s="1"/>
      <c r="P2" s="1"/>
    </row>
    <row r="3" spans="1:16" ht="15" x14ac:dyDescent="0.3">
      <c r="A3" s="27">
        <v>1</v>
      </c>
      <c r="B3" s="21" t="s">
        <v>50</v>
      </c>
      <c r="C3" s="123">
        <v>7944407.9900000002</v>
      </c>
      <c r="D3" s="123">
        <v>6436983.370000001</v>
      </c>
      <c r="E3" s="123">
        <v>1421122.5100000002</v>
      </c>
      <c r="F3" s="123">
        <v>79300.179999999993</v>
      </c>
      <c r="G3" s="123">
        <v>7001.9299999999994</v>
      </c>
      <c r="K3" s="1"/>
      <c r="L3" s="1"/>
      <c r="M3" s="1"/>
      <c r="N3" s="1"/>
      <c r="O3" s="1"/>
      <c r="P3" s="1"/>
    </row>
    <row r="4" spans="1:16" ht="15" x14ac:dyDescent="0.3">
      <c r="A4" s="28">
        <v>1.1000000000000001</v>
      </c>
      <c r="B4" s="23" t="s">
        <v>75</v>
      </c>
      <c r="C4" s="124">
        <v>1756646.45</v>
      </c>
      <c r="D4" s="121">
        <v>1435650.7</v>
      </c>
      <c r="E4" s="121">
        <v>274949.84000000003</v>
      </c>
      <c r="F4" s="121">
        <v>41107.75</v>
      </c>
      <c r="G4" s="121">
        <v>4938.16</v>
      </c>
      <c r="K4" s="1"/>
      <c r="L4" s="1"/>
      <c r="M4" s="1"/>
      <c r="N4" s="1"/>
      <c r="O4" s="1"/>
      <c r="P4" s="1"/>
    </row>
    <row r="5" spans="1:16" ht="15" x14ac:dyDescent="0.3">
      <c r="A5" s="28">
        <v>1.2</v>
      </c>
      <c r="B5" s="23" t="s">
        <v>321</v>
      </c>
      <c r="C5" s="124">
        <v>2052020.5799999998</v>
      </c>
      <c r="D5" s="121">
        <v>1511548.3399999999</v>
      </c>
      <c r="E5" s="121">
        <v>540472.24</v>
      </c>
      <c r="F5" s="121">
        <v>0</v>
      </c>
      <c r="G5" s="121">
        <v>0</v>
      </c>
    </row>
    <row r="6" spans="1:16" ht="15" x14ac:dyDescent="0.3">
      <c r="A6" s="28">
        <v>1.3</v>
      </c>
      <c r="B6" s="23" t="s">
        <v>1</v>
      </c>
      <c r="C6" s="124">
        <v>3152879.6400000011</v>
      </c>
      <c r="D6" s="121">
        <v>2835926.2100000014</v>
      </c>
      <c r="E6" s="121">
        <v>316237.90000000008</v>
      </c>
      <c r="F6" s="121">
        <v>715.53</v>
      </c>
      <c r="G6" s="121">
        <v>0</v>
      </c>
      <c r="H6" s="1"/>
      <c r="I6" s="29"/>
    </row>
    <row r="7" spans="1:16" ht="30" x14ac:dyDescent="0.3">
      <c r="A7" s="28">
        <v>1.4</v>
      </c>
      <c r="B7" s="24" t="s">
        <v>318</v>
      </c>
      <c r="C7" s="124">
        <v>489847.46000000008</v>
      </c>
      <c r="D7" s="121">
        <v>193336.76</v>
      </c>
      <c r="E7" s="121">
        <v>258943.68000000002</v>
      </c>
      <c r="F7" s="121">
        <v>36486.370000000003</v>
      </c>
      <c r="G7" s="121">
        <v>1080.6500000000001</v>
      </c>
    </row>
    <row r="8" spans="1:16" ht="15" x14ac:dyDescent="0.3">
      <c r="A8" s="28">
        <v>1.5</v>
      </c>
      <c r="B8" s="23" t="s">
        <v>55</v>
      </c>
      <c r="C8" s="123">
        <v>0</v>
      </c>
      <c r="D8" s="121">
        <v>0</v>
      </c>
      <c r="E8" s="121">
        <v>0</v>
      </c>
      <c r="F8" s="121">
        <v>0</v>
      </c>
      <c r="G8" s="121">
        <v>0</v>
      </c>
      <c r="I8" s="1"/>
      <c r="J8" s="1"/>
      <c r="K8" s="1"/>
      <c r="L8" s="1"/>
    </row>
    <row r="9" spans="1:16" ht="15" x14ac:dyDescent="0.3">
      <c r="A9" s="28">
        <v>1.6</v>
      </c>
      <c r="B9" s="23" t="s">
        <v>76</v>
      </c>
      <c r="C9" s="123">
        <v>0</v>
      </c>
      <c r="D9" s="121">
        <v>0</v>
      </c>
      <c r="E9" s="121">
        <v>0</v>
      </c>
      <c r="F9" s="121">
        <v>0</v>
      </c>
      <c r="G9" s="121">
        <v>0</v>
      </c>
      <c r="I9" s="1"/>
      <c r="J9" s="1"/>
      <c r="K9" s="1"/>
    </row>
    <row r="10" spans="1:16" ht="15" x14ac:dyDescent="0.3">
      <c r="A10" s="28">
        <v>1.7</v>
      </c>
      <c r="B10" s="23" t="s">
        <v>77</v>
      </c>
      <c r="C10" s="123">
        <v>108136.55999999995</v>
      </c>
      <c r="D10" s="121">
        <v>108136.55999999995</v>
      </c>
      <c r="E10" s="121">
        <v>0</v>
      </c>
      <c r="F10" s="121">
        <v>0</v>
      </c>
      <c r="G10" s="121">
        <v>0</v>
      </c>
      <c r="I10" s="1"/>
      <c r="K10" s="1"/>
    </row>
    <row r="11" spans="1:16" ht="15" x14ac:dyDescent="0.3">
      <c r="A11" s="28">
        <v>1.8</v>
      </c>
      <c r="B11" s="23" t="s">
        <v>3</v>
      </c>
      <c r="C11" s="123">
        <v>384877.3</v>
      </c>
      <c r="D11" s="121">
        <v>352384.8</v>
      </c>
      <c r="E11" s="121">
        <v>30518.85</v>
      </c>
      <c r="F11" s="121">
        <v>990.53</v>
      </c>
      <c r="G11" s="121">
        <v>983.12</v>
      </c>
      <c r="I11" s="1"/>
      <c r="K11" s="1"/>
    </row>
    <row r="12" spans="1:16" ht="15" x14ac:dyDescent="0.3">
      <c r="A12" s="27">
        <v>2</v>
      </c>
      <c r="B12" s="21" t="s">
        <v>58</v>
      </c>
      <c r="C12" s="123">
        <v>7121048.919999999</v>
      </c>
      <c r="D12" s="123">
        <v>5874012.5</v>
      </c>
      <c r="E12" s="123">
        <v>1080971.0799999998</v>
      </c>
      <c r="F12" s="123">
        <v>89273.15</v>
      </c>
      <c r="G12" s="123">
        <v>8792.19</v>
      </c>
    </row>
    <row r="13" spans="1:16" ht="15" x14ac:dyDescent="0.3">
      <c r="A13" s="28">
        <v>2.1</v>
      </c>
      <c r="B13" s="24" t="s">
        <v>78</v>
      </c>
      <c r="C13" s="123">
        <v>1079.94</v>
      </c>
      <c r="D13" s="121">
        <v>1079.94</v>
      </c>
      <c r="E13" s="121"/>
      <c r="F13" s="121"/>
      <c r="G13" s="121"/>
      <c r="I13" s="1"/>
    </row>
    <row r="14" spans="1:16" ht="30" x14ac:dyDescent="0.3">
      <c r="A14" s="28">
        <v>2.2000000000000002</v>
      </c>
      <c r="B14" s="24" t="s">
        <v>60</v>
      </c>
      <c r="C14" s="123">
        <v>558235.91999999993</v>
      </c>
      <c r="D14" s="121">
        <v>390307.55</v>
      </c>
      <c r="E14" s="121">
        <v>166784.62</v>
      </c>
      <c r="F14" s="121">
        <v>1042.06</v>
      </c>
      <c r="G14" s="121">
        <v>101.69</v>
      </c>
      <c r="I14" s="1"/>
      <c r="J14" s="1"/>
      <c r="K14" s="1"/>
      <c r="L14" s="1"/>
      <c r="M14" s="1"/>
    </row>
    <row r="15" spans="1:16" ht="15" x14ac:dyDescent="0.3">
      <c r="A15" s="28">
        <v>2.2999999999999998</v>
      </c>
      <c r="B15" s="23" t="s">
        <v>79</v>
      </c>
      <c r="C15" s="123">
        <v>6238947.9299999997</v>
      </c>
      <c r="D15" s="123">
        <v>5238814.74</v>
      </c>
      <c r="E15" s="123">
        <v>904214.78</v>
      </c>
      <c r="F15" s="123">
        <v>87941.86</v>
      </c>
      <c r="G15" s="123">
        <v>7976.55</v>
      </c>
      <c r="I15" s="1"/>
    </row>
    <row r="16" spans="1:16" ht="15" x14ac:dyDescent="0.3">
      <c r="A16" s="28" t="s">
        <v>62</v>
      </c>
      <c r="B16" s="23" t="s">
        <v>80</v>
      </c>
      <c r="C16" s="120">
        <v>5278940.95</v>
      </c>
      <c r="D16" s="121">
        <v>4567956.32</v>
      </c>
      <c r="E16" s="121">
        <v>615066.22</v>
      </c>
      <c r="F16" s="121">
        <v>87941.86</v>
      </c>
      <c r="G16" s="121">
        <v>7976.55</v>
      </c>
      <c r="I16" s="1"/>
    </row>
    <row r="17" spans="1:13" ht="15" x14ac:dyDescent="0.3">
      <c r="A17" s="28" t="s">
        <v>64</v>
      </c>
      <c r="B17" s="23" t="s">
        <v>81</v>
      </c>
      <c r="C17" s="120">
        <v>960006.98</v>
      </c>
      <c r="D17" s="121">
        <v>670858.42000000004</v>
      </c>
      <c r="E17" s="121">
        <v>289148.56</v>
      </c>
      <c r="F17" s="121">
        <v>0</v>
      </c>
      <c r="G17" s="121">
        <v>0</v>
      </c>
      <c r="I17" s="29"/>
    </row>
    <row r="18" spans="1:13" ht="15" x14ac:dyDescent="0.3">
      <c r="A18" s="28">
        <v>2.4</v>
      </c>
      <c r="B18" s="23" t="s">
        <v>66</v>
      </c>
      <c r="C18" s="123">
        <v>68000</v>
      </c>
      <c r="D18" s="121">
        <v>0</v>
      </c>
      <c r="E18" s="121">
        <v>68000</v>
      </c>
      <c r="F18" s="121">
        <v>0</v>
      </c>
      <c r="G18" s="121">
        <v>0</v>
      </c>
    </row>
    <row r="19" spans="1:13" ht="15" x14ac:dyDescent="0.3">
      <c r="A19" s="28">
        <v>2.5</v>
      </c>
      <c r="B19" s="23" t="s">
        <v>4</v>
      </c>
      <c r="C19" s="123">
        <v>0</v>
      </c>
      <c r="D19" s="121">
        <v>0</v>
      </c>
      <c r="E19" s="121">
        <v>0</v>
      </c>
      <c r="F19" s="121">
        <v>0</v>
      </c>
      <c r="G19" s="121">
        <v>0</v>
      </c>
    </row>
    <row r="20" spans="1:13" ht="15" x14ac:dyDescent="0.3">
      <c r="A20" s="28">
        <v>2.6</v>
      </c>
      <c r="B20" s="23" t="s">
        <v>5</v>
      </c>
      <c r="C20" s="123">
        <v>254785.13</v>
      </c>
      <c r="D20" s="121">
        <v>243810.27</v>
      </c>
      <c r="E20" s="121">
        <v>9971.68</v>
      </c>
      <c r="F20" s="121">
        <v>289.23</v>
      </c>
      <c r="G20" s="121">
        <v>713.95</v>
      </c>
      <c r="J20" s="1"/>
      <c r="K20" s="1"/>
      <c r="M20" s="1"/>
    </row>
    <row r="21" spans="1:13" ht="15" x14ac:dyDescent="0.3">
      <c r="A21" s="28" t="s">
        <v>316</v>
      </c>
      <c r="B21" s="21" t="s">
        <v>315</v>
      </c>
      <c r="C21" s="123">
        <v>823358.92999999982</v>
      </c>
      <c r="D21" s="121">
        <v>823358.92999999982</v>
      </c>
      <c r="E21" s="121"/>
      <c r="F21" s="121"/>
      <c r="G21" s="121"/>
      <c r="J21" s="1"/>
      <c r="K21" s="1"/>
      <c r="M21" s="1"/>
    </row>
    <row r="22" spans="1:13" ht="15" x14ac:dyDescent="0.3">
      <c r="A22" s="28"/>
      <c r="B22" s="21" t="s">
        <v>317</v>
      </c>
      <c r="C22" s="123">
        <v>7944407.8499999987</v>
      </c>
      <c r="D22" s="121">
        <v>6377835.29</v>
      </c>
      <c r="E22" s="121">
        <v>1324165.1599999999</v>
      </c>
      <c r="F22" s="121">
        <v>104870.18000000002</v>
      </c>
      <c r="G22" s="121">
        <v>15300.1</v>
      </c>
      <c r="J22" s="1"/>
      <c r="K22" s="1"/>
      <c r="M22" s="1"/>
    </row>
    <row r="23" spans="1:13" ht="15" x14ac:dyDescent="0.3">
      <c r="A23" s="28"/>
      <c r="B23" s="23"/>
      <c r="C23" s="123"/>
      <c r="D23" s="121"/>
      <c r="E23" s="121"/>
      <c r="F23" s="121"/>
      <c r="G23" s="121"/>
      <c r="J23" s="1"/>
      <c r="K23" s="1"/>
      <c r="M23" s="1"/>
    </row>
    <row r="24" spans="1:13" ht="15" x14ac:dyDescent="0.3">
      <c r="A24" s="175" t="s">
        <v>82</v>
      </c>
      <c r="B24" s="176"/>
      <c r="C24" s="176"/>
      <c r="D24" s="176"/>
      <c r="E24" s="176"/>
      <c r="F24" s="176"/>
      <c r="G24" s="177"/>
    </row>
    <row r="25" spans="1:13" ht="15" x14ac:dyDescent="0.3">
      <c r="A25" s="27">
        <v>3</v>
      </c>
      <c r="B25" s="30" t="s">
        <v>83</v>
      </c>
      <c r="C25" s="125"/>
      <c r="D25" s="125"/>
      <c r="E25" s="125">
        <v>8.0299999999999996E-2</v>
      </c>
      <c r="F25" s="125">
        <v>-2.1000000000000001E-2</v>
      </c>
      <c r="G25" s="125">
        <v>-2.3999999999999998E-3</v>
      </c>
    </row>
    <row r="26" spans="1:13" ht="30" x14ac:dyDescent="0.3">
      <c r="A26" s="28">
        <v>3.1</v>
      </c>
      <c r="B26" s="24" t="s">
        <v>84</v>
      </c>
      <c r="C26" s="126">
        <v>8.1003144871496943E-2</v>
      </c>
      <c r="D26" s="127"/>
      <c r="E26" s="127"/>
      <c r="F26" s="127"/>
      <c r="G26" s="127"/>
      <c r="J26" s="1"/>
      <c r="K26" s="1"/>
    </row>
    <row r="27" spans="1:13" ht="15" x14ac:dyDescent="0.3">
      <c r="A27" s="28">
        <v>3.2</v>
      </c>
      <c r="B27" s="23" t="s">
        <v>85</v>
      </c>
      <c r="C27" s="126">
        <v>-2.7806711474888668E-3</v>
      </c>
      <c r="D27" s="127"/>
      <c r="E27" s="127"/>
      <c r="F27" s="127"/>
      <c r="G27" s="127"/>
      <c r="J27" s="1"/>
    </row>
    <row r="28" spans="1:13" ht="15" x14ac:dyDescent="0.3">
      <c r="A28" s="28">
        <v>3.3</v>
      </c>
      <c r="B28" s="23" t="s">
        <v>86</v>
      </c>
      <c r="C28" s="126">
        <v>0</v>
      </c>
      <c r="D28" s="127"/>
      <c r="E28" s="127"/>
      <c r="F28" s="127"/>
      <c r="G28" s="127"/>
      <c r="J28" s="31"/>
    </row>
    <row r="29" spans="1:13" ht="15" x14ac:dyDescent="0.3">
      <c r="A29" s="28">
        <v>3.4</v>
      </c>
      <c r="B29" s="23" t="s">
        <v>87</v>
      </c>
      <c r="C29" s="125">
        <v>7.8222473724008076E-2</v>
      </c>
      <c r="D29" s="125">
        <v>0</v>
      </c>
      <c r="E29" s="127">
        <v>8.0299999999999996E-2</v>
      </c>
      <c r="F29" s="127">
        <v>-2.1000000000000001E-4</v>
      </c>
      <c r="G29" s="127">
        <v>-2.3999999999999998E-3</v>
      </c>
    </row>
  </sheetData>
  <mergeCells count="3">
    <mergeCell ref="A24:G24"/>
    <mergeCell ref="F1:G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2"/>
  <sheetViews>
    <sheetView zoomScale="130" zoomScaleNormal="130" workbookViewId="0">
      <selection activeCell="C17" sqref="C17:C22"/>
    </sheetView>
  </sheetViews>
  <sheetFormatPr defaultRowHeight="14.4" x14ac:dyDescent="0.3"/>
  <cols>
    <col min="1" max="1" width="5.88671875" customWidth="1"/>
    <col min="2" max="2" width="35.44140625" bestFit="1" customWidth="1"/>
    <col min="3" max="3" width="16" customWidth="1"/>
  </cols>
  <sheetData>
    <row r="1" spans="1:11" ht="15" x14ac:dyDescent="0.3">
      <c r="A1" s="180" t="s">
        <v>88</v>
      </c>
      <c r="B1" s="181"/>
      <c r="C1" s="33" t="s">
        <v>0</v>
      </c>
      <c r="D1" s="32"/>
      <c r="E1" s="32"/>
      <c r="F1" s="32"/>
      <c r="G1" s="32"/>
      <c r="H1" s="32"/>
      <c r="I1" s="32"/>
      <c r="J1" s="32"/>
      <c r="K1" s="32"/>
    </row>
    <row r="2" spans="1:11" ht="15" x14ac:dyDescent="0.3">
      <c r="A2" s="20">
        <v>1</v>
      </c>
      <c r="B2" s="21" t="s">
        <v>89</v>
      </c>
      <c r="C2" s="128">
        <f>SUM(C3:C8)</f>
        <v>6070454.3599999994</v>
      </c>
    </row>
    <row r="3" spans="1:11" ht="15" x14ac:dyDescent="0.3">
      <c r="A3" s="34">
        <v>1.1000000000000001</v>
      </c>
      <c r="B3" s="23" t="s">
        <v>90</v>
      </c>
      <c r="C3" s="120">
        <v>1211028.28</v>
      </c>
    </row>
    <row r="4" spans="1:11" ht="15" x14ac:dyDescent="0.3">
      <c r="A4" s="34">
        <v>1.2</v>
      </c>
      <c r="B4" s="23" t="s">
        <v>43</v>
      </c>
      <c r="C4" s="120">
        <v>842123.1</v>
      </c>
    </row>
    <row r="5" spans="1:11" ht="15" x14ac:dyDescent="0.3">
      <c r="A5" s="34">
        <v>1.3</v>
      </c>
      <c r="B5" s="23" t="s">
        <v>91</v>
      </c>
      <c r="C5" s="120">
        <v>904616</v>
      </c>
    </row>
    <row r="6" spans="1:11" ht="15" x14ac:dyDescent="0.3">
      <c r="A6" s="34">
        <v>1.4</v>
      </c>
      <c r="B6" s="23" t="s">
        <v>92</v>
      </c>
      <c r="C6" s="143">
        <v>1513126.3099999994</v>
      </c>
    </row>
    <row r="7" spans="1:11" ht="15" x14ac:dyDescent="0.3">
      <c r="A7" s="34">
        <v>1.5</v>
      </c>
      <c r="B7" s="23" t="s">
        <v>93</v>
      </c>
      <c r="C7" s="120">
        <v>728949.66999999993</v>
      </c>
    </row>
    <row r="8" spans="1:11" ht="15" x14ac:dyDescent="0.3">
      <c r="A8" s="34">
        <v>1.6</v>
      </c>
      <c r="B8" s="23" t="s">
        <v>94</v>
      </c>
      <c r="C8" s="120">
        <v>870611</v>
      </c>
    </row>
    <row r="9" spans="1:11" ht="15" x14ac:dyDescent="0.3">
      <c r="A9" s="20">
        <v>2</v>
      </c>
      <c r="B9" s="21" t="s">
        <v>95</v>
      </c>
      <c r="C9" s="128">
        <f>SUM(C10:C15)</f>
        <v>4212648.8</v>
      </c>
    </row>
    <row r="10" spans="1:11" ht="15" x14ac:dyDescent="0.3">
      <c r="A10" s="34">
        <v>2.1</v>
      </c>
      <c r="B10" s="23" t="s">
        <v>90</v>
      </c>
      <c r="C10" s="143">
        <v>2135475.9</v>
      </c>
    </row>
    <row r="11" spans="1:11" ht="15" x14ac:dyDescent="0.3">
      <c r="A11" s="34">
        <v>2.2000000000000002</v>
      </c>
      <c r="B11" s="23" t="s">
        <v>43</v>
      </c>
      <c r="C11" s="120">
        <v>233385.17</v>
      </c>
    </row>
    <row r="12" spans="1:11" ht="15" x14ac:dyDescent="0.3">
      <c r="A12" s="34">
        <v>2.2999999999999998</v>
      </c>
      <c r="B12" s="23" t="s">
        <v>91</v>
      </c>
      <c r="C12" s="120">
        <v>726176</v>
      </c>
    </row>
    <row r="13" spans="1:11" ht="15" x14ac:dyDescent="0.3">
      <c r="A13" s="34">
        <v>2.4</v>
      </c>
      <c r="B13" s="23" t="s">
        <v>92</v>
      </c>
      <c r="C13" s="120">
        <v>664173.12999999989</v>
      </c>
    </row>
    <row r="14" spans="1:11" ht="15" x14ac:dyDescent="0.3">
      <c r="A14" s="34">
        <v>2.5</v>
      </c>
      <c r="B14" s="23" t="s">
        <v>93</v>
      </c>
      <c r="C14" s="120">
        <v>110740.6</v>
      </c>
    </row>
    <row r="15" spans="1:11" ht="15" x14ac:dyDescent="0.3">
      <c r="A15" s="34">
        <v>2.6</v>
      </c>
      <c r="B15" s="23" t="s">
        <v>94</v>
      </c>
      <c r="C15" s="120">
        <v>342698</v>
      </c>
    </row>
    <row r="16" spans="1:11" ht="15" x14ac:dyDescent="0.3">
      <c r="A16" s="20">
        <v>3</v>
      </c>
      <c r="B16" s="21" t="s">
        <v>96</v>
      </c>
      <c r="C16" s="128">
        <f>SUM(C17:C22)</f>
        <v>1857805.5599999996</v>
      </c>
    </row>
    <row r="17" spans="1:3" ht="15" x14ac:dyDescent="0.3">
      <c r="A17" s="34">
        <v>3.1</v>
      </c>
      <c r="B17" s="23" t="s">
        <v>90</v>
      </c>
      <c r="C17" s="120">
        <v>-924447.61999999988</v>
      </c>
    </row>
    <row r="18" spans="1:3" ht="15" x14ac:dyDescent="0.3">
      <c r="A18" s="34">
        <v>3.2</v>
      </c>
      <c r="B18" s="23" t="s">
        <v>43</v>
      </c>
      <c r="C18" s="120">
        <v>608737.92999999993</v>
      </c>
    </row>
    <row r="19" spans="1:3" ht="15" x14ac:dyDescent="0.3">
      <c r="A19" s="34">
        <v>3.3</v>
      </c>
      <c r="B19" s="23" t="s">
        <v>91</v>
      </c>
      <c r="C19" s="120">
        <v>178440</v>
      </c>
    </row>
    <row r="20" spans="1:3" ht="15" x14ac:dyDescent="0.3">
      <c r="A20" s="34">
        <v>3.4</v>
      </c>
      <c r="B20" s="23" t="s">
        <v>92</v>
      </c>
      <c r="C20" s="120">
        <v>848953.17999999947</v>
      </c>
    </row>
    <row r="21" spans="1:3" ht="15" x14ac:dyDescent="0.3">
      <c r="A21" s="34">
        <v>3.5</v>
      </c>
      <c r="B21" s="23" t="s">
        <v>93</v>
      </c>
      <c r="C21" s="120">
        <v>618209.06999999995</v>
      </c>
    </row>
    <row r="22" spans="1:3" ht="15" x14ac:dyDescent="0.3">
      <c r="A22" s="34">
        <v>3.6</v>
      </c>
      <c r="B22" s="23" t="s">
        <v>94</v>
      </c>
      <c r="C22" s="120">
        <v>527913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8"/>
  <sheetViews>
    <sheetView workbookViewId="0">
      <selection activeCell="B3" sqref="B3:D26"/>
    </sheetView>
  </sheetViews>
  <sheetFormatPr defaultColWidth="9.109375" defaultRowHeight="14.4" x14ac:dyDescent="0.3"/>
  <cols>
    <col min="1" max="1" width="49.5546875" style="35" customWidth="1"/>
    <col min="2" max="2" width="21.109375" style="35" customWidth="1"/>
    <col min="3" max="3" width="20.33203125" style="35" bestFit="1" customWidth="1"/>
    <col min="4" max="4" width="20.33203125" style="35" customWidth="1"/>
    <col min="5" max="5" width="9.109375" style="35"/>
    <col min="6" max="6" width="13.33203125" style="35" bestFit="1" customWidth="1"/>
    <col min="7" max="7" width="10.5546875" style="35" bestFit="1" customWidth="1"/>
    <col min="8" max="10" width="9.109375" style="35"/>
    <col min="11" max="11" width="11.109375" style="35" bestFit="1" customWidth="1"/>
    <col min="12" max="16384" width="9.109375" style="35"/>
  </cols>
  <sheetData>
    <row r="1" spans="1:9" ht="36.75" customHeight="1" x14ac:dyDescent="0.3">
      <c r="A1" s="182" t="s">
        <v>97</v>
      </c>
      <c r="B1" s="182"/>
      <c r="C1" s="182"/>
      <c r="D1" s="182"/>
    </row>
    <row r="2" spans="1:9" ht="43.2" x14ac:dyDescent="0.3">
      <c r="A2" s="36" t="s">
        <v>98</v>
      </c>
      <c r="B2" s="37" t="s">
        <v>99</v>
      </c>
      <c r="C2" s="37" t="s">
        <v>100</v>
      </c>
      <c r="D2" s="37" t="s">
        <v>101</v>
      </c>
      <c r="E2" s="38"/>
      <c r="F2" s="38"/>
      <c r="G2" s="137"/>
    </row>
    <row r="3" spans="1:9" x14ac:dyDescent="0.3">
      <c r="A3" s="39" t="s">
        <v>102</v>
      </c>
      <c r="B3" s="153">
        <v>3547686.7899999996</v>
      </c>
      <c r="C3" s="153">
        <v>51118.939999999995</v>
      </c>
      <c r="D3" s="154">
        <v>1.4409090493583285E-2</v>
      </c>
      <c r="E3" s="40"/>
      <c r="F3" s="137"/>
      <c r="G3" s="137"/>
      <c r="I3" s="136"/>
    </row>
    <row r="4" spans="1:9" x14ac:dyDescent="0.3">
      <c r="A4" s="41" t="s">
        <v>103</v>
      </c>
      <c r="B4" s="153">
        <v>283684.25</v>
      </c>
      <c r="C4" s="153">
        <v>1344.84</v>
      </c>
      <c r="D4" s="154">
        <v>4.7406227169819962E-3</v>
      </c>
      <c r="E4" s="40"/>
      <c r="F4" s="136"/>
    </row>
    <row r="5" spans="1:9" x14ac:dyDescent="0.3">
      <c r="A5" s="42" t="s">
        <v>104</v>
      </c>
      <c r="B5" s="153">
        <v>9482.83</v>
      </c>
      <c r="C5" s="153">
        <v>0</v>
      </c>
      <c r="D5" s="154">
        <v>0</v>
      </c>
      <c r="E5" s="40"/>
    </row>
    <row r="6" spans="1:9" ht="15.75" customHeight="1" x14ac:dyDescent="0.3">
      <c r="A6" s="42" t="s">
        <v>105</v>
      </c>
      <c r="B6" s="153">
        <v>206250.8</v>
      </c>
      <c r="C6" s="153">
        <v>1344.84</v>
      </c>
      <c r="D6" s="154">
        <v>6.5204110723449315E-3</v>
      </c>
      <c r="E6" s="40"/>
    </row>
    <row r="7" spans="1:9" x14ac:dyDescent="0.3">
      <c r="A7" s="42" t="s">
        <v>106</v>
      </c>
      <c r="B7" s="153">
        <v>64156.87</v>
      </c>
      <c r="C7" s="153">
        <v>0</v>
      </c>
      <c r="D7" s="154">
        <v>0</v>
      </c>
      <c r="E7" s="40"/>
    </row>
    <row r="8" spans="1:9" x14ac:dyDescent="0.3">
      <c r="A8" s="42" t="s">
        <v>107</v>
      </c>
      <c r="B8" s="153">
        <v>3793.75</v>
      </c>
      <c r="C8" s="153">
        <v>0</v>
      </c>
      <c r="D8" s="154">
        <v>0</v>
      </c>
      <c r="E8" s="40"/>
    </row>
    <row r="9" spans="1:9" x14ac:dyDescent="0.3">
      <c r="A9" s="41" t="s">
        <v>108</v>
      </c>
      <c r="B9" s="153">
        <v>41979.72</v>
      </c>
      <c r="C9" s="153">
        <v>3093.33</v>
      </c>
      <c r="D9" s="154">
        <v>7.3686294239218367E-2</v>
      </c>
      <c r="E9" s="40"/>
    </row>
    <row r="10" spans="1:9" x14ac:dyDescent="0.3">
      <c r="A10" s="41" t="s">
        <v>109</v>
      </c>
      <c r="B10" s="153">
        <v>62604.37</v>
      </c>
      <c r="C10" s="153">
        <v>86.59</v>
      </c>
      <c r="D10" s="154">
        <v>1.3831302830776828E-3</v>
      </c>
      <c r="E10" s="40"/>
    </row>
    <row r="11" spans="1:9" x14ac:dyDescent="0.3">
      <c r="A11" s="41" t="s">
        <v>110</v>
      </c>
      <c r="B11" s="153">
        <v>14445.69</v>
      </c>
      <c r="C11" s="153">
        <v>0</v>
      </c>
      <c r="D11" s="154">
        <v>0</v>
      </c>
      <c r="E11" s="40"/>
    </row>
    <row r="12" spans="1:9" x14ac:dyDescent="0.3">
      <c r="A12" s="41" t="s">
        <v>111</v>
      </c>
      <c r="B12" s="153">
        <v>65934.42</v>
      </c>
      <c r="C12" s="153">
        <v>0</v>
      </c>
      <c r="D12" s="154">
        <v>0</v>
      </c>
      <c r="E12" s="40"/>
    </row>
    <row r="13" spans="1:9" x14ac:dyDescent="0.3">
      <c r="A13" s="41" t="s">
        <v>112</v>
      </c>
      <c r="B13" s="153">
        <v>337308.99</v>
      </c>
      <c r="C13" s="153">
        <v>3049.36</v>
      </c>
      <c r="D13" s="154">
        <v>9.0402571244839938E-3</v>
      </c>
      <c r="E13" s="40"/>
    </row>
    <row r="14" spans="1:9" x14ac:dyDescent="0.3">
      <c r="A14" s="41" t="s">
        <v>113</v>
      </c>
      <c r="B14" s="153">
        <v>321916.73</v>
      </c>
      <c r="C14" s="153">
        <v>1294.75</v>
      </c>
      <c r="D14" s="154">
        <v>4.0220028328443822E-3</v>
      </c>
      <c r="E14" s="40"/>
    </row>
    <row r="15" spans="1:9" x14ac:dyDescent="0.3">
      <c r="A15" s="41" t="s">
        <v>114</v>
      </c>
      <c r="B15" s="153">
        <v>0</v>
      </c>
      <c r="C15" s="153">
        <v>0</v>
      </c>
      <c r="D15" s="154">
        <v>0</v>
      </c>
      <c r="E15" s="40"/>
    </row>
    <row r="16" spans="1:9" x14ac:dyDescent="0.3">
      <c r="A16" s="43" t="s">
        <v>115</v>
      </c>
      <c r="B16" s="153">
        <v>0</v>
      </c>
      <c r="C16" s="153">
        <v>0</v>
      </c>
      <c r="D16" s="154">
        <v>0</v>
      </c>
      <c r="E16" s="40"/>
    </row>
    <row r="17" spans="1:5" ht="28.8" x14ac:dyDescent="0.3">
      <c r="A17" s="43" t="s">
        <v>116</v>
      </c>
      <c r="B17" s="153">
        <v>2419812.6199999996</v>
      </c>
      <c r="C17" s="153">
        <v>42250.069999999992</v>
      </c>
      <c r="D17" s="154">
        <v>1.7460058539574025E-2</v>
      </c>
      <c r="E17" s="40"/>
    </row>
    <row r="18" spans="1:5" x14ac:dyDescent="0.3">
      <c r="A18" s="44" t="s">
        <v>117</v>
      </c>
      <c r="B18" s="153">
        <v>492568.99</v>
      </c>
      <c r="C18" s="153">
        <v>1999.57</v>
      </c>
      <c r="D18" s="154">
        <v>4.0594719533602799E-3</v>
      </c>
      <c r="E18" s="40"/>
    </row>
    <row r="19" spans="1:5" x14ac:dyDescent="0.3">
      <c r="A19" s="45" t="s">
        <v>118</v>
      </c>
      <c r="B19" s="153">
        <v>492568.99</v>
      </c>
      <c r="C19" s="153">
        <v>1999.57</v>
      </c>
      <c r="D19" s="154">
        <v>4.0594719533602799E-3</v>
      </c>
      <c r="E19" s="40"/>
    </row>
    <row r="20" spans="1:5" x14ac:dyDescent="0.3">
      <c r="A20" s="44" t="s">
        <v>119</v>
      </c>
      <c r="B20" s="153">
        <v>0</v>
      </c>
      <c r="C20" s="153">
        <v>0</v>
      </c>
      <c r="D20" s="154">
        <v>0</v>
      </c>
      <c r="E20" s="40"/>
    </row>
    <row r="21" spans="1:5" x14ac:dyDescent="0.3">
      <c r="A21" s="45" t="s">
        <v>120</v>
      </c>
      <c r="B21" s="153">
        <v>0</v>
      </c>
      <c r="C21" s="153">
        <v>0</v>
      </c>
      <c r="D21" s="154">
        <v>0</v>
      </c>
      <c r="E21" s="40"/>
    </row>
    <row r="22" spans="1:5" x14ac:dyDescent="0.3">
      <c r="A22" s="44" t="s">
        <v>121</v>
      </c>
      <c r="B22" s="153">
        <v>0</v>
      </c>
      <c r="C22" s="153">
        <v>0</v>
      </c>
      <c r="D22" s="154">
        <v>0</v>
      </c>
      <c r="E22" s="40"/>
    </row>
    <row r="23" spans="1:5" x14ac:dyDescent="0.3">
      <c r="A23" s="44" t="s">
        <v>122</v>
      </c>
      <c r="B23" s="153">
        <v>0</v>
      </c>
      <c r="C23" s="153">
        <v>0</v>
      </c>
      <c r="D23" s="154">
        <v>0</v>
      </c>
      <c r="E23" s="40"/>
    </row>
    <row r="24" spans="1:5" x14ac:dyDescent="0.3">
      <c r="A24" s="44" t="s">
        <v>123</v>
      </c>
      <c r="B24" s="153">
        <v>434540.63999999996</v>
      </c>
      <c r="C24" s="153">
        <v>7664.7099999999991</v>
      </c>
      <c r="D24" s="154">
        <v>1.763864940227455E-2</v>
      </c>
      <c r="E24" s="40"/>
    </row>
    <row r="25" spans="1:5" x14ac:dyDescent="0.3">
      <c r="A25" s="44" t="s">
        <v>124</v>
      </c>
      <c r="B25" s="153">
        <v>1492702.9899999998</v>
      </c>
      <c r="C25" s="153">
        <v>32585.789999999997</v>
      </c>
      <c r="D25" s="154">
        <v>2.1830056091734634E-2</v>
      </c>
      <c r="E25" s="40"/>
    </row>
    <row r="26" spans="1:5" x14ac:dyDescent="0.3">
      <c r="A26" s="46" t="s">
        <v>125</v>
      </c>
      <c r="B26" s="153">
        <v>0</v>
      </c>
      <c r="C26" s="153">
        <v>0</v>
      </c>
      <c r="D26" s="154">
        <v>0</v>
      </c>
      <c r="E26" s="40"/>
    </row>
    <row r="27" spans="1:5" x14ac:dyDescent="0.3">
      <c r="A27" s="183" t="s">
        <v>126</v>
      </c>
      <c r="B27" s="183"/>
      <c r="C27" s="183"/>
      <c r="D27" s="183"/>
    </row>
    <row r="28" spans="1:5" ht="35.25" customHeight="1" x14ac:dyDescent="0.3">
      <c r="A28" s="184"/>
      <c r="B28" s="184"/>
      <c r="C28" s="184"/>
      <c r="D28" s="184"/>
    </row>
  </sheetData>
  <mergeCells count="2">
    <mergeCell ref="A1:D1"/>
    <mergeCell ref="A27:D28"/>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workbookViewId="0">
      <selection activeCell="D4" sqref="D4:D7"/>
    </sheetView>
  </sheetViews>
  <sheetFormatPr defaultColWidth="9.109375" defaultRowHeight="14.4" x14ac:dyDescent="0.3"/>
  <cols>
    <col min="1" max="1" width="34.5546875" style="35" customWidth="1"/>
    <col min="2" max="2" width="12.88671875" style="35" customWidth="1"/>
    <col min="3" max="3" width="15.109375" style="35" bestFit="1" customWidth="1"/>
    <col min="4" max="4" width="14" style="35" customWidth="1"/>
    <col min="5" max="5" width="17.109375" style="35" customWidth="1"/>
    <col min="6" max="6" width="17.5546875" style="35" customWidth="1"/>
    <col min="7" max="7" width="19.5546875" style="35" customWidth="1"/>
    <col min="8" max="8" width="11.44140625" style="35" bestFit="1" customWidth="1"/>
    <col min="9" max="10" width="9.109375" style="35"/>
    <col min="11" max="11" width="11" style="35" bestFit="1" customWidth="1"/>
    <col min="12" max="12" width="12" style="35" bestFit="1" customWidth="1"/>
    <col min="13" max="16384" width="9.109375" style="35"/>
  </cols>
  <sheetData>
    <row r="1" spans="1:12" x14ac:dyDescent="0.3">
      <c r="A1" s="185" t="s">
        <v>127</v>
      </c>
      <c r="B1" s="185"/>
      <c r="C1" s="185"/>
      <c r="D1" s="185"/>
      <c r="E1" s="185"/>
      <c r="F1" s="185"/>
      <c r="G1" s="185"/>
    </row>
    <row r="2" spans="1:12" x14ac:dyDescent="0.3">
      <c r="A2" s="186" t="s">
        <v>128</v>
      </c>
      <c r="B2" s="186"/>
      <c r="C2" s="186"/>
      <c r="D2" s="186"/>
      <c r="E2" s="186"/>
      <c r="F2" s="186"/>
      <c r="G2" s="186"/>
    </row>
    <row r="3" spans="1:12" ht="57.6" x14ac:dyDescent="0.3">
      <c r="A3" s="47"/>
      <c r="B3" s="48" t="s">
        <v>129</v>
      </c>
      <c r="C3" s="48" t="s">
        <v>130</v>
      </c>
      <c r="D3" s="48" t="s">
        <v>131</v>
      </c>
      <c r="E3" s="48" t="s">
        <v>132</v>
      </c>
      <c r="F3" s="48" t="s">
        <v>133</v>
      </c>
      <c r="G3" s="48" t="s">
        <v>134</v>
      </c>
      <c r="L3" s="136"/>
    </row>
    <row r="4" spans="1:12" x14ac:dyDescent="0.3">
      <c r="A4" s="49" t="s">
        <v>135</v>
      </c>
      <c r="B4" s="155">
        <v>3547686.79</v>
      </c>
      <c r="C4" s="50" t="s">
        <v>136</v>
      </c>
      <c r="D4" s="155">
        <v>21086.754200000003</v>
      </c>
      <c r="E4" s="129">
        <v>5.9438037933444519E-3</v>
      </c>
      <c r="F4" s="157">
        <v>394807.17749999999</v>
      </c>
      <c r="G4" s="129">
        <v>0.11128580420708446</v>
      </c>
    </row>
    <row r="5" spans="1:12" x14ac:dyDescent="0.3">
      <c r="A5" s="51" t="s">
        <v>137</v>
      </c>
      <c r="B5" s="155">
        <v>1885999.97</v>
      </c>
      <c r="C5" s="129">
        <v>0.53161400135889669</v>
      </c>
      <c r="D5" s="155">
        <v>21086.754200000003</v>
      </c>
      <c r="E5" s="129">
        <v>5.9438037933444519E-3</v>
      </c>
      <c r="F5" s="156" t="s">
        <v>136</v>
      </c>
      <c r="G5" s="50" t="s">
        <v>136</v>
      </c>
      <c r="H5" s="136"/>
    </row>
    <row r="6" spans="1:12" x14ac:dyDescent="0.3">
      <c r="A6" s="52" t="s">
        <v>138</v>
      </c>
      <c r="B6" s="155">
        <v>1748560.04</v>
      </c>
      <c r="C6" s="129">
        <v>0.49287328434086486</v>
      </c>
      <c r="D6" s="155">
        <v>14684.3709</v>
      </c>
      <c r="E6" s="129">
        <v>4.1391396053877686E-3</v>
      </c>
      <c r="F6" s="156" t="s">
        <v>136</v>
      </c>
      <c r="G6" s="50" t="s">
        <v>136</v>
      </c>
    </row>
    <row r="7" spans="1:12" x14ac:dyDescent="0.3">
      <c r="A7" s="52" t="s">
        <v>139</v>
      </c>
      <c r="B7" s="155">
        <v>137439.93</v>
      </c>
      <c r="C7" s="129">
        <v>3.874071701803191E-2</v>
      </c>
      <c r="D7" s="155">
        <v>6402.3833000000031</v>
      </c>
      <c r="E7" s="129">
        <v>1.8046641879566835E-3</v>
      </c>
      <c r="F7" s="156" t="s">
        <v>136</v>
      </c>
      <c r="G7" s="50" t="s">
        <v>136</v>
      </c>
    </row>
    <row r="8" spans="1:12" x14ac:dyDescent="0.3">
      <c r="A8" s="51" t="s">
        <v>140</v>
      </c>
      <c r="B8" s="155">
        <v>1371449.27</v>
      </c>
      <c r="C8" s="129">
        <v>0.38657563397810552</v>
      </c>
      <c r="D8" s="50" t="s">
        <v>136</v>
      </c>
      <c r="E8" s="50" t="s">
        <v>136</v>
      </c>
      <c r="F8" s="157">
        <v>394807.17749999999</v>
      </c>
      <c r="G8" s="129">
        <v>0.11128580420708446</v>
      </c>
      <c r="H8" s="53"/>
    </row>
    <row r="9" spans="1:12" x14ac:dyDescent="0.3">
      <c r="A9" s="54" t="s">
        <v>141</v>
      </c>
      <c r="B9" s="155">
        <v>1292462.33</v>
      </c>
      <c r="C9" s="129">
        <v>0.3643112840860453</v>
      </c>
      <c r="D9" s="50" t="s">
        <v>136</v>
      </c>
      <c r="E9" s="50" t="s">
        <v>136</v>
      </c>
      <c r="F9" s="155">
        <v>321064.30249999999</v>
      </c>
      <c r="G9" s="129">
        <v>9.0499618908015264E-2</v>
      </c>
      <c r="H9" s="53"/>
    </row>
    <row r="10" spans="1:12" x14ac:dyDescent="0.3">
      <c r="A10" s="54" t="s">
        <v>142</v>
      </c>
      <c r="B10" s="155">
        <v>10488.129999999997</v>
      </c>
      <c r="C10" s="129">
        <v>2.9563291859820572E-3</v>
      </c>
      <c r="D10" s="50" t="s">
        <v>136</v>
      </c>
      <c r="E10" s="50" t="s">
        <v>136</v>
      </c>
      <c r="F10" s="155">
        <v>5244.0649999999987</v>
      </c>
      <c r="G10" s="129">
        <v>1.4781645929910286E-3</v>
      </c>
      <c r="H10" s="53"/>
    </row>
    <row r="11" spans="1:12" x14ac:dyDescent="0.3">
      <c r="A11" s="54" t="s">
        <v>143</v>
      </c>
      <c r="B11" s="155">
        <v>68498.81</v>
      </c>
      <c r="C11" s="129">
        <v>1.930802070607817E-2</v>
      </c>
      <c r="D11" s="50" t="s">
        <v>136</v>
      </c>
      <c r="E11" s="50" t="s">
        <v>136</v>
      </c>
      <c r="F11" s="155">
        <v>68498.81</v>
      </c>
      <c r="G11" s="129">
        <v>1.930802070607817E-2</v>
      </c>
      <c r="H11" s="53"/>
    </row>
    <row r="12" spans="1:12" x14ac:dyDescent="0.3">
      <c r="A12" s="51" t="s">
        <v>144</v>
      </c>
      <c r="B12" s="155">
        <v>290237.55</v>
      </c>
      <c r="C12" s="129">
        <v>8.1810364662997764E-2</v>
      </c>
      <c r="D12" s="50" t="s">
        <v>136</v>
      </c>
      <c r="E12" s="50" t="s">
        <v>136</v>
      </c>
      <c r="F12" s="50" t="s">
        <v>136</v>
      </c>
      <c r="G12" s="50" t="s">
        <v>136</v>
      </c>
    </row>
    <row r="14" spans="1:12" ht="16.2" x14ac:dyDescent="0.3">
      <c r="A14" s="55"/>
      <c r="C14" s="56"/>
    </row>
    <row r="15" spans="1:12" ht="16.2" x14ac:dyDescent="0.3">
      <c r="A15" s="55"/>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54"/>
  <sheetViews>
    <sheetView topLeftCell="A34" zoomScaleNormal="100" zoomScaleSheetLayoutView="100" workbookViewId="0">
      <selection activeCell="B44" sqref="B44:C54"/>
    </sheetView>
  </sheetViews>
  <sheetFormatPr defaultColWidth="9.109375" defaultRowHeight="14.4" x14ac:dyDescent="0.3"/>
  <cols>
    <col min="1" max="1" width="55.109375" style="57" customWidth="1"/>
    <col min="2" max="2" width="13.6640625" style="57" customWidth="1"/>
    <col min="3" max="3" width="18.33203125" style="57" bestFit="1" customWidth="1"/>
    <col min="4" max="16384" width="9.109375" style="57"/>
  </cols>
  <sheetData>
    <row r="1" spans="1:3" ht="27.75" customHeight="1" x14ac:dyDescent="0.3">
      <c r="A1" s="187" t="s">
        <v>145</v>
      </c>
      <c r="B1" s="187"/>
      <c r="C1" s="187"/>
    </row>
    <row r="2" spans="1:3" ht="9.75" customHeight="1" x14ac:dyDescent="0.3">
      <c r="A2" s="188" t="s">
        <v>128</v>
      </c>
      <c r="B2" s="188"/>
      <c r="C2" s="188"/>
    </row>
    <row r="3" spans="1:3" ht="13.5" customHeight="1" x14ac:dyDescent="0.3">
      <c r="A3" s="59"/>
      <c r="B3" s="60" t="s">
        <v>146</v>
      </c>
      <c r="C3" s="60" t="s">
        <v>147</v>
      </c>
    </row>
    <row r="4" spans="1:3" ht="28.8" x14ac:dyDescent="0.3">
      <c r="A4" s="61" t="s">
        <v>148</v>
      </c>
      <c r="B4" s="62" t="s">
        <v>9</v>
      </c>
      <c r="C4" s="62" t="s">
        <v>149</v>
      </c>
    </row>
    <row r="5" spans="1:3" x14ac:dyDescent="0.3">
      <c r="A5" s="63" t="s">
        <v>150</v>
      </c>
      <c r="B5" s="158">
        <v>1245496.1100000001</v>
      </c>
      <c r="C5" s="158">
        <v>287493.28999999998</v>
      </c>
    </row>
    <row r="6" spans="1:3" x14ac:dyDescent="0.3">
      <c r="A6" s="64" t="s">
        <v>151</v>
      </c>
      <c r="B6" s="159">
        <v>0</v>
      </c>
      <c r="C6" s="159">
        <v>0</v>
      </c>
    </row>
    <row r="7" spans="1:3" x14ac:dyDescent="0.3">
      <c r="A7" s="64" t="s">
        <v>152</v>
      </c>
      <c r="B7" s="158">
        <v>1228569.4300000002</v>
      </c>
      <c r="C7" s="158">
        <v>276791.32</v>
      </c>
    </row>
    <row r="8" spans="1:3" ht="28.8" x14ac:dyDescent="0.3">
      <c r="A8" s="65" t="s">
        <v>153</v>
      </c>
      <c r="B8" s="159">
        <v>0</v>
      </c>
      <c r="C8" s="159">
        <v>0</v>
      </c>
    </row>
    <row r="9" spans="1:3" x14ac:dyDescent="0.3">
      <c r="A9" s="64" t="s">
        <v>154</v>
      </c>
      <c r="B9" s="159">
        <v>16926.68</v>
      </c>
      <c r="C9" s="159">
        <v>10701.97</v>
      </c>
    </row>
    <row r="10" spans="1:3" x14ac:dyDescent="0.3">
      <c r="A10" s="66" t="s">
        <v>155</v>
      </c>
      <c r="B10" s="158">
        <v>794379.54</v>
      </c>
      <c r="C10" s="158">
        <v>220201.12</v>
      </c>
    </row>
    <row r="11" spans="1:3" x14ac:dyDescent="0.3">
      <c r="A11" s="65" t="s">
        <v>156</v>
      </c>
      <c r="B11" s="158">
        <v>794379.54</v>
      </c>
      <c r="C11" s="158">
        <v>220201.12</v>
      </c>
    </row>
    <row r="12" spans="1:3" x14ac:dyDescent="0.3">
      <c r="A12" s="67" t="s">
        <v>157</v>
      </c>
      <c r="B12" s="159">
        <v>0</v>
      </c>
      <c r="C12" s="159">
        <v>0</v>
      </c>
    </row>
    <row r="13" spans="1:3" x14ac:dyDescent="0.3">
      <c r="A13" s="68" t="s">
        <v>158</v>
      </c>
      <c r="B13" s="158">
        <v>14496.55</v>
      </c>
      <c r="C13" s="158">
        <v>13306.14</v>
      </c>
    </row>
    <row r="14" spans="1:3" x14ac:dyDescent="0.3">
      <c r="A14" s="69" t="s">
        <v>159</v>
      </c>
      <c r="B14" s="159">
        <v>0</v>
      </c>
      <c r="C14" s="159">
        <v>0</v>
      </c>
    </row>
    <row r="15" spans="1:3" x14ac:dyDescent="0.3">
      <c r="A15" s="69" t="s">
        <v>160</v>
      </c>
      <c r="B15" s="158">
        <v>14496.55</v>
      </c>
      <c r="C15" s="158">
        <v>13306.14</v>
      </c>
    </row>
    <row r="16" spans="1:3" x14ac:dyDescent="0.3">
      <c r="A16" s="70" t="s">
        <v>161</v>
      </c>
      <c r="B16" s="158">
        <v>11900</v>
      </c>
      <c r="C16" s="158">
        <v>0</v>
      </c>
    </row>
    <row r="17" spans="1:3" x14ac:dyDescent="0.3">
      <c r="A17" s="67" t="s">
        <v>162</v>
      </c>
      <c r="B17" s="158">
        <v>11900</v>
      </c>
      <c r="C17" s="158">
        <v>0</v>
      </c>
    </row>
    <row r="18" spans="1:3" x14ac:dyDescent="0.3">
      <c r="A18" s="71" t="s">
        <v>163</v>
      </c>
      <c r="B18" s="158">
        <v>11900</v>
      </c>
      <c r="C18" s="159">
        <v>0</v>
      </c>
    </row>
    <row r="19" spans="1:3" x14ac:dyDescent="0.3">
      <c r="A19" s="71" t="s">
        <v>164</v>
      </c>
      <c r="B19" s="158">
        <v>0</v>
      </c>
      <c r="C19" s="158">
        <v>0</v>
      </c>
    </row>
    <row r="20" spans="1:3" x14ac:dyDescent="0.3">
      <c r="A20" s="70" t="s">
        <v>165</v>
      </c>
      <c r="B20" s="160">
        <v>67800</v>
      </c>
      <c r="C20" s="160">
        <v>67800</v>
      </c>
    </row>
    <row r="21" spans="1:3" x14ac:dyDescent="0.3">
      <c r="A21" s="67" t="s">
        <v>166</v>
      </c>
      <c r="B21" s="158">
        <v>0</v>
      </c>
      <c r="C21" s="158">
        <v>0</v>
      </c>
    </row>
    <row r="22" spans="1:3" x14ac:dyDescent="0.3">
      <c r="A22" s="71" t="s">
        <v>163</v>
      </c>
      <c r="B22" s="161">
        <v>0</v>
      </c>
      <c r="C22" s="161">
        <v>0</v>
      </c>
    </row>
    <row r="23" spans="1:3" x14ac:dyDescent="0.3">
      <c r="A23" s="71" t="s">
        <v>164</v>
      </c>
      <c r="B23" s="161">
        <v>0</v>
      </c>
      <c r="C23" s="161">
        <v>0</v>
      </c>
    </row>
    <row r="24" spans="1:3" x14ac:dyDescent="0.3">
      <c r="A24" s="67" t="s">
        <v>167</v>
      </c>
      <c r="B24" s="158">
        <v>67800</v>
      </c>
      <c r="C24" s="158">
        <v>67800</v>
      </c>
    </row>
    <row r="25" spans="1:3" x14ac:dyDescent="0.3">
      <c r="A25" s="71" t="s">
        <v>168</v>
      </c>
      <c r="B25" s="158">
        <v>0</v>
      </c>
      <c r="C25" s="158">
        <v>0</v>
      </c>
    </row>
    <row r="26" spans="1:3" x14ac:dyDescent="0.3">
      <c r="A26" s="71" t="s">
        <v>169</v>
      </c>
      <c r="B26" s="158">
        <v>67800</v>
      </c>
      <c r="C26" s="158">
        <v>67800</v>
      </c>
    </row>
    <row r="27" spans="1:3" x14ac:dyDescent="0.3">
      <c r="A27" s="70" t="s">
        <v>170</v>
      </c>
      <c r="B27" s="160">
        <v>0</v>
      </c>
      <c r="C27" s="160">
        <v>0</v>
      </c>
    </row>
    <row r="28" spans="1:3" x14ac:dyDescent="0.3">
      <c r="A28" s="71" t="s">
        <v>171</v>
      </c>
      <c r="B28" s="159">
        <v>0</v>
      </c>
      <c r="C28" s="159">
        <v>0</v>
      </c>
    </row>
    <row r="29" spans="1:3" x14ac:dyDescent="0.3">
      <c r="A29" s="71" t="s">
        <v>172</v>
      </c>
      <c r="B29" s="159">
        <v>0</v>
      </c>
      <c r="C29" s="159">
        <v>0</v>
      </c>
    </row>
    <row r="30" spans="1:3" x14ac:dyDescent="0.3">
      <c r="A30" s="67" t="s">
        <v>173</v>
      </c>
      <c r="B30" s="158">
        <v>0</v>
      </c>
      <c r="C30" s="158">
        <v>0</v>
      </c>
    </row>
    <row r="31" spans="1:3" x14ac:dyDescent="0.3">
      <c r="A31" s="71" t="s">
        <v>174</v>
      </c>
      <c r="B31" s="161">
        <v>0</v>
      </c>
      <c r="C31" s="161">
        <v>0</v>
      </c>
    </row>
    <row r="32" spans="1:3" x14ac:dyDescent="0.3">
      <c r="A32" s="71" t="s">
        <v>175</v>
      </c>
      <c r="B32" s="161">
        <v>0</v>
      </c>
      <c r="C32" s="161">
        <v>0</v>
      </c>
    </row>
    <row r="33" spans="1:3" x14ac:dyDescent="0.3">
      <c r="A33" s="70" t="s">
        <v>176</v>
      </c>
      <c r="B33" s="158">
        <v>0</v>
      </c>
      <c r="C33" s="158">
        <v>0</v>
      </c>
    </row>
    <row r="34" spans="1:3" x14ac:dyDescent="0.3">
      <c r="A34" s="67" t="s">
        <v>177</v>
      </c>
      <c r="B34" s="161">
        <v>0</v>
      </c>
      <c r="C34" s="161">
        <v>0</v>
      </c>
    </row>
    <row r="35" spans="1:3" x14ac:dyDescent="0.3">
      <c r="A35" s="67" t="s">
        <v>178</v>
      </c>
      <c r="B35" s="161">
        <v>0</v>
      </c>
      <c r="C35" s="161">
        <v>0</v>
      </c>
    </row>
    <row r="36" spans="1:3" ht="28.8" x14ac:dyDescent="0.3">
      <c r="A36" s="68" t="s">
        <v>179</v>
      </c>
      <c r="B36" s="158">
        <v>0</v>
      </c>
      <c r="C36" s="158">
        <v>0</v>
      </c>
    </row>
    <row r="37" spans="1:3" x14ac:dyDescent="0.3">
      <c r="A37" s="67" t="s">
        <v>177</v>
      </c>
      <c r="B37" s="161">
        <v>0</v>
      </c>
      <c r="C37" s="161">
        <v>0</v>
      </c>
    </row>
    <row r="38" spans="1:3" x14ac:dyDescent="0.3">
      <c r="A38" s="67" t="s">
        <v>178</v>
      </c>
      <c r="B38" s="161">
        <v>0</v>
      </c>
      <c r="C38" s="161">
        <v>0</v>
      </c>
    </row>
    <row r="39" spans="1:3" x14ac:dyDescent="0.3">
      <c r="A39" s="68" t="s">
        <v>180</v>
      </c>
      <c r="B39" s="161">
        <v>0</v>
      </c>
      <c r="C39" s="161">
        <v>0</v>
      </c>
    </row>
    <row r="40" spans="1:3" ht="21" customHeight="1" x14ac:dyDescent="0.3">
      <c r="B40" s="162"/>
      <c r="C40" s="162"/>
    </row>
    <row r="41" spans="1:3" x14ac:dyDescent="0.3">
      <c r="C41" s="72" t="s">
        <v>128</v>
      </c>
    </row>
    <row r="42" spans="1:3" x14ac:dyDescent="0.3">
      <c r="A42" s="58"/>
      <c r="B42" s="60" t="s">
        <v>146</v>
      </c>
      <c r="C42" s="60" t="s">
        <v>147</v>
      </c>
    </row>
    <row r="43" spans="1:3" ht="28.8" x14ac:dyDescent="0.3">
      <c r="A43" s="73" t="s">
        <v>181</v>
      </c>
      <c r="B43" s="74" t="s">
        <v>9</v>
      </c>
      <c r="C43" s="62" t="s">
        <v>149</v>
      </c>
    </row>
    <row r="44" spans="1:3" x14ac:dyDescent="0.3">
      <c r="A44" s="75" t="s">
        <v>182</v>
      </c>
      <c r="B44" s="163">
        <v>0</v>
      </c>
      <c r="C44" s="163">
        <v>0</v>
      </c>
    </row>
    <row r="45" spans="1:3" x14ac:dyDescent="0.3">
      <c r="A45" s="76" t="s">
        <v>156</v>
      </c>
      <c r="B45" s="164">
        <v>0</v>
      </c>
      <c r="C45" s="164">
        <v>0</v>
      </c>
    </row>
    <row r="46" spans="1:3" x14ac:dyDescent="0.3">
      <c r="A46" s="77" t="s">
        <v>183</v>
      </c>
      <c r="B46" s="165">
        <v>0</v>
      </c>
      <c r="C46" s="165">
        <v>0</v>
      </c>
    </row>
    <row r="47" spans="1:3" x14ac:dyDescent="0.3">
      <c r="A47" s="78" t="s">
        <v>184</v>
      </c>
      <c r="B47" s="165">
        <v>0</v>
      </c>
      <c r="C47" s="165">
        <v>0</v>
      </c>
    </row>
    <row r="48" spans="1:3" x14ac:dyDescent="0.3">
      <c r="A48" s="79" t="s">
        <v>185</v>
      </c>
      <c r="B48" s="163">
        <v>144042.07</v>
      </c>
      <c r="C48" s="163">
        <v>15141.98</v>
      </c>
    </row>
    <row r="49" spans="1:3" x14ac:dyDescent="0.3">
      <c r="A49" s="77" t="s">
        <v>186</v>
      </c>
      <c r="B49" s="166">
        <v>99106.48000000001</v>
      </c>
      <c r="C49" s="166">
        <v>7011.63</v>
      </c>
    </row>
    <row r="50" spans="1:3" x14ac:dyDescent="0.3">
      <c r="A50" s="77" t="s">
        <v>187</v>
      </c>
      <c r="B50" s="166">
        <v>36779.74</v>
      </c>
      <c r="C50" s="166">
        <v>8129.5999999999995</v>
      </c>
    </row>
    <row r="51" spans="1:3" x14ac:dyDescent="0.3">
      <c r="A51" s="77" t="s">
        <v>188</v>
      </c>
      <c r="B51" s="166">
        <v>8155.85</v>
      </c>
      <c r="C51" s="166">
        <v>0.75</v>
      </c>
    </row>
    <row r="52" spans="1:3" ht="12.75" customHeight="1" x14ac:dyDescent="0.3">
      <c r="A52" s="80" t="s">
        <v>189</v>
      </c>
      <c r="B52" s="166">
        <v>0</v>
      </c>
      <c r="C52" s="166">
        <v>0</v>
      </c>
    </row>
    <row r="53" spans="1:3" x14ac:dyDescent="0.3">
      <c r="A53" s="81" t="s">
        <v>190</v>
      </c>
      <c r="B53" s="166">
        <v>0</v>
      </c>
      <c r="C53" s="166">
        <v>0</v>
      </c>
    </row>
    <row r="54" spans="1:3" x14ac:dyDescent="0.3">
      <c r="A54" s="81" t="s">
        <v>191</v>
      </c>
      <c r="B54" s="166">
        <v>0</v>
      </c>
      <c r="C54" s="166">
        <v>0</v>
      </c>
    </row>
  </sheetData>
  <sheetProtection formatColumns="0" formatRows="0"/>
  <mergeCells count="2">
    <mergeCell ref="A1:C1"/>
    <mergeCell ref="A2:C2"/>
  </mergeCells>
  <printOptions horizontalCentered="1"/>
  <pageMargins left="0.25" right="0.25" top="0.75" bottom="0.75" header="0.3" footer="0.3"/>
  <pageSetup paperSize="9" scale="8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X11"/>
  <sheetViews>
    <sheetView workbookViewId="0">
      <selection activeCell="C5" sqref="C5:X7"/>
    </sheetView>
  </sheetViews>
  <sheetFormatPr defaultColWidth="9.109375" defaultRowHeight="14.4" x14ac:dyDescent="0.3"/>
  <cols>
    <col min="1" max="1" width="3.109375" style="86" customWidth="1"/>
    <col min="2" max="2" width="20" style="35" customWidth="1"/>
    <col min="3" max="3" width="12.5546875" style="35" bestFit="1" customWidth="1"/>
    <col min="4" max="4" width="16.44140625" style="35" bestFit="1" customWidth="1"/>
    <col min="5" max="5" width="11" style="35" bestFit="1" customWidth="1"/>
    <col min="6" max="6" width="16.44140625" style="35" bestFit="1" customWidth="1"/>
    <col min="7" max="7" width="10" style="35" bestFit="1" customWidth="1"/>
    <col min="8" max="8" width="13.88671875" style="35" bestFit="1" customWidth="1"/>
    <col min="9" max="9" width="10" style="35" bestFit="1" customWidth="1"/>
    <col min="10" max="10" width="13.88671875" style="35" bestFit="1" customWidth="1"/>
    <col min="11" max="11" width="10" style="35" bestFit="1" customWidth="1"/>
    <col min="12" max="12" width="14.88671875" style="35" bestFit="1" customWidth="1"/>
    <col min="13" max="13" width="10" style="35" bestFit="1" customWidth="1"/>
    <col min="14" max="14" width="14.88671875" style="35" bestFit="1" customWidth="1"/>
    <col min="15" max="15" width="9" style="35" bestFit="1" customWidth="1"/>
    <col min="16" max="16" width="13.88671875" style="35" bestFit="1" customWidth="1"/>
    <col min="17" max="17" width="10" style="35" bestFit="1" customWidth="1"/>
    <col min="18" max="18" width="14.88671875" style="35" bestFit="1" customWidth="1"/>
    <col min="19" max="19" width="9" style="35" bestFit="1" customWidth="1"/>
    <col min="20" max="20" width="13.88671875" style="35" bestFit="1" customWidth="1"/>
    <col min="21" max="21" width="4.44140625" style="35" bestFit="1" customWidth="1"/>
    <col min="22" max="22" width="10.88671875" style="35" bestFit="1" customWidth="1"/>
    <col min="23" max="23" width="10" style="35" bestFit="1" customWidth="1"/>
    <col min="24" max="24" width="13.88671875" style="35" bestFit="1" customWidth="1"/>
    <col min="25" max="16384" width="9.109375" style="35"/>
  </cols>
  <sheetData>
    <row r="1" spans="1:24" ht="24.75" customHeight="1" thickBot="1" x14ac:dyDescent="0.35">
      <c r="A1" s="191" t="s">
        <v>313</v>
      </c>
      <c r="B1" s="191"/>
      <c r="C1" s="191"/>
      <c r="D1" s="191"/>
      <c r="E1" s="191"/>
      <c r="F1" s="191"/>
      <c r="G1" s="191"/>
      <c r="H1" s="191"/>
      <c r="I1" s="191"/>
      <c r="J1" s="191"/>
      <c r="K1" s="191"/>
      <c r="L1" s="191"/>
      <c r="M1" s="191"/>
      <c r="N1" s="191"/>
      <c r="O1" s="191"/>
      <c r="P1" s="191"/>
      <c r="Q1" s="191"/>
      <c r="R1" s="191"/>
      <c r="S1" s="191"/>
      <c r="T1" s="191"/>
      <c r="U1" s="191"/>
      <c r="V1" s="191"/>
      <c r="W1" s="191"/>
      <c r="X1" s="191"/>
    </row>
    <row r="2" spans="1:24" x14ac:dyDescent="0.3">
      <c r="A2" s="192" t="s">
        <v>192</v>
      </c>
      <c r="B2" s="195" t="s">
        <v>193</v>
      </c>
      <c r="C2" s="198" t="s">
        <v>194</v>
      </c>
      <c r="D2" s="198" t="s">
        <v>195</v>
      </c>
      <c r="E2" s="200" t="s">
        <v>196</v>
      </c>
      <c r="F2" s="200"/>
      <c r="G2" s="200"/>
      <c r="H2" s="200"/>
      <c r="I2" s="200"/>
      <c r="J2" s="200"/>
      <c r="K2" s="200"/>
      <c r="L2" s="200"/>
      <c r="M2" s="200"/>
      <c r="N2" s="200"/>
      <c r="O2" s="200"/>
      <c r="P2" s="200"/>
      <c r="Q2" s="200"/>
      <c r="R2" s="200"/>
      <c r="S2" s="200"/>
      <c r="T2" s="200"/>
      <c r="U2" s="200"/>
      <c r="V2" s="200"/>
      <c r="W2" s="200"/>
      <c r="X2" s="201"/>
    </row>
    <row r="3" spans="1:24" x14ac:dyDescent="0.3">
      <c r="A3" s="193"/>
      <c r="B3" s="196"/>
      <c r="C3" s="199"/>
      <c r="D3" s="199"/>
      <c r="E3" s="189" t="s">
        <v>197</v>
      </c>
      <c r="F3" s="202"/>
      <c r="G3" s="199" t="s">
        <v>198</v>
      </c>
      <c r="H3" s="199"/>
      <c r="I3" s="199" t="s">
        <v>199</v>
      </c>
      <c r="J3" s="199"/>
      <c r="K3" s="199" t="s">
        <v>200</v>
      </c>
      <c r="L3" s="199"/>
      <c r="M3" s="189" t="s">
        <v>201</v>
      </c>
      <c r="N3" s="202"/>
      <c r="O3" s="199" t="s">
        <v>202</v>
      </c>
      <c r="P3" s="199"/>
      <c r="Q3" s="199" t="s">
        <v>203</v>
      </c>
      <c r="R3" s="199"/>
      <c r="S3" s="199" t="s">
        <v>204</v>
      </c>
      <c r="T3" s="199"/>
      <c r="U3" s="199" t="s">
        <v>205</v>
      </c>
      <c r="V3" s="199"/>
      <c r="W3" s="189" t="s">
        <v>206</v>
      </c>
      <c r="X3" s="190"/>
    </row>
    <row r="4" spans="1:24" x14ac:dyDescent="0.3">
      <c r="A4" s="194"/>
      <c r="B4" s="197"/>
      <c r="C4" s="199"/>
      <c r="D4" s="199"/>
      <c r="E4" s="82" t="s">
        <v>207</v>
      </c>
      <c r="F4" s="82" t="s">
        <v>129</v>
      </c>
      <c r="G4" s="82" t="s">
        <v>207</v>
      </c>
      <c r="H4" s="82" t="s">
        <v>129</v>
      </c>
      <c r="I4" s="82" t="s">
        <v>207</v>
      </c>
      <c r="J4" s="82" t="s">
        <v>129</v>
      </c>
      <c r="K4" s="82" t="s">
        <v>207</v>
      </c>
      <c r="L4" s="82" t="s">
        <v>129</v>
      </c>
      <c r="M4" s="82" t="s">
        <v>207</v>
      </c>
      <c r="N4" s="82" t="s">
        <v>129</v>
      </c>
      <c r="O4" s="82" t="s">
        <v>207</v>
      </c>
      <c r="P4" s="82" t="s">
        <v>129</v>
      </c>
      <c r="Q4" s="82" t="s">
        <v>207</v>
      </c>
      <c r="R4" s="82" t="s">
        <v>129</v>
      </c>
      <c r="S4" s="82" t="s">
        <v>207</v>
      </c>
      <c r="T4" s="82" t="s">
        <v>129</v>
      </c>
      <c r="U4" s="82" t="s">
        <v>207</v>
      </c>
      <c r="V4" s="82" t="s">
        <v>129</v>
      </c>
      <c r="W4" s="82" t="s">
        <v>207</v>
      </c>
      <c r="X4" s="83" t="s">
        <v>129</v>
      </c>
    </row>
    <row r="5" spans="1:24" ht="43.2" x14ac:dyDescent="0.3">
      <c r="A5" s="84">
        <v>1</v>
      </c>
      <c r="B5" s="85" t="s">
        <v>208</v>
      </c>
      <c r="C5" s="130">
        <v>923202</v>
      </c>
      <c r="D5" s="82" t="s">
        <v>136</v>
      </c>
      <c r="E5" s="130">
        <v>592958</v>
      </c>
      <c r="F5" s="82" t="s">
        <v>136</v>
      </c>
      <c r="G5" s="130">
        <v>28007</v>
      </c>
      <c r="H5" s="82" t="s">
        <v>136</v>
      </c>
      <c r="I5" s="130">
        <v>8663</v>
      </c>
      <c r="J5" s="82" t="s">
        <v>136</v>
      </c>
      <c r="K5" s="130">
        <v>129397</v>
      </c>
      <c r="L5" s="82" t="s">
        <v>136</v>
      </c>
      <c r="M5" s="130">
        <v>45466</v>
      </c>
      <c r="N5" s="82" t="s">
        <v>136</v>
      </c>
      <c r="O5" s="130">
        <v>18852</v>
      </c>
      <c r="P5" s="82" t="s">
        <v>136</v>
      </c>
      <c r="Q5" s="130">
        <v>55488</v>
      </c>
      <c r="R5" s="82" t="s">
        <v>136</v>
      </c>
      <c r="S5" s="130">
        <v>20866</v>
      </c>
      <c r="T5" s="82" t="s">
        <v>136</v>
      </c>
      <c r="U5" s="130">
        <v>0</v>
      </c>
      <c r="V5" s="82" t="s">
        <v>136</v>
      </c>
      <c r="W5" s="130">
        <v>23505</v>
      </c>
      <c r="X5" s="83" t="s">
        <v>136</v>
      </c>
    </row>
    <row r="6" spans="1:24" ht="16.2" customHeight="1" x14ac:dyDescent="0.3">
      <c r="A6" s="84">
        <v>2</v>
      </c>
      <c r="B6" s="85" t="s">
        <v>209</v>
      </c>
      <c r="C6" s="130">
        <v>1038878</v>
      </c>
      <c r="D6" s="130">
        <v>3547686792.3699999</v>
      </c>
      <c r="E6" s="130">
        <v>670367</v>
      </c>
      <c r="F6" s="130">
        <v>2629130193</v>
      </c>
      <c r="G6" s="130">
        <v>31266</v>
      </c>
      <c r="H6" s="130">
        <v>67212902</v>
      </c>
      <c r="I6" s="130">
        <v>9699</v>
      </c>
      <c r="J6" s="130">
        <v>20930086</v>
      </c>
      <c r="K6" s="130">
        <v>145902</v>
      </c>
      <c r="L6" s="130">
        <v>351609682</v>
      </c>
      <c r="M6" s="130">
        <v>50181</v>
      </c>
      <c r="N6" s="130">
        <v>110103921</v>
      </c>
      <c r="O6" s="130">
        <v>20772</v>
      </c>
      <c r="P6" s="130">
        <v>52693419</v>
      </c>
      <c r="Q6" s="130">
        <v>61748</v>
      </c>
      <c r="R6" s="130">
        <v>188341376</v>
      </c>
      <c r="S6" s="130">
        <v>23336</v>
      </c>
      <c r="T6" s="130">
        <v>54280485</v>
      </c>
      <c r="U6" s="130">
        <v>0</v>
      </c>
      <c r="V6" s="130">
        <v>0</v>
      </c>
      <c r="W6" s="130">
        <v>25607</v>
      </c>
      <c r="X6" s="130">
        <v>73384728</v>
      </c>
    </row>
    <row r="7" spans="1:24" x14ac:dyDescent="0.3">
      <c r="A7" s="84">
        <v>3</v>
      </c>
      <c r="B7" s="85" t="s">
        <v>210</v>
      </c>
      <c r="C7" s="130">
        <v>25479</v>
      </c>
      <c r="D7" s="130">
        <v>33462021</v>
      </c>
      <c r="E7" s="130">
        <v>15362</v>
      </c>
      <c r="F7" s="130">
        <v>18401691</v>
      </c>
      <c r="G7" s="130">
        <v>772</v>
      </c>
      <c r="H7" s="130">
        <v>872955</v>
      </c>
      <c r="I7" s="130">
        <v>210</v>
      </c>
      <c r="J7" s="130">
        <v>339391</v>
      </c>
      <c r="K7" s="130">
        <v>3941</v>
      </c>
      <c r="L7" s="130">
        <v>5104573</v>
      </c>
      <c r="M7" s="130">
        <v>1112</v>
      </c>
      <c r="N7" s="130">
        <v>1080580</v>
      </c>
      <c r="O7" s="130">
        <v>435</v>
      </c>
      <c r="P7" s="130">
        <v>438976</v>
      </c>
      <c r="Q7" s="130">
        <v>2286</v>
      </c>
      <c r="R7" s="130">
        <v>3500605</v>
      </c>
      <c r="S7" s="130">
        <v>659</v>
      </c>
      <c r="T7" s="130">
        <v>752865</v>
      </c>
      <c r="U7" s="130">
        <v>0</v>
      </c>
      <c r="V7" s="130">
        <v>0</v>
      </c>
      <c r="W7" s="130">
        <v>702</v>
      </c>
      <c r="X7" s="130">
        <v>2970384</v>
      </c>
    </row>
    <row r="8" spans="1:24" x14ac:dyDescent="0.3">
      <c r="M8" s="87"/>
    </row>
    <row r="9" spans="1:24" x14ac:dyDescent="0.3">
      <c r="D9" s="145"/>
      <c r="F9" s="145"/>
      <c r="H9" s="145"/>
      <c r="J9" s="145"/>
      <c r="L9" s="145"/>
      <c r="N9" s="145"/>
      <c r="P9" s="145"/>
      <c r="R9" s="145"/>
      <c r="T9" s="145"/>
      <c r="W9" s="145"/>
      <c r="X9" s="145"/>
    </row>
    <row r="10" spans="1:24" x14ac:dyDescent="0.3">
      <c r="D10" s="146"/>
      <c r="F10" s="146"/>
      <c r="H10" s="146"/>
      <c r="J10" s="146"/>
      <c r="L10" s="146"/>
      <c r="N10" s="146"/>
      <c r="P10" s="146"/>
      <c r="R10" s="146"/>
      <c r="T10" s="146"/>
      <c r="W10" s="146"/>
      <c r="X10" s="146"/>
    </row>
    <row r="11" spans="1:24" x14ac:dyDescent="0.3">
      <c r="D11" s="88"/>
    </row>
  </sheetData>
  <mergeCells count="16">
    <mergeCell ref="W3:X3"/>
    <mergeCell ref="A1:X1"/>
    <mergeCell ref="A2:A4"/>
    <mergeCell ref="B2:B4"/>
    <mergeCell ref="C2:C4"/>
    <mergeCell ref="D2:D4"/>
    <mergeCell ref="E2:X2"/>
    <mergeCell ref="E3:F3"/>
    <mergeCell ref="G3:H3"/>
    <mergeCell ref="I3:J3"/>
    <mergeCell ref="K3:L3"/>
    <mergeCell ref="M3:N3"/>
    <mergeCell ref="O3:P3"/>
    <mergeCell ref="Q3:R3"/>
    <mergeCell ref="S3:T3"/>
    <mergeCell ref="U3:V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0"/>
  <sheetViews>
    <sheetView showGridLines="0" zoomScale="115" zoomScaleNormal="115" zoomScaleSheetLayoutView="115" workbookViewId="0">
      <selection activeCell="D15" sqref="D15"/>
    </sheetView>
  </sheetViews>
  <sheetFormatPr defaultColWidth="9.109375" defaultRowHeight="14.4" x14ac:dyDescent="0.3"/>
  <cols>
    <col min="1" max="1" width="2.6640625" style="89" customWidth="1"/>
    <col min="2" max="2" width="33.88671875" style="89" customWidth="1"/>
    <col min="3" max="3" width="49.6640625" style="89" customWidth="1"/>
    <col min="4" max="4" width="9.109375" style="89"/>
    <col min="5" max="5" width="10.88671875" style="89" bestFit="1" customWidth="1"/>
    <col min="6" max="8" width="12" style="89" bestFit="1" customWidth="1"/>
    <col min="9" max="16384" width="9.109375" style="89"/>
  </cols>
  <sheetData>
    <row r="1" spans="1:11" ht="37.5" customHeight="1" x14ac:dyDescent="0.3">
      <c r="A1" s="203" t="s">
        <v>211</v>
      </c>
      <c r="B1" s="203"/>
      <c r="C1" s="203"/>
    </row>
    <row r="2" spans="1:11" ht="28.8" x14ac:dyDescent="0.3">
      <c r="A2" s="90" t="s">
        <v>192</v>
      </c>
      <c r="B2" s="91" t="s">
        <v>212</v>
      </c>
      <c r="C2" s="92" t="s">
        <v>213</v>
      </c>
    </row>
    <row r="3" spans="1:11" ht="15" customHeight="1" x14ac:dyDescent="0.3">
      <c r="A3" s="93">
        <v>1</v>
      </c>
      <c r="B3" s="131">
        <v>62783.519997999996</v>
      </c>
      <c r="C3" s="132">
        <v>8.1100000000000005E-2</v>
      </c>
      <c r="D3" s="94"/>
    </row>
    <row r="4" spans="1:11" x14ac:dyDescent="0.3">
      <c r="A4" s="95"/>
      <c r="B4" s="95"/>
      <c r="C4" s="95"/>
    </row>
    <row r="5" spans="1:11" ht="78.75" customHeight="1" x14ac:dyDescent="0.3">
      <c r="A5" s="204" t="s">
        <v>214</v>
      </c>
      <c r="B5" s="204"/>
      <c r="C5" s="204"/>
      <c r="D5" s="96"/>
      <c r="E5" s="96"/>
      <c r="F5" s="96"/>
      <c r="G5" s="96"/>
      <c r="H5" s="96"/>
      <c r="I5" s="96"/>
      <c r="J5" s="96"/>
      <c r="K5" s="96"/>
    </row>
    <row r="6" spans="1:11" x14ac:dyDescent="0.3">
      <c r="A6" s="96"/>
      <c r="B6" s="96"/>
      <c r="C6" s="96"/>
      <c r="D6" s="96"/>
      <c r="E6" s="96"/>
      <c r="F6" s="96"/>
      <c r="G6" s="96"/>
      <c r="H6" s="96"/>
      <c r="I6" s="96"/>
      <c r="J6" s="96"/>
      <c r="K6" s="96"/>
    </row>
    <row r="7" spans="1:11" x14ac:dyDescent="0.3">
      <c r="A7" s="95"/>
      <c r="B7" s="95"/>
      <c r="C7" s="95"/>
    </row>
    <row r="8" spans="1:11" ht="16.2" x14ac:dyDescent="0.3">
      <c r="A8" s="205"/>
      <c r="B8" s="205"/>
      <c r="C8" s="205"/>
    </row>
    <row r="9" spans="1:11" x14ac:dyDescent="0.3">
      <c r="A9" s="95"/>
      <c r="B9" s="95"/>
      <c r="C9" s="95"/>
    </row>
    <row r="10" spans="1:11" x14ac:dyDescent="0.3">
      <c r="A10" s="95"/>
      <c r="B10" s="95"/>
      <c r="C10" s="95"/>
    </row>
  </sheetData>
  <sheetProtection formatColumns="0" formatRows="0"/>
  <mergeCells count="3">
    <mergeCell ref="A1:C1"/>
    <mergeCell ref="A5:C5"/>
    <mergeCell ref="A8:C8"/>
  </mergeCells>
  <printOptions horizontalCentered="1"/>
  <pageMargins left="0.6" right="0.61" top="1" bottom="1" header="0.5" footer="0.5"/>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KreditRiski</vt:lpstr>
      <vt:lpstr>LikvidlikRiski</vt:lpstr>
      <vt:lpstr>ValyutaRiski </vt:lpstr>
      <vt:lpstr>FaizRiski</vt:lpstr>
      <vt:lpstr>16.8.2 və 16.8.7</vt:lpstr>
      <vt:lpstr>16.8.3 və 16.8.4</vt:lpstr>
      <vt:lpstr>16.8.5.</vt:lpstr>
      <vt:lpstr>16.8.6 </vt:lpstr>
      <vt:lpstr>16.8.8</vt:lpstr>
      <vt:lpstr>16.8.10.</vt:lpstr>
      <vt:lpstr>16.6.2 (1)</vt:lpstr>
      <vt:lpstr>'16.8.10.'!Print_Area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2023-07-17T12:01:19Z</dcterms:modified>
</cp:coreProperties>
</file>