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for Website\Q3-20\"/>
    </mc:Choice>
  </mc:AlternateContent>
  <bookViews>
    <workbookView xWindow="0" yWindow="0" windowWidth="19200" windowHeight="10395" tabRatio="792" activeTab="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0" l="1"/>
  <c r="D22" i="10" l="1"/>
  <c r="E42" i="8" l="1"/>
  <c r="E22" i="10" l="1"/>
  <c r="E38" i="10" l="1"/>
  <c r="D38" i="10"/>
  <c r="E18" i="10"/>
  <c r="D18" i="10"/>
  <c r="D27" i="10" s="1"/>
  <c r="E17" i="10"/>
  <c r="D17" i="10"/>
  <c r="D29" i="10" l="1"/>
  <c r="D49" i="10" s="1"/>
  <c r="E27" i="10"/>
  <c r="E29" i="10" s="1"/>
  <c r="E49" i="10" s="1"/>
  <c r="C24" i="5"/>
  <c r="C23" i="5"/>
  <c r="C22" i="5"/>
  <c r="C21" i="5"/>
  <c r="C20" i="5"/>
  <c r="C14" i="5"/>
  <c r="C13" i="5"/>
  <c r="C12" i="5"/>
  <c r="C11" i="5"/>
  <c r="C10" i="5"/>
  <c r="D23" i="4" l="1"/>
  <c r="D22" i="4"/>
  <c r="D21" i="4"/>
  <c r="D20" i="4"/>
  <c r="D19" i="4"/>
  <c r="D18" i="4"/>
  <c r="D10" i="4"/>
  <c r="D3" i="4"/>
  <c r="D17" i="4" l="1"/>
</calcChain>
</file>

<file path=xl/sharedStrings.xml><?xml version="1.0" encoding="utf-8"?>
<sst xmlns="http://schemas.openxmlformats.org/spreadsheetml/2006/main" count="617" uniqueCount="524">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</sst>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43" fontId="4" fillId="0" borderId="1" xfId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43" fontId="3" fillId="0" borderId="1" xfId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0" fontId="7" fillId="0" borderId="1" xfId="0" applyFont="1" applyBorder="1" applyAlignment="1">
      <alignment horizontal="left" vertical="center" wrapText="1" indent="1"/>
    </xf>
    <xf numFmtId="43" fontId="8" fillId="0" borderId="1" xfId="1" applyFont="1" applyFill="1" applyBorder="1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/>
    <xf numFmtId="43" fontId="4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3" fontId="6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4" fillId="0" borderId="1" xfId="1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2" borderId="1" xfId="4" applyFont="1" applyFill="1" applyBorder="1" applyAlignment="1" applyProtection="1">
      <alignment horizontal="center" vertical="center" wrapText="1"/>
    </xf>
    <xf numFmtId="166" fontId="5" fillId="4" borderId="1" xfId="5" applyFont="1" applyFill="1" applyBorder="1" applyAlignment="1" applyProtection="1">
      <alignment horizontal="right" vertical="center" wrapText="1"/>
    </xf>
    <xf numFmtId="166" fontId="6" fillId="4" borderId="1" xfId="5" applyFont="1" applyFill="1" applyBorder="1" applyAlignment="1" applyProtection="1">
      <alignment horizontal="right" vertical="center" wrapText="1"/>
      <protection locked="0"/>
    </xf>
    <xf numFmtId="0" fontId="12" fillId="2" borderId="9" xfId="4" applyFont="1" applyFill="1" applyBorder="1" applyAlignment="1" applyProtection="1">
      <alignment horizontal="center" vertical="center" wrapText="1"/>
    </xf>
    <xf numFmtId="166" fontId="6" fillId="4" borderId="9" xfId="5" applyFont="1" applyFill="1" applyBorder="1" applyAlignment="1" applyProtection="1">
      <alignment horizontal="right" vertical="center" wrapText="1"/>
    </xf>
    <xf numFmtId="0" fontId="12" fillId="2" borderId="4" xfId="4" applyFont="1" applyFill="1" applyBorder="1" applyAlignment="1" applyProtection="1">
      <alignment horizontal="center" vertical="center" wrapText="1"/>
    </xf>
    <xf numFmtId="0" fontId="12" fillId="0" borderId="2" xfId="4" applyFont="1" applyFill="1" applyBorder="1" applyAlignment="1" applyProtection="1">
      <alignment horizontal="left" vertical="center" wrapText="1" indent="1"/>
    </xf>
    <xf numFmtId="0" fontId="12" fillId="0" borderId="4" xfId="4" applyFont="1" applyFill="1" applyBorder="1" applyAlignment="1" applyProtection="1">
      <alignment horizontal="left" vertical="center" wrapText="1" indent="2"/>
    </xf>
    <xf numFmtId="166" fontId="5" fillId="4" borderId="9" xfId="5" applyFont="1" applyFill="1" applyBorder="1" applyAlignment="1" applyProtection="1">
      <alignment horizontal="right" vertical="center" wrapText="1"/>
    </xf>
    <xf numFmtId="166" fontId="6" fillId="4" borderId="1" xfId="5" applyFont="1" applyFill="1" applyBorder="1" applyAlignment="1" applyProtection="1">
      <alignment horizontal="right" vertical="center" wrapText="1"/>
    </xf>
    <xf numFmtId="0" fontId="11" fillId="2" borderId="4" xfId="4" applyFont="1" applyFill="1" applyBorder="1" applyAlignment="1" applyProtection="1">
      <alignment horizontal="center" vertical="center" wrapText="1"/>
    </xf>
    <xf numFmtId="0" fontId="11" fillId="0" borderId="2" xfId="4" applyFont="1" applyFill="1" applyBorder="1" applyAlignment="1" applyProtection="1">
      <alignment horizontal="center" vertical="center" wrapText="1"/>
    </xf>
    <xf numFmtId="0" fontId="11" fillId="0" borderId="1" xfId="4" applyFont="1" applyFill="1" applyBorder="1" applyAlignment="1" applyProtection="1">
      <alignment horizontal="center" vertical="center" wrapText="1"/>
    </xf>
    <xf numFmtId="0" fontId="11" fillId="0" borderId="4" xfId="4" applyFont="1" applyFill="1" applyBorder="1" applyAlignment="1" applyProtection="1">
      <alignment horizontal="center" vertical="center" wrapText="1"/>
    </xf>
    <xf numFmtId="0" fontId="11" fillId="2" borderId="9" xfId="4" applyFont="1" applyFill="1" applyBorder="1" applyAlignment="1" applyProtection="1">
      <alignment horizontal="center" vertical="center"/>
    </xf>
    <xf numFmtId="0" fontId="11" fillId="0" borderId="10" xfId="4" applyFont="1" applyFill="1" applyBorder="1" applyAlignment="1" applyProtection="1">
      <alignment horizontal="left" vertical="center"/>
    </xf>
    <xf numFmtId="0" fontId="11" fillId="0" borderId="9" xfId="4" applyFont="1" applyFill="1" applyBorder="1" applyAlignment="1" applyProtection="1">
      <alignment horizontal="center" vertical="center" wrapText="1"/>
    </xf>
    <xf numFmtId="10" fontId="11" fillId="0" borderId="1" xfId="4" applyNumberFormat="1" applyFont="1" applyFill="1" applyBorder="1" applyAlignment="1" applyProtection="1">
      <alignment horizontal="center" vertical="center"/>
    </xf>
    <xf numFmtId="165" fontId="11" fillId="4" borderId="9" xfId="2" applyNumberFormat="1" applyFont="1" applyFill="1" applyBorder="1" applyAlignment="1" applyProtection="1">
      <alignment horizontal="center" vertical="center"/>
    </xf>
    <xf numFmtId="0" fontId="12" fillId="0" borderId="0" xfId="4" applyFont="1" applyFill="1" applyAlignment="1" applyProtection="1"/>
    <xf numFmtId="0" fontId="11" fillId="0" borderId="1" xfId="4" applyFont="1" applyFill="1" applyBorder="1" applyAlignment="1" applyProtection="1">
      <alignment horizontal="left" vertical="center"/>
    </xf>
    <xf numFmtId="9" fontId="11" fillId="2" borderId="9" xfId="4" applyNumberFormat="1" applyFont="1" applyFill="1" applyBorder="1" applyAlignment="1" applyProtection="1">
      <alignment horizontal="center" vertical="center"/>
    </xf>
    <xf numFmtId="9" fontId="11" fillId="0" borderId="9" xfId="4" applyNumberFormat="1" applyFont="1" applyFill="1" applyBorder="1" applyAlignment="1" applyProtection="1">
      <alignment horizontal="center" vertical="center" wrapText="1"/>
    </xf>
    <xf numFmtId="0" fontId="12" fillId="0" borderId="0" xfId="4" applyFont="1" applyFill="1" applyBorder="1" applyProtection="1"/>
    <xf numFmtId="0" fontId="4" fillId="0" borderId="1" xfId="0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/>
    </xf>
    <xf numFmtId="164" fontId="3" fillId="0" borderId="0" xfId="6" applyNumberFormat="1" applyFont="1" applyFill="1" applyBorder="1" applyAlignment="1">
      <alignment vertical="center"/>
    </xf>
    <xf numFmtId="164" fontId="4" fillId="0" borderId="0" xfId="6" applyNumberFormat="1" applyFont="1" applyFill="1" applyBorder="1" applyAlignment="1">
      <alignment horizontal="right" vertical="center"/>
    </xf>
    <xf numFmtId="164" fontId="4" fillId="0" borderId="1" xfId="6" applyNumberFormat="1" applyFont="1" applyFill="1" applyBorder="1" applyAlignment="1">
      <alignment horizontal="center" vertical="center" wrapText="1"/>
    </xf>
    <xf numFmtId="164" fontId="3" fillId="0" borderId="1" xfId="6" applyNumberFormat="1" applyFont="1" applyFill="1" applyBorder="1" applyAlignment="1">
      <alignment horizontal="left" vertical="center" indent="1"/>
    </xf>
    <xf numFmtId="164" fontId="4" fillId="0" borderId="1" xfId="6" applyNumberFormat="1" applyFont="1" applyFill="1" applyBorder="1" applyAlignment="1">
      <alignment horizontal="left" vertical="center" wrapText="1" indent="1"/>
    </xf>
    <xf numFmtId="164" fontId="4" fillId="0" borderId="1" xfId="6" applyNumberFormat="1" applyFont="1" applyFill="1" applyBorder="1" applyAlignment="1">
      <alignment horizontal="left" vertical="center" indent="1"/>
    </xf>
    <xf numFmtId="164" fontId="6" fillId="0" borderId="0" xfId="6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43" fontId="12" fillId="0" borderId="0" xfId="4" applyNumberFormat="1" applyFont="1" applyFill="1" applyProtection="1"/>
    <xf numFmtId="165" fontId="6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11" fillId="0" borderId="2" xfId="4" applyFont="1" applyFill="1" applyBorder="1" applyAlignment="1" applyProtection="1">
      <alignment horizontal="left" vertical="center" wrapText="1"/>
    </xf>
    <xf numFmtId="0" fontId="11" fillId="0" borderId="4" xfId="4" applyFont="1" applyFill="1" applyBorder="1" applyAlignment="1" applyProtection="1">
      <alignment horizontal="left" vertical="center" wrapText="1"/>
    </xf>
    <xf numFmtId="0" fontId="12" fillId="0" borderId="2" xfId="4" applyFont="1" applyFill="1" applyBorder="1" applyAlignment="1" applyProtection="1">
      <alignment horizontal="left" vertical="center" wrapText="1" indent="1"/>
    </xf>
    <xf numFmtId="0" fontId="12" fillId="0" borderId="4" xfId="4" applyFont="1" applyFill="1" applyBorder="1" applyAlignment="1" applyProtection="1">
      <alignment horizontal="left" vertical="center" wrapText="1" indent="1"/>
    </xf>
    <xf numFmtId="0" fontId="12" fillId="0" borderId="2" xfId="4" applyFont="1" applyFill="1" applyBorder="1" applyAlignment="1" applyProtection="1">
      <alignment horizontal="left" vertical="center" wrapText="1" indent="2"/>
    </xf>
    <xf numFmtId="0" fontId="12" fillId="0" borderId="4" xfId="4" applyFont="1" applyFill="1" applyBorder="1" applyAlignment="1" applyProtection="1">
      <alignment horizontal="left" vertical="center" wrapText="1" indent="2"/>
    </xf>
    <xf numFmtId="0" fontId="11" fillId="0" borderId="1" xfId="4" applyFont="1" applyFill="1" applyBorder="1" applyAlignment="1" applyProtection="1">
      <alignment horizontal="left" vertical="center" wrapText="1"/>
    </xf>
    <xf numFmtId="0" fontId="12" fillId="0" borderId="1" xfId="4" applyFont="1" applyFill="1" applyBorder="1" applyAlignment="1" applyProtection="1">
      <alignment horizontal="left" vertical="center" wrapText="1" indent="1"/>
    </xf>
    <xf numFmtId="0" fontId="12" fillId="0" borderId="1" xfId="4" applyFont="1" applyFill="1" applyBorder="1" applyAlignment="1" applyProtection="1">
      <alignment horizontal="left" vertical="center" wrapText="1" indent="2"/>
    </xf>
    <xf numFmtId="0" fontId="12" fillId="0" borderId="2" xfId="4" applyFont="1" applyFill="1" applyBorder="1" applyAlignment="1" applyProtection="1">
      <alignment horizontal="left" vertical="center" wrapText="1"/>
    </xf>
    <xf numFmtId="0" fontId="12" fillId="0" borderId="4" xfId="4" applyFont="1" applyFill="1" applyBorder="1" applyAlignment="1" applyProtection="1">
      <alignment horizontal="left" vertical="center" wrapText="1"/>
    </xf>
    <xf numFmtId="0" fontId="12" fillId="0" borderId="1" xfId="4" applyFont="1" applyFill="1" applyBorder="1" applyAlignment="1" applyProtection="1">
      <alignment horizontal="left" vertical="center" wrapText="1"/>
    </xf>
    <xf numFmtId="0" fontId="11" fillId="0" borderId="7" xfId="4" applyFont="1" applyFill="1" applyBorder="1" applyAlignment="1" applyProtection="1">
      <alignment horizontal="center" vertical="center" wrapText="1"/>
    </xf>
    <xf numFmtId="0" fontId="13" fillId="0" borderId="5" xfId="4" applyFont="1" applyFill="1" applyBorder="1" applyAlignment="1" applyProtection="1">
      <alignment horizontal="right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workbookViewId="0">
      <selection activeCell="C3" sqref="C3"/>
    </sheetView>
  </sheetViews>
  <sheetFormatPr defaultRowHeight="12.75" x14ac:dyDescent="0.2"/>
  <cols>
    <col min="1" max="1" width="6.42578125" style="26" customWidth="1"/>
    <col min="2" max="2" width="19.5703125" style="26" hidden="1" customWidth="1"/>
    <col min="3" max="3" width="72.42578125" style="26" customWidth="1"/>
    <col min="4" max="4" width="13.42578125" style="26" customWidth="1"/>
    <col min="5" max="5" width="15.85546875" style="26" customWidth="1"/>
    <col min="6" max="6" width="12.42578125" style="26" customWidth="1"/>
    <col min="7" max="7" width="11.42578125" style="26" customWidth="1"/>
    <col min="8" max="8" width="13" style="26" customWidth="1"/>
    <col min="9" max="9" width="12.140625" style="26" customWidth="1"/>
    <col min="10" max="16384" width="9.140625" style="26"/>
  </cols>
  <sheetData>
    <row r="1" spans="1:9" x14ac:dyDescent="0.2">
      <c r="A1" s="132" t="s">
        <v>94</v>
      </c>
      <c r="B1" s="132"/>
      <c r="C1" s="132"/>
      <c r="D1" s="132"/>
      <c r="E1" s="132"/>
    </row>
    <row r="2" spans="1:9" x14ac:dyDescent="0.2">
      <c r="A2" s="3"/>
      <c r="B2" s="3"/>
      <c r="C2" s="3"/>
      <c r="D2" s="133" t="s">
        <v>1</v>
      </c>
      <c r="E2" s="133"/>
    </row>
    <row r="3" spans="1:9" ht="25.5" x14ac:dyDescent="0.2">
      <c r="A3" s="27"/>
      <c r="B3" s="28" t="s">
        <v>2</v>
      </c>
      <c r="C3" s="22" t="s">
        <v>95</v>
      </c>
      <c r="D3" s="6" t="s">
        <v>96</v>
      </c>
      <c r="E3" s="6" t="s">
        <v>97</v>
      </c>
    </row>
    <row r="4" spans="1:9" hidden="1" x14ac:dyDescent="0.2">
      <c r="A4" s="27"/>
      <c r="B4" s="27"/>
      <c r="C4" s="27"/>
      <c r="D4" s="8" t="s">
        <v>98</v>
      </c>
      <c r="E4" s="8" t="s">
        <v>99</v>
      </c>
    </row>
    <row r="5" spans="1:9" x14ac:dyDescent="0.2">
      <c r="A5" s="29">
        <v>1</v>
      </c>
      <c r="B5" s="30" t="s">
        <v>100</v>
      </c>
      <c r="C5" s="31" t="s">
        <v>101</v>
      </c>
      <c r="D5" s="12">
        <v>64195.369019999998</v>
      </c>
      <c r="E5" s="12">
        <v>60377.97489000002</v>
      </c>
      <c r="F5" s="74"/>
      <c r="G5" s="74"/>
      <c r="H5" s="74"/>
      <c r="I5" s="74"/>
    </row>
    <row r="6" spans="1:9" x14ac:dyDescent="0.2">
      <c r="A6" s="28">
        <v>1.1000000000000001</v>
      </c>
      <c r="B6" s="14" t="s">
        <v>18</v>
      </c>
      <c r="C6" s="32" t="s">
        <v>19</v>
      </c>
      <c r="D6" s="16">
        <v>60363.417839999995</v>
      </c>
      <c r="E6" s="16">
        <v>55275.429410000084</v>
      </c>
      <c r="G6" s="74"/>
      <c r="H6" s="74"/>
      <c r="I6" s="74"/>
    </row>
    <row r="7" spans="1:9" x14ac:dyDescent="0.2">
      <c r="A7" s="28">
        <v>1.2</v>
      </c>
      <c r="B7" s="33" t="s">
        <v>102</v>
      </c>
      <c r="C7" s="34" t="s">
        <v>103</v>
      </c>
      <c r="D7" s="16">
        <v>217.61688000000001</v>
      </c>
      <c r="E7" s="16">
        <v>226.32224999993434</v>
      </c>
      <c r="G7" s="74"/>
      <c r="H7" s="74"/>
      <c r="I7" s="74"/>
    </row>
    <row r="8" spans="1:9" x14ac:dyDescent="0.2">
      <c r="A8" s="28">
        <v>1.3</v>
      </c>
      <c r="B8" s="33" t="s">
        <v>104</v>
      </c>
      <c r="C8" s="34" t="s">
        <v>105</v>
      </c>
      <c r="D8" s="16">
        <v>1285.0508499999999</v>
      </c>
      <c r="E8" s="16">
        <v>1668.27943</v>
      </c>
      <c r="G8" s="74"/>
      <c r="H8" s="74"/>
      <c r="I8" s="74"/>
    </row>
    <row r="9" spans="1:9" x14ac:dyDescent="0.2">
      <c r="A9" s="28">
        <v>1.4</v>
      </c>
      <c r="B9" s="33" t="s">
        <v>106</v>
      </c>
      <c r="C9" s="32" t="s">
        <v>107</v>
      </c>
      <c r="D9" s="16">
        <v>2151.2343999999998</v>
      </c>
      <c r="E9" s="16">
        <v>2725.2302199999995</v>
      </c>
      <c r="G9" s="74"/>
      <c r="H9" s="74"/>
      <c r="I9" s="74"/>
    </row>
    <row r="10" spans="1:9" x14ac:dyDescent="0.2">
      <c r="A10" s="28">
        <v>1.5</v>
      </c>
      <c r="B10" s="33" t="s">
        <v>108</v>
      </c>
      <c r="C10" s="32" t="s">
        <v>109</v>
      </c>
      <c r="D10" s="16">
        <v>178.04904999999999</v>
      </c>
      <c r="E10" s="16">
        <v>482.71358000000004</v>
      </c>
      <c r="G10" s="74"/>
      <c r="H10" s="74"/>
      <c r="I10" s="74"/>
    </row>
    <row r="11" spans="1:9" x14ac:dyDescent="0.2">
      <c r="A11" s="35">
        <v>2</v>
      </c>
      <c r="B11" s="36" t="s">
        <v>110</v>
      </c>
      <c r="C11" s="37" t="s">
        <v>111</v>
      </c>
      <c r="D11" s="12">
        <v>-20578.007880000001</v>
      </c>
      <c r="E11" s="12">
        <v>-25515.242199999993</v>
      </c>
      <c r="G11" s="74"/>
      <c r="H11" s="74"/>
      <c r="I11" s="74"/>
    </row>
    <row r="12" spans="1:9" x14ac:dyDescent="0.2">
      <c r="A12" s="38">
        <v>2.1</v>
      </c>
      <c r="B12" s="22" t="s">
        <v>112</v>
      </c>
      <c r="C12" s="39" t="s">
        <v>113</v>
      </c>
      <c r="D12" s="16">
        <v>-15166.026470000004</v>
      </c>
      <c r="E12" s="16">
        <v>-18330.56576999999</v>
      </c>
      <c r="G12" s="74"/>
      <c r="H12" s="74"/>
      <c r="I12" s="74"/>
    </row>
    <row r="13" spans="1:9" x14ac:dyDescent="0.2">
      <c r="A13" s="38">
        <v>2.2000000000000002</v>
      </c>
      <c r="B13" s="22" t="s">
        <v>114</v>
      </c>
      <c r="C13" s="15" t="s">
        <v>115</v>
      </c>
      <c r="D13" s="16">
        <v>-25.147320000000004</v>
      </c>
      <c r="E13" s="16">
        <v>-2226.0046400000001</v>
      </c>
      <c r="G13" s="74"/>
      <c r="H13" s="74"/>
      <c r="I13" s="74"/>
    </row>
    <row r="14" spans="1:9" x14ac:dyDescent="0.2">
      <c r="A14" s="38">
        <v>2.2999999999999998</v>
      </c>
      <c r="B14" s="22" t="s">
        <v>116</v>
      </c>
      <c r="C14" s="39" t="s">
        <v>117</v>
      </c>
      <c r="D14" s="16">
        <v>-4613.390559999998</v>
      </c>
      <c r="E14" s="16">
        <v>-4170.9487800000006</v>
      </c>
      <c r="G14" s="74"/>
      <c r="H14" s="74"/>
      <c r="I14" s="74"/>
    </row>
    <row r="15" spans="1:9" x14ac:dyDescent="0.2">
      <c r="A15" s="38">
        <v>2.4</v>
      </c>
      <c r="B15" s="22" t="s">
        <v>118</v>
      </c>
      <c r="C15" s="39" t="s">
        <v>119</v>
      </c>
      <c r="D15" s="16">
        <v>0</v>
      </c>
      <c r="E15" s="16">
        <v>0</v>
      </c>
      <c r="G15" s="74"/>
      <c r="H15" s="74"/>
      <c r="I15" s="74"/>
    </row>
    <row r="16" spans="1:9" x14ac:dyDescent="0.2">
      <c r="A16" s="38">
        <v>2.5</v>
      </c>
      <c r="B16" s="22" t="s">
        <v>120</v>
      </c>
      <c r="C16" s="15" t="s">
        <v>121</v>
      </c>
      <c r="D16" s="16">
        <v>0</v>
      </c>
      <c r="E16" s="16">
        <v>0</v>
      </c>
      <c r="G16" s="74"/>
      <c r="H16" s="74"/>
      <c r="I16" s="74"/>
    </row>
    <row r="17" spans="1:9" x14ac:dyDescent="0.2">
      <c r="A17" s="38">
        <v>2.6</v>
      </c>
      <c r="B17" s="22"/>
      <c r="C17" s="39" t="s">
        <v>122</v>
      </c>
      <c r="D17" s="16">
        <v>-773.44352999999978</v>
      </c>
      <c r="E17" s="16">
        <v>-787.72300999999993</v>
      </c>
      <c r="G17" s="74"/>
      <c r="H17" s="74"/>
      <c r="I17" s="74"/>
    </row>
    <row r="18" spans="1:9" x14ac:dyDescent="0.2">
      <c r="A18" s="38">
        <v>2.7</v>
      </c>
      <c r="B18" s="22" t="s">
        <v>123</v>
      </c>
      <c r="C18" s="39" t="s">
        <v>124</v>
      </c>
      <c r="D18" s="16">
        <v>0</v>
      </c>
      <c r="E18" s="16">
        <v>0</v>
      </c>
      <c r="G18" s="74"/>
      <c r="H18" s="74"/>
      <c r="I18" s="74"/>
    </row>
    <row r="19" spans="1:9" x14ac:dyDescent="0.2">
      <c r="A19" s="29">
        <v>3</v>
      </c>
      <c r="B19" s="30" t="s">
        <v>125</v>
      </c>
      <c r="C19" s="31" t="s">
        <v>126</v>
      </c>
      <c r="D19" s="12">
        <v>43617.361139999994</v>
      </c>
      <c r="E19" s="12">
        <v>34862.732690000026</v>
      </c>
      <c r="G19" s="74"/>
      <c r="H19" s="74"/>
      <c r="I19" s="74"/>
    </row>
    <row r="20" spans="1:9" x14ac:dyDescent="0.2">
      <c r="A20" s="29">
        <v>4</v>
      </c>
      <c r="B20" s="30" t="s">
        <v>127</v>
      </c>
      <c r="C20" s="31" t="s">
        <v>128</v>
      </c>
      <c r="D20" s="12">
        <v>20795.92847999989</v>
      </c>
      <c r="E20" s="12">
        <v>64482.116899999972</v>
      </c>
      <c r="G20" s="74"/>
      <c r="H20" s="74"/>
      <c r="I20" s="74"/>
    </row>
    <row r="21" spans="1:9" x14ac:dyDescent="0.2">
      <c r="A21" s="28">
        <v>4.0999999999999996</v>
      </c>
      <c r="B21" s="33" t="s">
        <v>129</v>
      </c>
      <c r="C21" s="32" t="s">
        <v>130</v>
      </c>
      <c r="D21" s="16">
        <v>14561.684059999954</v>
      </c>
      <c r="E21" s="16">
        <v>12262.006299999988</v>
      </c>
      <c r="G21" s="74"/>
      <c r="H21" s="74"/>
      <c r="I21" s="74"/>
    </row>
    <row r="22" spans="1:9" x14ac:dyDescent="0.2">
      <c r="A22" s="28">
        <v>4.2</v>
      </c>
      <c r="B22" s="33" t="s">
        <v>131</v>
      </c>
      <c r="C22" s="34" t="s">
        <v>132</v>
      </c>
      <c r="D22" s="16">
        <v>2869.8786699999368</v>
      </c>
      <c r="E22" s="16">
        <v>3217.0917499999919</v>
      </c>
      <c r="G22" s="74"/>
      <c r="H22" s="74"/>
      <c r="I22" s="74"/>
    </row>
    <row r="23" spans="1:9" x14ac:dyDescent="0.2">
      <c r="A23" s="28">
        <v>4.3</v>
      </c>
      <c r="B23" s="33" t="s">
        <v>133</v>
      </c>
      <c r="C23" s="34" t="s">
        <v>134</v>
      </c>
      <c r="D23" s="16">
        <v>-283.75022000000007</v>
      </c>
      <c r="E23" s="16">
        <v>-31.895369999999996</v>
      </c>
      <c r="G23" s="74"/>
      <c r="H23" s="74"/>
      <c r="I23" s="74"/>
    </row>
    <row r="24" spans="1:9" x14ac:dyDescent="0.2">
      <c r="A24" s="28">
        <v>4.4000000000000004</v>
      </c>
      <c r="B24" s="33" t="s">
        <v>135</v>
      </c>
      <c r="C24" s="32" t="s">
        <v>136</v>
      </c>
      <c r="D24" s="16">
        <v>3648.1159699999994</v>
      </c>
      <c r="E24" s="16">
        <v>49034.914219999991</v>
      </c>
      <c r="G24" s="74"/>
      <c r="H24" s="74"/>
      <c r="I24" s="74"/>
    </row>
    <row r="25" spans="1:9" x14ac:dyDescent="0.2">
      <c r="A25" s="29">
        <v>5</v>
      </c>
      <c r="B25" s="30" t="s">
        <v>137</v>
      </c>
      <c r="C25" s="31" t="s">
        <v>138</v>
      </c>
      <c r="D25" s="12">
        <v>-51279.036709999978</v>
      </c>
      <c r="E25" s="12">
        <v>-44022.052760000013</v>
      </c>
      <c r="G25" s="74"/>
      <c r="H25" s="74"/>
      <c r="I25" s="74"/>
    </row>
    <row r="26" spans="1:9" x14ac:dyDescent="0.2">
      <c r="A26" s="28">
        <v>5.0999999999999996</v>
      </c>
      <c r="B26" s="33" t="s">
        <v>139</v>
      </c>
      <c r="C26" s="32" t="s">
        <v>140</v>
      </c>
      <c r="D26" s="16">
        <v>-23189.570119999968</v>
      </c>
      <c r="E26" s="16">
        <v>-19394.463690000019</v>
      </c>
      <c r="G26" s="74"/>
      <c r="H26" s="74"/>
      <c r="I26" s="74"/>
    </row>
    <row r="27" spans="1:9" x14ac:dyDescent="0.2">
      <c r="A27" s="28">
        <v>5.2</v>
      </c>
      <c r="B27" s="33" t="s">
        <v>141</v>
      </c>
      <c r="C27" s="32" t="s">
        <v>142</v>
      </c>
      <c r="D27" s="16">
        <v>-13841.859559999999</v>
      </c>
      <c r="E27" s="16">
        <v>-14214.418649999992</v>
      </c>
      <c r="G27" s="74"/>
      <c r="H27" s="74"/>
      <c r="I27" s="74"/>
    </row>
    <row r="28" spans="1:9" x14ac:dyDescent="0.2">
      <c r="A28" s="28">
        <v>5.3</v>
      </c>
      <c r="B28" s="33" t="s">
        <v>143</v>
      </c>
      <c r="C28" s="32" t="s">
        <v>144</v>
      </c>
      <c r="D28" s="16">
        <v>-3996.4016900000015</v>
      </c>
      <c r="E28" s="16">
        <v>-3238.6334100000013</v>
      </c>
      <c r="G28" s="74"/>
      <c r="H28" s="74"/>
      <c r="I28" s="74"/>
    </row>
    <row r="29" spans="1:9" x14ac:dyDescent="0.2">
      <c r="A29" s="28">
        <v>5.4</v>
      </c>
      <c r="B29" s="33" t="s">
        <v>145</v>
      </c>
      <c r="C29" s="32" t="s">
        <v>146</v>
      </c>
      <c r="D29" s="16">
        <v>-10251.205340000013</v>
      </c>
      <c r="E29" s="16">
        <v>-7174.5370100000027</v>
      </c>
      <c r="G29" s="74"/>
      <c r="H29" s="74"/>
      <c r="I29" s="74"/>
    </row>
    <row r="30" spans="1:9" x14ac:dyDescent="0.2">
      <c r="A30" s="29">
        <v>6</v>
      </c>
      <c r="B30" s="14" t="s">
        <v>33</v>
      </c>
      <c r="C30" s="31" t="s">
        <v>147</v>
      </c>
      <c r="D30" s="12">
        <v>-1886.4346200000025</v>
      </c>
      <c r="E30" s="12">
        <v>-33947.030710000006</v>
      </c>
      <c r="G30" s="74"/>
      <c r="H30" s="74"/>
      <c r="I30" s="74"/>
    </row>
    <row r="31" spans="1:9" x14ac:dyDescent="0.2">
      <c r="A31" s="29">
        <v>7</v>
      </c>
      <c r="B31" s="30" t="s">
        <v>148</v>
      </c>
      <c r="C31" s="31" t="s">
        <v>149</v>
      </c>
      <c r="D31" s="12">
        <v>11247.818289999899</v>
      </c>
      <c r="E31" s="12">
        <v>21375.766119999978</v>
      </c>
      <c r="G31" s="74"/>
      <c r="H31" s="74"/>
      <c r="I31" s="74"/>
    </row>
    <row r="32" spans="1:9" x14ac:dyDescent="0.2">
      <c r="A32" s="29">
        <v>8</v>
      </c>
      <c r="B32" s="33" t="s">
        <v>150</v>
      </c>
      <c r="C32" s="32" t="s">
        <v>151</v>
      </c>
      <c r="D32" s="16">
        <v>0</v>
      </c>
      <c r="E32" s="16">
        <v>0</v>
      </c>
      <c r="G32" s="74"/>
      <c r="H32" s="74"/>
      <c r="I32" s="74"/>
    </row>
    <row r="33" spans="1:9" x14ac:dyDescent="0.2">
      <c r="A33" s="29">
        <v>9</v>
      </c>
      <c r="B33" s="30" t="s">
        <v>152</v>
      </c>
      <c r="C33" s="31" t="s">
        <v>153</v>
      </c>
      <c r="D33" s="12">
        <v>11247.818289999899</v>
      </c>
      <c r="E33" s="12">
        <v>21375.766119999978</v>
      </c>
      <c r="G33" s="74"/>
      <c r="H33" s="74"/>
      <c r="I33" s="74"/>
    </row>
  </sheetData>
  <mergeCells count="2">
    <mergeCell ref="A1:E1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Normal="100" workbookViewId="0">
      <selection activeCell="H14" sqref="H14:H15"/>
    </sheetView>
  </sheetViews>
  <sheetFormatPr defaultRowHeight="12.75" x14ac:dyDescent="0.2"/>
  <cols>
    <col min="1" max="1" width="4.85546875" style="20" bestFit="1" customWidth="1"/>
    <col min="2" max="2" width="15.28515625" style="20" hidden="1" customWidth="1"/>
    <col min="3" max="3" width="83" style="23" customWidth="1"/>
    <col min="4" max="4" width="15.42578125" style="20" customWidth="1"/>
    <col min="5" max="5" width="14.140625" style="20" customWidth="1"/>
    <col min="6" max="6" width="11.85546875" style="128" bestFit="1" customWidth="1"/>
    <col min="7" max="7" width="9.140625" style="20"/>
    <col min="8" max="8" width="15" style="128" customWidth="1"/>
    <col min="9" max="9" width="9.140625" style="128"/>
    <col min="10" max="16384" width="9.140625" style="20"/>
  </cols>
  <sheetData>
    <row r="1" spans="1:6" x14ac:dyDescent="0.2">
      <c r="A1" s="134" t="s">
        <v>0</v>
      </c>
      <c r="B1" s="134"/>
      <c r="C1" s="134"/>
      <c r="D1" s="134"/>
      <c r="E1" s="134"/>
    </row>
    <row r="2" spans="1:6" x14ac:dyDescent="0.2">
      <c r="A2" s="1"/>
      <c r="B2" s="1"/>
      <c r="C2" s="2"/>
      <c r="D2" s="3"/>
      <c r="E2" s="4" t="s">
        <v>1</v>
      </c>
    </row>
    <row r="3" spans="1:6" x14ac:dyDescent="0.2">
      <c r="A3" s="5"/>
      <c r="B3" s="21" t="s">
        <v>2</v>
      </c>
      <c r="C3" s="22" t="s">
        <v>3</v>
      </c>
      <c r="D3" s="6" t="s">
        <v>4</v>
      </c>
      <c r="E3" s="6" t="s">
        <v>5</v>
      </c>
    </row>
    <row r="4" spans="1:6" hidden="1" x14ac:dyDescent="0.2">
      <c r="A4" s="5"/>
      <c r="B4" s="21"/>
      <c r="C4" s="7"/>
      <c r="D4" s="8" t="s">
        <v>6</v>
      </c>
      <c r="E4" s="8" t="s">
        <v>7</v>
      </c>
    </row>
    <row r="5" spans="1:6" x14ac:dyDescent="0.2">
      <c r="A5" s="9">
        <v>1</v>
      </c>
      <c r="B5" s="10" t="s">
        <v>8</v>
      </c>
      <c r="C5" s="11" t="s">
        <v>9</v>
      </c>
      <c r="D5" s="12">
        <v>752814.67385135696</v>
      </c>
      <c r="E5" s="12">
        <v>787198.74003069929</v>
      </c>
      <c r="F5" s="129"/>
    </row>
    <row r="6" spans="1:6" x14ac:dyDescent="0.2">
      <c r="A6" s="13">
        <v>1.1000000000000001</v>
      </c>
      <c r="B6" s="14" t="s">
        <v>10</v>
      </c>
      <c r="C6" s="15" t="s">
        <v>11</v>
      </c>
      <c r="D6" s="16">
        <v>91624.961669999961</v>
      </c>
      <c r="E6" s="16">
        <v>142948.50251999998</v>
      </c>
      <c r="F6" s="129"/>
    </row>
    <row r="7" spans="1:6" x14ac:dyDescent="0.2">
      <c r="A7" s="13">
        <v>1.2</v>
      </c>
      <c r="B7" s="14" t="s">
        <v>12</v>
      </c>
      <c r="C7" s="15" t="s">
        <v>13</v>
      </c>
      <c r="D7" s="16">
        <v>39888.421600000001</v>
      </c>
      <c r="E7" s="16">
        <v>88906.788969999994</v>
      </c>
      <c r="F7" s="129"/>
    </row>
    <row r="8" spans="1:6" x14ac:dyDescent="0.2">
      <c r="A8" s="13">
        <v>1.3</v>
      </c>
      <c r="B8" s="14" t="s">
        <v>14</v>
      </c>
      <c r="C8" s="15" t="s">
        <v>15</v>
      </c>
      <c r="D8" s="16">
        <v>41133.23055</v>
      </c>
      <c r="E8" s="16">
        <v>29518.204439999998</v>
      </c>
      <c r="F8" s="129"/>
    </row>
    <row r="9" spans="1:6" x14ac:dyDescent="0.2">
      <c r="A9" s="13">
        <v>1.4</v>
      </c>
      <c r="B9" s="14" t="s">
        <v>16</v>
      </c>
      <c r="C9" s="15" t="s">
        <v>17</v>
      </c>
      <c r="D9" s="16">
        <v>7253.7410542500002</v>
      </c>
      <c r="E9" s="16">
        <v>7253.7410542500002</v>
      </c>
      <c r="F9" s="129"/>
    </row>
    <row r="10" spans="1:6" x14ac:dyDescent="0.2">
      <c r="A10" s="13">
        <v>1.5</v>
      </c>
      <c r="B10" s="14" t="s">
        <v>18</v>
      </c>
      <c r="C10" s="15" t="s">
        <v>19</v>
      </c>
      <c r="D10" s="16">
        <v>556671.08989999921</v>
      </c>
      <c r="E10" s="16">
        <v>507469.69974000152</v>
      </c>
      <c r="F10" s="129"/>
    </row>
    <row r="11" spans="1:6" x14ac:dyDescent="0.2">
      <c r="A11" s="13" t="s">
        <v>20</v>
      </c>
      <c r="B11" s="14" t="s">
        <v>21</v>
      </c>
      <c r="C11" s="24" t="s">
        <v>22</v>
      </c>
      <c r="D11" s="25">
        <v>300117.42652630003</v>
      </c>
      <c r="E11" s="25">
        <v>290371.64357679</v>
      </c>
      <c r="F11" s="129"/>
    </row>
    <row r="12" spans="1:6" x14ac:dyDescent="0.2">
      <c r="A12" s="13" t="s">
        <v>23</v>
      </c>
      <c r="B12" s="14" t="s">
        <v>24</v>
      </c>
      <c r="C12" s="24" t="s">
        <v>25</v>
      </c>
      <c r="D12" s="25">
        <v>196188.0040587</v>
      </c>
      <c r="E12" s="25">
        <v>169152.39655721001</v>
      </c>
      <c r="F12" s="129"/>
    </row>
    <row r="13" spans="1:6" x14ac:dyDescent="0.2">
      <c r="A13" s="13" t="s">
        <v>26</v>
      </c>
      <c r="B13" s="14" t="s">
        <v>27</v>
      </c>
      <c r="C13" s="24" t="s">
        <v>28</v>
      </c>
      <c r="D13" s="25">
        <v>60365.659315000004</v>
      </c>
      <c r="E13" s="25">
        <v>47945.659606000037</v>
      </c>
      <c r="F13" s="129"/>
    </row>
    <row r="14" spans="1:6" x14ac:dyDescent="0.2">
      <c r="A14" s="13" t="s">
        <v>29</v>
      </c>
      <c r="B14" s="14" t="s">
        <v>30</v>
      </c>
      <c r="C14" s="24" t="s">
        <v>31</v>
      </c>
      <c r="D14" s="25">
        <v>0</v>
      </c>
      <c r="E14" s="25">
        <v>0</v>
      </c>
      <c r="F14" s="129"/>
    </row>
    <row r="15" spans="1:6" x14ac:dyDescent="0.2">
      <c r="A15" s="13" t="s">
        <v>32</v>
      </c>
      <c r="B15" s="14" t="s">
        <v>33</v>
      </c>
      <c r="C15" s="15" t="s">
        <v>34</v>
      </c>
      <c r="D15" s="16">
        <v>105477.22191933871</v>
      </c>
      <c r="E15" s="16">
        <v>110541.2240754239</v>
      </c>
      <c r="F15" s="129"/>
    </row>
    <row r="16" spans="1:6" x14ac:dyDescent="0.2">
      <c r="A16" s="13" t="s">
        <v>35</v>
      </c>
      <c r="B16" s="14" t="s">
        <v>36</v>
      </c>
      <c r="C16" s="15" t="s">
        <v>37</v>
      </c>
      <c r="D16" s="16">
        <v>451193.86798066052</v>
      </c>
      <c r="E16" s="16">
        <v>396928.47566457762</v>
      </c>
      <c r="F16" s="129"/>
    </row>
    <row r="17" spans="1:6" x14ac:dyDescent="0.2">
      <c r="A17" s="13">
        <v>1.6</v>
      </c>
      <c r="B17" s="14" t="s">
        <v>38</v>
      </c>
      <c r="C17" s="15" t="s">
        <v>39</v>
      </c>
      <c r="D17" s="16">
        <v>67816.557639999985</v>
      </c>
      <c r="E17" s="16">
        <v>61391.078629999989</v>
      </c>
      <c r="F17" s="129"/>
    </row>
    <row r="18" spans="1:6" x14ac:dyDescent="0.2">
      <c r="A18" s="13">
        <v>1.7</v>
      </c>
      <c r="B18" s="14" t="s">
        <v>40</v>
      </c>
      <c r="C18" s="15" t="s">
        <v>41</v>
      </c>
      <c r="D18" s="16">
        <v>15543.58569650079</v>
      </c>
      <c r="E18" s="16">
        <v>14518.313748498516</v>
      </c>
      <c r="F18" s="129"/>
    </row>
    <row r="19" spans="1:6" x14ac:dyDescent="0.2">
      <c r="A19" s="13">
        <v>1.8</v>
      </c>
      <c r="B19" s="14" t="s">
        <v>42</v>
      </c>
      <c r="C19" s="15" t="s">
        <v>43</v>
      </c>
      <c r="D19" s="16">
        <v>4702.8905100000002</v>
      </c>
      <c r="E19" s="16">
        <v>4702.8905100000002</v>
      </c>
      <c r="F19" s="129"/>
    </row>
    <row r="20" spans="1:6" x14ac:dyDescent="0.2">
      <c r="A20" s="13">
        <v>1.9</v>
      </c>
      <c r="B20" s="14" t="s">
        <v>44</v>
      </c>
      <c r="C20" s="15" t="s">
        <v>45</v>
      </c>
      <c r="D20" s="16">
        <v>0</v>
      </c>
      <c r="E20" s="16">
        <v>0</v>
      </c>
      <c r="F20" s="129"/>
    </row>
    <row r="21" spans="1:6" x14ac:dyDescent="0.2">
      <c r="A21" s="13" t="s">
        <v>46</v>
      </c>
      <c r="B21" s="14" t="s">
        <v>47</v>
      </c>
      <c r="C21" s="15" t="s">
        <v>48</v>
      </c>
      <c r="D21" s="16">
        <v>33657.417149945592</v>
      </c>
      <c r="E21" s="16">
        <v>41030.744493373109</v>
      </c>
      <c r="F21" s="129"/>
    </row>
    <row r="22" spans="1:6" x14ac:dyDescent="0.2">
      <c r="A22" s="9">
        <v>2</v>
      </c>
      <c r="B22" s="10" t="s">
        <v>49</v>
      </c>
      <c r="C22" s="11" t="s">
        <v>50</v>
      </c>
      <c r="D22" s="12">
        <v>656204.60706999991</v>
      </c>
      <c r="E22" s="12">
        <v>696986.12285999989</v>
      </c>
      <c r="F22" s="129"/>
    </row>
    <row r="23" spans="1:6" x14ac:dyDescent="0.2">
      <c r="A23" s="13">
        <v>2.1</v>
      </c>
      <c r="B23" s="14" t="s">
        <v>51</v>
      </c>
      <c r="C23" s="15" t="s">
        <v>52</v>
      </c>
      <c r="D23" s="16">
        <v>474118.97105999989</v>
      </c>
      <c r="E23" s="16">
        <v>530731.72748999996</v>
      </c>
      <c r="F23" s="129"/>
    </row>
    <row r="24" spans="1:6" x14ac:dyDescent="0.2">
      <c r="A24" s="13" t="s">
        <v>53</v>
      </c>
      <c r="B24" s="14" t="s">
        <v>54</v>
      </c>
      <c r="C24" s="24" t="s">
        <v>55</v>
      </c>
      <c r="D24" s="25">
        <v>376854.73060999985</v>
      </c>
      <c r="E24" s="25">
        <v>417171.81121999992</v>
      </c>
      <c r="F24" s="129"/>
    </row>
    <row r="25" spans="1:6" x14ac:dyDescent="0.2">
      <c r="A25" s="13" t="s">
        <v>56</v>
      </c>
      <c r="B25" s="14" t="s">
        <v>57</v>
      </c>
      <c r="C25" s="24" t="s">
        <v>58</v>
      </c>
      <c r="D25" s="25">
        <v>97264.240450000027</v>
      </c>
      <c r="E25" s="25">
        <v>113559.91627000002</v>
      </c>
      <c r="F25" s="129"/>
    </row>
    <row r="26" spans="1:6" x14ac:dyDescent="0.2">
      <c r="A26" s="13">
        <v>2.2000000000000002</v>
      </c>
      <c r="B26" s="14" t="s">
        <v>59</v>
      </c>
      <c r="C26" s="15" t="s">
        <v>60</v>
      </c>
      <c r="D26" s="16">
        <v>34725.471960000003</v>
      </c>
      <c r="E26" s="16">
        <v>28011.524990000002</v>
      </c>
      <c r="F26" s="129"/>
    </row>
    <row r="27" spans="1:6" x14ac:dyDescent="0.2">
      <c r="A27" s="13">
        <v>2.2999999999999998</v>
      </c>
      <c r="B27" s="14" t="s">
        <v>61</v>
      </c>
      <c r="C27" s="15" t="s">
        <v>62</v>
      </c>
      <c r="D27" s="16">
        <v>116178.62788999999</v>
      </c>
      <c r="E27" s="16">
        <v>101606.49774999998</v>
      </c>
      <c r="F27" s="129"/>
    </row>
    <row r="28" spans="1:6" x14ac:dyDescent="0.2">
      <c r="A28" s="13">
        <v>2.4</v>
      </c>
      <c r="B28" s="14" t="s">
        <v>63</v>
      </c>
      <c r="C28" s="15" t="s">
        <v>64</v>
      </c>
      <c r="D28" s="16">
        <v>0</v>
      </c>
      <c r="E28" s="16">
        <v>0</v>
      </c>
      <c r="F28" s="129"/>
    </row>
    <row r="29" spans="1:6" x14ac:dyDescent="0.2">
      <c r="A29" s="13">
        <v>2.5</v>
      </c>
      <c r="B29" s="14" t="s">
        <v>65</v>
      </c>
      <c r="C29" s="15" t="s">
        <v>66</v>
      </c>
      <c r="D29" s="16">
        <v>0</v>
      </c>
      <c r="E29" s="16">
        <v>0</v>
      </c>
      <c r="F29" s="129"/>
    </row>
    <row r="30" spans="1:6" x14ac:dyDescent="0.2">
      <c r="A30" s="13">
        <v>2.6</v>
      </c>
      <c r="B30" s="14" t="s">
        <v>67</v>
      </c>
      <c r="C30" s="15" t="s">
        <v>68</v>
      </c>
      <c r="D30" s="16">
        <v>0</v>
      </c>
      <c r="E30" s="16">
        <v>0</v>
      </c>
      <c r="F30" s="129"/>
    </row>
    <row r="31" spans="1:6" x14ac:dyDescent="0.2">
      <c r="A31" s="13">
        <v>2.7</v>
      </c>
      <c r="B31" s="14" t="s">
        <v>69</v>
      </c>
      <c r="C31" s="15" t="s">
        <v>70</v>
      </c>
      <c r="D31" s="16">
        <v>17000</v>
      </c>
      <c r="E31" s="16">
        <v>17000</v>
      </c>
      <c r="F31" s="129"/>
    </row>
    <row r="32" spans="1:6" x14ac:dyDescent="0.2">
      <c r="A32" s="13">
        <v>2.8</v>
      </c>
      <c r="B32" s="14" t="s">
        <v>71</v>
      </c>
      <c r="C32" s="15" t="s">
        <v>72</v>
      </c>
      <c r="D32" s="16">
        <v>14181.536159999992</v>
      </c>
      <c r="E32" s="16">
        <v>19636.372630000027</v>
      </c>
      <c r="F32" s="129"/>
    </row>
    <row r="33" spans="1:6" x14ac:dyDescent="0.2">
      <c r="A33" s="9">
        <v>3</v>
      </c>
      <c r="B33" s="10" t="s">
        <v>73</v>
      </c>
      <c r="C33" s="11" t="s">
        <v>74</v>
      </c>
      <c r="D33" s="12">
        <v>96610.066781356785</v>
      </c>
      <c r="E33" s="12">
        <v>90212.617170699203</v>
      </c>
      <c r="F33" s="129"/>
    </row>
    <row r="34" spans="1:6" x14ac:dyDescent="0.2">
      <c r="A34" s="13">
        <v>3.1</v>
      </c>
      <c r="B34" s="14" t="s">
        <v>75</v>
      </c>
      <c r="C34" s="15" t="s">
        <v>76</v>
      </c>
      <c r="D34" s="16">
        <v>125686.35567999998</v>
      </c>
      <c r="E34" s="16">
        <v>125686.35567999998</v>
      </c>
      <c r="F34" s="129"/>
    </row>
    <row r="35" spans="1:6" x14ac:dyDescent="0.2">
      <c r="A35" s="13">
        <v>3.2</v>
      </c>
      <c r="B35" s="14" t="s">
        <v>77</v>
      </c>
      <c r="C35" s="15" t="s">
        <v>78</v>
      </c>
      <c r="D35" s="16">
        <v>483.77004999999997</v>
      </c>
      <c r="E35" s="16">
        <v>483.77004999999997</v>
      </c>
      <c r="F35" s="129"/>
    </row>
    <row r="36" spans="1:6" x14ac:dyDescent="0.2">
      <c r="A36" s="13">
        <v>3.3</v>
      </c>
      <c r="B36" s="14" t="s">
        <v>79</v>
      </c>
      <c r="C36" s="15" t="s">
        <v>80</v>
      </c>
      <c r="D36" s="16">
        <v>-36029.40350000008</v>
      </c>
      <c r="E36" s="16">
        <v>-40925.712750000035</v>
      </c>
      <c r="F36" s="129"/>
    </row>
    <row r="37" spans="1:6" x14ac:dyDescent="0.2">
      <c r="A37" s="13">
        <v>3.4</v>
      </c>
      <c r="B37" s="14" t="s">
        <v>81</v>
      </c>
      <c r="C37" s="15" t="s">
        <v>82</v>
      </c>
      <c r="D37" s="16">
        <v>6469.344551356895</v>
      </c>
      <c r="E37" s="16">
        <v>4968.2041906992508</v>
      </c>
      <c r="F37" s="129"/>
    </row>
    <row r="38" spans="1:6" x14ac:dyDescent="0.2">
      <c r="A38" s="13" t="s">
        <v>83</v>
      </c>
      <c r="B38" s="14" t="s">
        <v>84</v>
      </c>
      <c r="C38" s="15" t="s">
        <v>85</v>
      </c>
      <c r="D38" s="16">
        <v>6241.1024844699878</v>
      </c>
      <c r="E38" s="16">
        <v>4700.0873287775958</v>
      </c>
      <c r="F38" s="129"/>
    </row>
    <row r="39" spans="1:6" x14ac:dyDescent="0.2">
      <c r="A39" s="13" t="s">
        <v>86</v>
      </c>
      <c r="B39" s="14" t="s">
        <v>87</v>
      </c>
      <c r="C39" s="15" t="s">
        <v>88</v>
      </c>
      <c r="D39" s="16">
        <v>228.24206688690717</v>
      </c>
      <c r="E39" s="16">
        <v>268.1168619216549</v>
      </c>
      <c r="F39" s="129"/>
    </row>
    <row r="40" spans="1:6" x14ac:dyDescent="0.2">
      <c r="A40" s="13" t="s">
        <v>89</v>
      </c>
      <c r="B40" s="14" t="s">
        <v>90</v>
      </c>
      <c r="C40" s="15" t="s">
        <v>91</v>
      </c>
      <c r="D40" s="16">
        <v>0</v>
      </c>
      <c r="E40" s="16">
        <v>0</v>
      </c>
      <c r="F40" s="129"/>
    </row>
    <row r="41" spans="1:6" x14ac:dyDescent="0.2">
      <c r="A41" s="17">
        <v>4</v>
      </c>
      <c r="B41" s="18" t="s">
        <v>92</v>
      </c>
      <c r="C41" s="11" t="s">
        <v>93</v>
      </c>
      <c r="D41" s="19">
        <v>752814.67385135673</v>
      </c>
      <c r="E41" s="19">
        <v>787198.74003069906</v>
      </c>
      <c r="F41" s="12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showGridLines="0" tabSelected="1" zoomScaleNormal="100" workbookViewId="0">
      <selection activeCell="G5" sqref="G5"/>
    </sheetView>
  </sheetViews>
  <sheetFormatPr defaultRowHeight="12.75" x14ac:dyDescent="0.2"/>
  <cols>
    <col min="1" max="1" width="4.85546875" style="20" bestFit="1" customWidth="1"/>
    <col min="2" max="2" width="18.42578125" style="20" customWidth="1"/>
    <col min="3" max="3" width="83.28515625" style="45" customWidth="1"/>
    <col min="4" max="5" width="13.7109375" style="127" customWidth="1"/>
    <col min="6" max="6" width="11.85546875" style="129" bestFit="1" customWidth="1"/>
    <col min="7" max="16384" width="9.140625" style="26"/>
  </cols>
  <sheetData>
    <row r="1" spans="1:7" x14ac:dyDescent="0.2">
      <c r="A1" s="135" t="s">
        <v>154</v>
      </c>
      <c r="B1" s="135"/>
      <c r="C1" s="135"/>
      <c r="D1" s="135"/>
      <c r="E1" s="135"/>
    </row>
    <row r="2" spans="1:7" x14ac:dyDescent="0.2">
      <c r="A2" s="1"/>
      <c r="B2" s="1"/>
      <c r="C2" s="2"/>
      <c r="D2" s="121"/>
      <c r="E2" s="122" t="s">
        <v>1</v>
      </c>
    </row>
    <row r="3" spans="1:7" ht="38.25" x14ac:dyDescent="0.2">
      <c r="A3" s="40"/>
      <c r="B3" s="40" t="s">
        <v>2</v>
      </c>
      <c r="C3" s="120" t="s">
        <v>155</v>
      </c>
      <c r="D3" s="123" t="s">
        <v>156</v>
      </c>
      <c r="E3" s="123" t="s">
        <v>97</v>
      </c>
    </row>
    <row r="4" spans="1:7" x14ac:dyDescent="0.2">
      <c r="A4" s="40"/>
      <c r="B4" s="40"/>
      <c r="C4" s="41"/>
      <c r="D4" s="123" t="s">
        <v>157</v>
      </c>
      <c r="E4" s="123" t="s">
        <v>158</v>
      </c>
    </row>
    <row r="5" spans="1:7" x14ac:dyDescent="0.2">
      <c r="A5" s="21">
        <v>1</v>
      </c>
      <c r="B5" s="42" t="s">
        <v>159</v>
      </c>
      <c r="C5" s="136" t="s">
        <v>160</v>
      </c>
      <c r="D5" s="136"/>
      <c r="E5" s="136"/>
    </row>
    <row r="6" spans="1:7" x14ac:dyDescent="0.2">
      <c r="A6" s="40">
        <v>1.1000000000000001</v>
      </c>
      <c r="B6" s="43" t="s">
        <v>161</v>
      </c>
      <c r="C6" s="34" t="s">
        <v>162</v>
      </c>
      <c r="D6" s="124">
        <v>62463.033769999973</v>
      </c>
      <c r="E6" s="124">
        <v>59175.999779999918</v>
      </c>
      <c r="G6" s="64"/>
    </row>
    <row r="7" spans="1:7" x14ac:dyDescent="0.2">
      <c r="A7" s="40">
        <v>1.2</v>
      </c>
      <c r="B7" s="43" t="s">
        <v>163</v>
      </c>
      <c r="C7" s="34" t="s">
        <v>164</v>
      </c>
      <c r="D7" s="124">
        <v>-21818.031119999992</v>
      </c>
      <c r="E7" s="124">
        <v>-24375.548270000003</v>
      </c>
      <c r="G7" s="64"/>
    </row>
    <row r="8" spans="1:7" x14ac:dyDescent="0.2">
      <c r="A8" s="40">
        <v>1.3</v>
      </c>
      <c r="B8" s="43" t="s">
        <v>165</v>
      </c>
      <c r="C8" s="34" t="s">
        <v>166</v>
      </c>
      <c r="D8" s="124">
        <v>14561.68406</v>
      </c>
      <c r="E8" s="124">
        <v>12262.006299999997</v>
      </c>
      <c r="G8" s="64"/>
    </row>
    <row r="9" spans="1:7" x14ac:dyDescent="0.2">
      <c r="A9" s="40">
        <v>1.4</v>
      </c>
      <c r="B9" s="43" t="s">
        <v>167</v>
      </c>
      <c r="C9" s="34" t="s">
        <v>168</v>
      </c>
      <c r="D9" s="124">
        <v>-9826.1917999999969</v>
      </c>
      <c r="E9" s="124">
        <v>-7936.8829400000022</v>
      </c>
      <c r="G9" s="64"/>
    </row>
    <row r="10" spans="1:7" x14ac:dyDescent="0.2">
      <c r="A10" s="40">
        <v>1.5</v>
      </c>
      <c r="B10" s="43" t="s">
        <v>169</v>
      </c>
      <c r="C10" s="34" t="s">
        <v>170</v>
      </c>
      <c r="D10" s="124">
        <v>2843.8318999999988</v>
      </c>
      <c r="E10" s="124">
        <v>3332.40643</v>
      </c>
      <c r="G10" s="64"/>
    </row>
    <row r="11" spans="1:7" x14ac:dyDescent="0.2">
      <c r="A11" s="40">
        <v>1.6</v>
      </c>
      <c r="B11" s="43" t="s">
        <v>171</v>
      </c>
      <c r="C11" s="34" t="s">
        <v>172</v>
      </c>
      <c r="D11" s="124">
        <v>0</v>
      </c>
      <c r="E11" s="124">
        <v>-170.23926999999998</v>
      </c>
      <c r="G11" s="64"/>
    </row>
    <row r="12" spans="1:7" x14ac:dyDescent="0.2">
      <c r="A12" s="40">
        <v>1.7</v>
      </c>
      <c r="B12" s="43" t="s">
        <v>173</v>
      </c>
      <c r="C12" s="34" t="s">
        <v>174</v>
      </c>
      <c r="D12" s="124">
        <v>-23189.570120000004</v>
      </c>
      <c r="E12" s="124">
        <v>-19394.46369</v>
      </c>
      <c r="G12" s="64"/>
    </row>
    <row r="13" spans="1:7" x14ac:dyDescent="0.2">
      <c r="A13" s="40">
        <v>1.8</v>
      </c>
      <c r="B13" s="43" t="s">
        <v>175</v>
      </c>
      <c r="C13" s="34" t="s">
        <v>176</v>
      </c>
      <c r="D13" s="124">
        <v>-5591.9943799999992</v>
      </c>
      <c r="E13" s="124">
        <v>-5726.5975600000002</v>
      </c>
      <c r="G13" s="64"/>
    </row>
    <row r="14" spans="1:7" x14ac:dyDescent="0.2">
      <c r="A14" s="40">
        <v>1.9</v>
      </c>
      <c r="B14" s="43" t="s">
        <v>177</v>
      </c>
      <c r="C14" s="34" t="s">
        <v>178</v>
      </c>
      <c r="D14" s="124">
        <v>3440.2547799999979</v>
      </c>
      <c r="E14" s="124">
        <v>48743.099820000003</v>
      </c>
      <c r="G14" s="64"/>
    </row>
    <row r="15" spans="1:7" x14ac:dyDescent="0.2">
      <c r="A15" s="40">
        <v>1.1000000000000001</v>
      </c>
      <c r="B15" s="43" t="s">
        <v>179</v>
      </c>
      <c r="C15" s="34" t="s">
        <v>180</v>
      </c>
      <c r="D15" s="124">
        <v>-75.889030000003956</v>
      </c>
      <c r="E15" s="124">
        <v>259.91903000000855</v>
      </c>
      <c r="G15" s="64"/>
    </row>
    <row r="16" spans="1:7" x14ac:dyDescent="0.2">
      <c r="A16" s="40">
        <v>1.1100000000000001</v>
      </c>
      <c r="B16" s="43" t="s">
        <v>181</v>
      </c>
      <c r="C16" s="34" t="s">
        <v>182</v>
      </c>
      <c r="D16" s="124">
        <v>-9656.9032800000059</v>
      </c>
      <c r="E16" s="124">
        <v>-8878.2053800000031</v>
      </c>
      <c r="G16" s="64"/>
    </row>
    <row r="17" spans="1:7" ht="25.5" x14ac:dyDescent="0.2">
      <c r="A17" s="21">
        <v>2</v>
      </c>
      <c r="B17" s="42" t="s">
        <v>183</v>
      </c>
      <c r="C17" s="119" t="s">
        <v>184</v>
      </c>
      <c r="D17" s="125">
        <f>SUM(D6:D16)</f>
        <v>13150.22477999996</v>
      </c>
      <c r="E17" s="125">
        <f>SUM(E6:E16)</f>
        <v>57291.494249999916</v>
      </c>
      <c r="G17" s="64"/>
    </row>
    <row r="18" spans="1:7" x14ac:dyDescent="0.2">
      <c r="A18" s="40">
        <v>2.1</v>
      </c>
      <c r="B18" s="43" t="s">
        <v>185</v>
      </c>
      <c r="C18" s="119" t="s">
        <v>186</v>
      </c>
      <c r="D18" s="126">
        <f>SUM(D19:D21)</f>
        <v>-56606.571251997724</v>
      </c>
      <c r="E18" s="126">
        <f>SUM(E19:E21)</f>
        <v>-29737.340903675868</v>
      </c>
      <c r="G18" s="64"/>
    </row>
    <row r="19" spans="1:7" x14ac:dyDescent="0.2">
      <c r="A19" s="40" t="s">
        <v>53</v>
      </c>
      <c r="B19" s="43" t="s">
        <v>187</v>
      </c>
      <c r="C19" s="34" t="s">
        <v>188</v>
      </c>
      <c r="D19" s="124">
        <v>-14274.718070000003</v>
      </c>
      <c r="E19" s="124">
        <v>3930.9875327499976</v>
      </c>
      <c r="G19" s="64"/>
    </row>
    <row r="20" spans="1:7" x14ac:dyDescent="0.2">
      <c r="A20" s="40" t="s">
        <v>56</v>
      </c>
      <c r="B20" s="43" t="s">
        <v>189</v>
      </c>
      <c r="C20" s="34" t="s">
        <v>190</v>
      </c>
      <c r="D20" s="124">
        <v>-48867.035090390498</v>
      </c>
      <c r="E20" s="124">
        <v>-30165.036782973562</v>
      </c>
      <c r="G20" s="64"/>
    </row>
    <row r="21" spans="1:7" x14ac:dyDescent="0.2">
      <c r="A21" s="40" t="s">
        <v>191</v>
      </c>
      <c r="B21" s="43" t="s">
        <v>192</v>
      </c>
      <c r="C21" s="34" t="s">
        <v>193</v>
      </c>
      <c r="D21" s="124">
        <v>6535.1819083927794</v>
      </c>
      <c r="E21" s="124">
        <v>-3503.2916534523047</v>
      </c>
      <c r="G21" s="64"/>
    </row>
    <row r="22" spans="1:7" x14ac:dyDescent="0.2">
      <c r="A22" s="40">
        <v>2.2000000000000002</v>
      </c>
      <c r="B22" s="43" t="s">
        <v>194</v>
      </c>
      <c r="C22" s="119" t="s">
        <v>195</v>
      </c>
      <c r="D22" s="125">
        <f>SUM(D23:D26)</f>
        <v>-39381.308157500105</v>
      </c>
      <c r="E22" s="125">
        <f>SUM(E23:E26)</f>
        <v>25237.915209999657</v>
      </c>
      <c r="G22" s="64"/>
    </row>
    <row r="23" spans="1:7" x14ac:dyDescent="0.2">
      <c r="A23" s="40" t="s">
        <v>196</v>
      </c>
      <c r="B23" s="43" t="s">
        <v>197</v>
      </c>
      <c r="C23" s="34" t="s">
        <v>198</v>
      </c>
      <c r="D23" s="124">
        <v>14572.130140000001</v>
      </c>
      <c r="E23" s="124">
        <v>7613.8958099999873</v>
      </c>
      <c r="G23" s="64"/>
    </row>
    <row r="24" spans="1:7" x14ac:dyDescent="0.2">
      <c r="A24" s="40" t="s">
        <v>199</v>
      </c>
      <c r="B24" s="43" t="s">
        <v>200</v>
      </c>
      <c r="C24" s="34" t="s">
        <v>201</v>
      </c>
      <c r="D24" s="124">
        <v>6713.9469700000009</v>
      </c>
      <c r="E24" s="124">
        <v>-46975.008370000003</v>
      </c>
      <c r="G24" s="64"/>
    </row>
    <row r="25" spans="1:7" x14ac:dyDescent="0.2">
      <c r="A25" s="40" t="s">
        <v>202</v>
      </c>
      <c r="B25" s="43" t="s">
        <v>203</v>
      </c>
      <c r="C25" s="34" t="s">
        <v>204</v>
      </c>
      <c r="D25" s="124">
        <v>-56612.756430000067</v>
      </c>
      <c r="E25" s="124">
        <v>63293.132519999985</v>
      </c>
      <c r="G25" s="64"/>
    </row>
    <row r="26" spans="1:7" x14ac:dyDescent="0.2">
      <c r="A26" s="40" t="s">
        <v>205</v>
      </c>
      <c r="B26" s="43" t="s">
        <v>206</v>
      </c>
      <c r="C26" s="34" t="s">
        <v>207</v>
      </c>
      <c r="D26" s="124">
        <v>-4054.6288375000345</v>
      </c>
      <c r="E26" s="124">
        <v>1305.8952499996892</v>
      </c>
      <c r="G26" s="64"/>
    </row>
    <row r="27" spans="1:7" x14ac:dyDescent="0.2">
      <c r="A27" s="40">
        <v>3</v>
      </c>
      <c r="B27" s="43" t="s">
        <v>208</v>
      </c>
      <c r="C27" s="119" t="s">
        <v>209</v>
      </c>
      <c r="D27" s="126">
        <f>D17+D18+D22</f>
        <v>-82837.654629497876</v>
      </c>
      <c r="E27" s="126">
        <f>E17+E18+E22</f>
        <v>52792.068556323706</v>
      </c>
      <c r="G27" s="64"/>
    </row>
    <row r="28" spans="1:7" x14ac:dyDescent="0.2">
      <c r="A28" s="40">
        <v>3.1</v>
      </c>
      <c r="B28" s="43" t="s">
        <v>210</v>
      </c>
      <c r="C28" s="34" t="s">
        <v>211</v>
      </c>
      <c r="D28" s="124">
        <v>0</v>
      </c>
      <c r="E28" s="124">
        <v>0</v>
      </c>
      <c r="G28" s="64"/>
    </row>
    <row r="29" spans="1:7" x14ac:dyDescent="0.2">
      <c r="A29" s="21">
        <v>4</v>
      </c>
      <c r="B29" s="42" t="s">
        <v>212</v>
      </c>
      <c r="C29" s="119" t="s">
        <v>213</v>
      </c>
      <c r="D29" s="126">
        <f>D27+D28</f>
        <v>-82837.654629497876</v>
      </c>
      <c r="E29" s="126">
        <f>E27+E28</f>
        <v>52792.068556323706</v>
      </c>
      <c r="G29" s="64"/>
    </row>
    <row r="30" spans="1:7" x14ac:dyDescent="0.2">
      <c r="A30" s="21">
        <v>5</v>
      </c>
      <c r="B30" s="44" t="s">
        <v>214</v>
      </c>
      <c r="C30" s="137" t="s">
        <v>215</v>
      </c>
      <c r="D30" s="138"/>
      <c r="E30" s="139"/>
      <c r="G30" s="64"/>
    </row>
    <row r="31" spans="1:7" x14ac:dyDescent="0.2">
      <c r="A31" s="40">
        <v>5.0999999999999996</v>
      </c>
      <c r="B31" s="43" t="s">
        <v>216</v>
      </c>
      <c r="C31" s="34" t="s">
        <v>217</v>
      </c>
      <c r="D31" s="124">
        <v>-9327.6423199999954</v>
      </c>
      <c r="E31" s="124">
        <v>-11597.466630000001</v>
      </c>
      <c r="G31" s="64"/>
    </row>
    <row r="32" spans="1:7" x14ac:dyDescent="0.2">
      <c r="A32" s="40">
        <v>5.2</v>
      </c>
      <c r="B32" s="43" t="s">
        <v>218</v>
      </c>
      <c r="C32" s="34" t="s">
        <v>219</v>
      </c>
      <c r="D32" s="124">
        <v>246.04138000000077</v>
      </c>
      <c r="E32" s="124">
        <v>1652.1742200000244</v>
      </c>
      <c r="G32" s="64"/>
    </row>
    <row r="33" spans="1:7" x14ac:dyDescent="0.2">
      <c r="A33" s="40">
        <v>5.3</v>
      </c>
      <c r="B33" s="43" t="s">
        <v>220</v>
      </c>
      <c r="C33" s="34" t="s">
        <v>221</v>
      </c>
      <c r="D33" s="124">
        <v>-2094.6494724999998</v>
      </c>
      <c r="E33" s="124">
        <v>-3101.6346163238341</v>
      </c>
      <c r="G33" s="64"/>
    </row>
    <row r="34" spans="1:7" x14ac:dyDescent="0.2">
      <c r="A34" s="40">
        <v>5.4</v>
      </c>
      <c r="B34" s="43" t="s">
        <v>222</v>
      </c>
      <c r="C34" s="34" t="s">
        <v>223</v>
      </c>
      <c r="D34" s="124">
        <v>0</v>
      </c>
      <c r="E34" s="124">
        <v>0</v>
      </c>
      <c r="G34" s="64"/>
    </row>
    <row r="35" spans="1:7" x14ac:dyDescent="0.2">
      <c r="A35" s="40">
        <v>5.5</v>
      </c>
      <c r="B35" s="43" t="s">
        <v>224</v>
      </c>
      <c r="C35" s="34" t="s">
        <v>225</v>
      </c>
      <c r="D35" s="124"/>
      <c r="E35" s="124">
        <v>0</v>
      </c>
      <c r="G35" s="64"/>
    </row>
    <row r="36" spans="1:7" x14ac:dyDescent="0.2">
      <c r="A36" s="40">
        <v>5.6</v>
      </c>
      <c r="B36" s="43" t="s">
        <v>226</v>
      </c>
      <c r="C36" s="34" t="s">
        <v>227</v>
      </c>
      <c r="D36" s="124">
        <v>49018.367369999993</v>
      </c>
      <c r="E36" s="124">
        <v>-68724.455850000013</v>
      </c>
      <c r="G36" s="64"/>
    </row>
    <row r="37" spans="1:7" x14ac:dyDescent="0.2">
      <c r="A37" s="40">
        <v>5.7</v>
      </c>
      <c r="B37" s="43" t="s">
        <v>228</v>
      </c>
      <c r="C37" s="34" t="s">
        <v>229</v>
      </c>
      <c r="D37" s="124">
        <v>-1.8768999999999778</v>
      </c>
      <c r="E37" s="124">
        <v>1.8028000000000475</v>
      </c>
      <c r="G37" s="64"/>
    </row>
    <row r="38" spans="1:7" x14ac:dyDescent="0.2">
      <c r="A38" s="21">
        <v>6</v>
      </c>
      <c r="B38" s="42" t="s">
        <v>230</v>
      </c>
      <c r="C38" s="119" t="s">
        <v>231</v>
      </c>
      <c r="D38" s="126">
        <f>SUM(D31:D37)</f>
        <v>37840.240057499992</v>
      </c>
      <c r="E38" s="126">
        <f>SUM(E31:E37)</f>
        <v>-81769.580076323822</v>
      </c>
      <c r="G38" s="64"/>
    </row>
    <row r="39" spans="1:7" x14ac:dyDescent="0.2">
      <c r="A39" s="21">
        <v>7</v>
      </c>
      <c r="B39" s="42" t="s">
        <v>232</v>
      </c>
      <c r="C39" s="136" t="s">
        <v>233</v>
      </c>
      <c r="D39" s="136"/>
      <c r="E39" s="136"/>
      <c r="G39" s="64"/>
    </row>
    <row r="40" spans="1:7" x14ac:dyDescent="0.2">
      <c r="A40" s="40">
        <v>7.1</v>
      </c>
      <c r="B40" s="43" t="s">
        <v>234</v>
      </c>
      <c r="C40" s="34" t="s">
        <v>235</v>
      </c>
      <c r="D40" s="124">
        <v>0</v>
      </c>
      <c r="E40" s="124">
        <v>0</v>
      </c>
      <c r="G40" s="64"/>
    </row>
    <row r="41" spans="1:7" x14ac:dyDescent="0.2">
      <c r="A41" s="40">
        <v>7.2</v>
      </c>
      <c r="B41" s="43" t="s">
        <v>236</v>
      </c>
      <c r="C41" s="34" t="s">
        <v>237</v>
      </c>
      <c r="D41" s="124">
        <v>0</v>
      </c>
      <c r="E41" s="124">
        <v>0</v>
      </c>
      <c r="G41" s="64"/>
    </row>
    <row r="42" spans="1:7" x14ac:dyDescent="0.2">
      <c r="A42" s="40">
        <v>7.3</v>
      </c>
      <c r="B42" s="43" t="s">
        <v>238</v>
      </c>
      <c r="C42" s="34" t="s">
        <v>239</v>
      </c>
      <c r="D42" s="124">
        <v>0</v>
      </c>
      <c r="E42" s="124">
        <v>0</v>
      </c>
      <c r="G42" s="64"/>
    </row>
    <row r="43" spans="1:7" x14ac:dyDescent="0.2">
      <c r="A43" s="40">
        <v>7.4</v>
      </c>
      <c r="B43" s="43" t="s">
        <v>240</v>
      </c>
      <c r="C43" s="34" t="s">
        <v>241</v>
      </c>
      <c r="D43" s="124">
        <v>0</v>
      </c>
      <c r="E43" s="124">
        <v>-1699.5535</v>
      </c>
      <c r="G43" s="64"/>
    </row>
    <row r="44" spans="1:7" x14ac:dyDescent="0.2">
      <c r="A44" s="40">
        <v>7.5</v>
      </c>
      <c r="B44" s="43" t="s">
        <v>242</v>
      </c>
      <c r="C44" s="34" t="s">
        <v>243</v>
      </c>
      <c r="D44" s="124">
        <v>0</v>
      </c>
      <c r="E44" s="124">
        <v>0</v>
      </c>
      <c r="G44" s="64"/>
    </row>
    <row r="45" spans="1:7" x14ac:dyDescent="0.2">
      <c r="A45" s="40"/>
      <c r="B45" s="43"/>
      <c r="C45" s="34" t="s">
        <v>523</v>
      </c>
      <c r="D45" s="124">
        <v>-6353.6301100000001</v>
      </c>
      <c r="E45" s="124">
        <v>0</v>
      </c>
      <c r="G45" s="64"/>
    </row>
    <row r="46" spans="1:7" x14ac:dyDescent="0.2">
      <c r="A46" s="40">
        <v>7.6</v>
      </c>
      <c r="B46" s="43" t="s">
        <v>244</v>
      </c>
      <c r="C46" s="34" t="s">
        <v>245</v>
      </c>
      <c r="D46" s="124"/>
      <c r="E46" s="124">
        <v>0</v>
      </c>
      <c r="G46" s="64">
        <f t="shared" ref="G7:G46" si="0">F46-D46</f>
        <v>0</v>
      </c>
    </row>
    <row r="47" spans="1:7" x14ac:dyDescent="0.2">
      <c r="A47" s="21">
        <v>8</v>
      </c>
      <c r="B47" s="42" t="s">
        <v>246</v>
      </c>
      <c r="C47" s="119" t="s">
        <v>247</v>
      </c>
      <c r="D47" s="126">
        <v>-6353.6301100000001</v>
      </c>
      <c r="E47" s="126">
        <v>-1699.5535</v>
      </c>
    </row>
    <row r="48" spans="1:7" x14ac:dyDescent="0.2">
      <c r="A48" s="21">
        <v>9</v>
      </c>
      <c r="B48" s="42" t="s">
        <v>248</v>
      </c>
      <c r="C48" s="119" t="s">
        <v>249</v>
      </c>
      <c r="D48" s="126">
        <v>142948.50251999998</v>
      </c>
      <c r="E48" s="126">
        <v>158217.93197999999</v>
      </c>
    </row>
    <row r="49" spans="1:5" x14ac:dyDescent="0.2">
      <c r="A49" s="21">
        <v>10</v>
      </c>
      <c r="B49" s="42" t="s">
        <v>250</v>
      </c>
      <c r="C49" s="119" t="s">
        <v>251</v>
      </c>
      <c r="D49" s="126">
        <f>D47+D38+D29</f>
        <v>-51351.044681997882</v>
      </c>
      <c r="E49" s="126">
        <f>E47+E38+E29</f>
        <v>-30677.065020000111</v>
      </c>
    </row>
    <row r="50" spans="1:5" x14ac:dyDescent="0.2">
      <c r="A50" s="21">
        <v>11</v>
      </c>
      <c r="B50" s="42" t="s">
        <v>252</v>
      </c>
      <c r="C50" s="119" t="s">
        <v>253</v>
      </c>
      <c r="D50" s="126">
        <v>27.546769999971801</v>
      </c>
      <c r="E50" s="126">
        <v>54.924590000000194</v>
      </c>
    </row>
    <row r="51" spans="1:5" x14ac:dyDescent="0.2">
      <c r="A51" s="21">
        <v>12</v>
      </c>
      <c r="B51" s="42" t="s">
        <v>254</v>
      </c>
      <c r="C51" s="119" t="s">
        <v>255</v>
      </c>
      <c r="D51" s="126">
        <v>91624.961669999961</v>
      </c>
      <c r="E51" s="126">
        <v>127595.79154999997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zoomScale="130" zoomScaleNormal="130" workbookViewId="0">
      <selection activeCell="D11" sqref="D11:D16"/>
    </sheetView>
  </sheetViews>
  <sheetFormatPr defaultRowHeight="12.75" x14ac:dyDescent="0.2"/>
  <cols>
    <col min="1" max="1" width="5.85546875" style="26" customWidth="1"/>
    <col min="2" max="2" width="17.140625" style="26" hidden="1" customWidth="1"/>
    <col min="3" max="3" width="38" style="26" customWidth="1"/>
    <col min="4" max="4" width="16" style="26" customWidth="1"/>
    <col min="5" max="16384" width="9.140625" style="26"/>
  </cols>
  <sheetData>
    <row r="1" spans="1:8" x14ac:dyDescent="0.2">
      <c r="A1" s="140" t="s">
        <v>256</v>
      </c>
      <c r="B1" s="140"/>
      <c r="C1" s="140"/>
      <c r="D1" s="140"/>
    </row>
    <row r="2" spans="1:8" x14ac:dyDescent="0.2">
      <c r="A2" s="46"/>
      <c r="B2" s="30" t="s">
        <v>257</v>
      </c>
      <c r="D2" s="47" t="s">
        <v>1</v>
      </c>
      <c r="E2" s="48"/>
    </row>
    <row r="3" spans="1:8" x14ac:dyDescent="0.2">
      <c r="A3" s="29">
        <v>1</v>
      </c>
      <c r="B3" s="30" t="s">
        <v>258</v>
      </c>
      <c r="C3" s="31" t="s">
        <v>259</v>
      </c>
      <c r="D3" s="49">
        <f>SUM(D4:D9)</f>
        <v>539469.26118491124</v>
      </c>
    </row>
    <row r="4" spans="1:8" ht="15" x14ac:dyDescent="0.25">
      <c r="A4" s="28">
        <v>1.1000000000000001</v>
      </c>
      <c r="B4" s="33" t="s">
        <v>260</v>
      </c>
      <c r="C4" s="32" t="s">
        <v>261</v>
      </c>
      <c r="D4" s="16">
        <v>89940.46010109465</v>
      </c>
      <c r="H4"/>
    </row>
    <row r="5" spans="1:8" x14ac:dyDescent="0.2">
      <c r="A5" s="28">
        <v>1.2</v>
      </c>
      <c r="B5" s="33" t="s">
        <v>262</v>
      </c>
      <c r="C5" s="32" t="s">
        <v>263</v>
      </c>
      <c r="D5" s="16">
        <v>41708.410114540231</v>
      </c>
    </row>
    <row r="6" spans="1:8" x14ac:dyDescent="0.2">
      <c r="A6" s="28">
        <v>1.3</v>
      </c>
      <c r="B6" s="33" t="s">
        <v>264</v>
      </c>
      <c r="C6" s="32" t="s">
        <v>265</v>
      </c>
      <c r="D6" s="16">
        <v>91033.939964506688</v>
      </c>
    </row>
    <row r="7" spans="1:8" x14ac:dyDescent="0.2">
      <c r="A7" s="28">
        <v>1.4</v>
      </c>
      <c r="B7" s="33" t="s">
        <v>266</v>
      </c>
      <c r="C7" s="32" t="s">
        <v>267</v>
      </c>
      <c r="D7" s="16">
        <v>108289.44864236988</v>
      </c>
    </row>
    <row r="8" spans="1:8" x14ac:dyDescent="0.2">
      <c r="A8" s="28">
        <v>1.5</v>
      </c>
      <c r="B8" s="33" t="s">
        <v>268</v>
      </c>
      <c r="C8" s="32" t="s">
        <v>269</v>
      </c>
      <c r="D8" s="16">
        <v>79915.924209228135</v>
      </c>
    </row>
    <row r="9" spans="1:8" x14ac:dyDescent="0.2">
      <c r="A9" s="28">
        <v>1.6</v>
      </c>
      <c r="B9" s="33" t="s">
        <v>270</v>
      </c>
      <c r="C9" s="32" t="s">
        <v>271</v>
      </c>
      <c r="D9" s="16">
        <v>128581.07815317175</v>
      </c>
    </row>
    <row r="10" spans="1:8" x14ac:dyDescent="0.2">
      <c r="A10" s="29">
        <v>2</v>
      </c>
      <c r="B10" s="30" t="s">
        <v>272</v>
      </c>
      <c r="C10" s="31" t="s">
        <v>273</v>
      </c>
      <c r="D10" s="12">
        <f>SUM(D11:D16)</f>
        <v>474243.03845046792</v>
      </c>
    </row>
    <row r="11" spans="1:8" x14ac:dyDescent="0.2">
      <c r="A11" s="28">
        <v>2.1</v>
      </c>
      <c r="B11" s="33" t="s">
        <v>260</v>
      </c>
      <c r="C11" s="32" t="s">
        <v>261</v>
      </c>
      <c r="D11" s="16">
        <v>81767.361688301011</v>
      </c>
    </row>
    <row r="12" spans="1:8" x14ac:dyDescent="0.2">
      <c r="A12" s="28">
        <v>2.2000000000000002</v>
      </c>
      <c r="B12" s="33" t="s">
        <v>262</v>
      </c>
      <c r="C12" s="32" t="s">
        <v>263</v>
      </c>
      <c r="D12" s="16">
        <v>78273.936691006995</v>
      </c>
    </row>
    <row r="13" spans="1:8" x14ac:dyDescent="0.2">
      <c r="A13" s="28">
        <v>2.2999999999999998</v>
      </c>
      <c r="B13" s="33" t="s">
        <v>264</v>
      </c>
      <c r="C13" s="32" t="s">
        <v>265</v>
      </c>
      <c r="D13" s="16">
        <v>165384.76964815994</v>
      </c>
    </row>
    <row r="14" spans="1:8" x14ac:dyDescent="0.2">
      <c r="A14" s="28">
        <v>2.4</v>
      </c>
      <c r="B14" s="33" t="s">
        <v>266</v>
      </c>
      <c r="C14" s="32" t="s">
        <v>267</v>
      </c>
      <c r="D14" s="16">
        <v>36945.526472999998</v>
      </c>
    </row>
    <row r="15" spans="1:8" x14ac:dyDescent="0.2">
      <c r="A15" s="28">
        <v>2.5</v>
      </c>
      <c r="B15" s="33" t="s">
        <v>268</v>
      </c>
      <c r="C15" s="32" t="s">
        <v>269</v>
      </c>
      <c r="D15" s="16">
        <v>24218.300169999999</v>
      </c>
    </row>
    <row r="16" spans="1:8" x14ac:dyDescent="0.2">
      <c r="A16" s="28">
        <v>2.6</v>
      </c>
      <c r="B16" s="33" t="s">
        <v>270</v>
      </c>
      <c r="C16" s="32" t="s">
        <v>271</v>
      </c>
      <c r="D16" s="16">
        <v>87653.143779999999</v>
      </c>
    </row>
    <row r="17" spans="1:4" x14ac:dyDescent="0.2">
      <c r="A17" s="29">
        <v>3</v>
      </c>
      <c r="B17" s="30" t="s">
        <v>274</v>
      </c>
      <c r="C17" s="31" t="s">
        <v>275</v>
      </c>
      <c r="D17" s="12">
        <f>D3-D10</f>
        <v>65226.222734443319</v>
      </c>
    </row>
    <row r="18" spans="1:4" x14ac:dyDescent="0.2">
      <c r="A18" s="28">
        <v>3.1</v>
      </c>
      <c r="B18" s="33" t="s">
        <v>260</v>
      </c>
      <c r="C18" s="32" t="s">
        <v>261</v>
      </c>
      <c r="D18" s="16">
        <f>D4-D11</f>
        <v>8173.098412793639</v>
      </c>
    </row>
    <row r="19" spans="1:4" x14ac:dyDescent="0.2">
      <c r="A19" s="28">
        <v>3.2</v>
      </c>
      <c r="B19" s="33" t="s">
        <v>262</v>
      </c>
      <c r="C19" s="32" t="s">
        <v>263</v>
      </c>
      <c r="D19" s="16">
        <f t="shared" ref="D19:D23" si="0">D5-D12</f>
        <v>-36565.526576466764</v>
      </c>
    </row>
    <row r="20" spans="1:4" x14ac:dyDescent="0.2">
      <c r="A20" s="28">
        <v>3.3</v>
      </c>
      <c r="B20" s="33" t="s">
        <v>264</v>
      </c>
      <c r="C20" s="32" t="s">
        <v>265</v>
      </c>
      <c r="D20" s="16">
        <f t="shared" si="0"/>
        <v>-74350.829683653254</v>
      </c>
    </row>
    <row r="21" spans="1:4" x14ac:dyDescent="0.2">
      <c r="A21" s="28">
        <v>3.4</v>
      </c>
      <c r="B21" s="33" t="s">
        <v>266</v>
      </c>
      <c r="C21" s="32" t="s">
        <v>267</v>
      </c>
      <c r="D21" s="16">
        <f t="shared" si="0"/>
        <v>71343.922169369878</v>
      </c>
    </row>
    <row r="22" spans="1:4" x14ac:dyDescent="0.2">
      <c r="A22" s="28">
        <v>3.5</v>
      </c>
      <c r="B22" s="33" t="s">
        <v>268</v>
      </c>
      <c r="C22" s="32" t="s">
        <v>269</v>
      </c>
      <c r="D22" s="16">
        <f t="shared" si="0"/>
        <v>55697.624039228132</v>
      </c>
    </row>
    <row r="23" spans="1:4" x14ac:dyDescent="0.2">
      <c r="A23" s="28">
        <v>3.6</v>
      </c>
      <c r="B23" s="33" t="s">
        <v>270</v>
      </c>
      <c r="C23" s="32" t="s">
        <v>271</v>
      </c>
      <c r="D23" s="16">
        <f t="shared" si="0"/>
        <v>40927.934373171753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workbookViewId="0">
      <selection activeCell="F33" sqref="F33"/>
    </sheetView>
  </sheetViews>
  <sheetFormatPr defaultRowHeight="12.75" x14ac:dyDescent="0.2"/>
  <cols>
    <col min="1" max="1" width="28.5703125" style="26" customWidth="1"/>
    <col min="2" max="2" width="21.5703125" style="26" hidden="1" customWidth="1"/>
    <col min="3" max="3" width="13.140625" style="26" bestFit="1" customWidth="1"/>
    <col min="4" max="10" width="13.7109375" style="26" customWidth="1"/>
    <col min="11" max="11" width="10.85546875" style="26" customWidth="1"/>
    <col min="12" max="12" width="11.42578125" style="26" customWidth="1"/>
    <col min="13" max="13" width="11" style="26" customWidth="1"/>
    <col min="14" max="14" width="11.7109375" style="26" customWidth="1"/>
    <col min="15" max="16" width="13.28515625" style="26" customWidth="1"/>
    <col min="17" max="17" width="13.5703125" style="26" customWidth="1"/>
    <col min="18" max="16384" width="9.140625" style="26"/>
  </cols>
  <sheetData>
    <row r="1" spans="1:17" ht="26.25" customHeight="1" x14ac:dyDescent="0.2">
      <c r="A1" s="135" t="s">
        <v>276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x14ac:dyDescent="0.2">
      <c r="A2" s="50" t="s">
        <v>277</v>
      </c>
      <c r="B2" s="50"/>
      <c r="C2" s="51"/>
      <c r="D2" s="52"/>
      <c r="E2" s="52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6"/>
      <c r="Q2" s="146"/>
    </row>
    <row r="3" spans="1:17" hidden="1" x14ac:dyDescent="0.2">
      <c r="A3" s="147" t="s">
        <v>278</v>
      </c>
      <c r="B3" s="147"/>
      <c r="C3" s="147"/>
      <c r="D3" s="53"/>
      <c r="E3" s="53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33" t="s">
        <v>1</v>
      </c>
      <c r="Q3" s="133"/>
    </row>
    <row r="4" spans="1:17" x14ac:dyDescent="0.2">
      <c r="A4" s="148" t="s">
        <v>279</v>
      </c>
      <c r="B4" s="54"/>
      <c r="C4" s="148" t="s">
        <v>280</v>
      </c>
      <c r="D4" s="148" t="s">
        <v>281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</row>
    <row r="5" spans="1:17" hidden="1" x14ac:dyDescent="0.2">
      <c r="A5" s="148"/>
      <c r="B5" s="54"/>
      <c r="C5" s="148"/>
      <c r="D5" s="54"/>
      <c r="E5" s="54"/>
      <c r="F5" s="54"/>
      <c r="G5" s="54"/>
      <c r="H5" s="143" t="s">
        <v>282</v>
      </c>
      <c r="I5" s="144"/>
      <c r="J5" s="144"/>
      <c r="K5" s="145"/>
      <c r="L5" s="54"/>
      <c r="M5" s="54"/>
      <c r="N5" s="54"/>
      <c r="O5" s="54"/>
      <c r="P5" s="54"/>
      <c r="Q5" s="54"/>
    </row>
    <row r="6" spans="1:17" x14ac:dyDescent="0.2">
      <c r="A6" s="148"/>
      <c r="B6" s="54"/>
      <c r="C6" s="148"/>
      <c r="D6" s="148" t="s">
        <v>283</v>
      </c>
      <c r="E6" s="148" t="s">
        <v>284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</row>
    <row r="7" spans="1:17" hidden="1" x14ac:dyDescent="0.2">
      <c r="A7" s="148"/>
      <c r="B7" s="54"/>
      <c r="C7" s="148"/>
      <c r="D7" s="148"/>
      <c r="E7" s="54"/>
      <c r="F7" s="54"/>
      <c r="G7" s="54"/>
      <c r="H7" s="143" t="s">
        <v>285</v>
      </c>
      <c r="I7" s="144"/>
      <c r="J7" s="144"/>
      <c r="K7" s="145"/>
      <c r="L7" s="54"/>
      <c r="M7" s="54"/>
      <c r="N7" s="54"/>
      <c r="O7" s="54"/>
      <c r="P7" s="54"/>
      <c r="Q7" s="54"/>
    </row>
    <row r="8" spans="1:17" ht="25.5" x14ac:dyDescent="0.2">
      <c r="A8" s="148"/>
      <c r="B8" s="54"/>
      <c r="C8" s="148"/>
      <c r="D8" s="148"/>
      <c r="E8" s="54" t="s">
        <v>286</v>
      </c>
      <c r="F8" s="54" t="s">
        <v>287</v>
      </c>
      <c r="G8" s="54" t="s">
        <v>288</v>
      </c>
      <c r="H8" s="54" t="s">
        <v>289</v>
      </c>
      <c r="I8" s="54" t="s">
        <v>290</v>
      </c>
      <c r="J8" s="54" t="s">
        <v>291</v>
      </c>
      <c r="K8" s="54" t="s">
        <v>292</v>
      </c>
      <c r="L8" s="54" t="s">
        <v>293</v>
      </c>
      <c r="M8" s="54" t="s">
        <v>294</v>
      </c>
      <c r="N8" s="54" t="s">
        <v>295</v>
      </c>
      <c r="O8" s="54" t="s">
        <v>296</v>
      </c>
      <c r="P8" s="54" t="s">
        <v>297</v>
      </c>
      <c r="Q8" s="54" t="s">
        <v>298</v>
      </c>
    </row>
    <row r="9" spans="1:17" ht="25.5" hidden="1" x14ac:dyDescent="0.2">
      <c r="A9" s="55" t="s">
        <v>299</v>
      </c>
      <c r="B9" s="56"/>
      <c r="C9" s="55" t="s">
        <v>300</v>
      </c>
      <c r="D9" s="55" t="s">
        <v>300</v>
      </c>
      <c r="E9" s="55" t="s">
        <v>301</v>
      </c>
      <c r="F9" s="55" t="s">
        <v>302</v>
      </c>
      <c r="G9" s="55" t="s">
        <v>303</v>
      </c>
      <c r="H9" s="55" t="s">
        <v>304</v>
      </c>
      <c r="I9" s="55" t="s">
        <v>305</v>
      </c>
      <c r="J9" s="55" t="s">
        <v>306</v>
      </c>
      <c r="K9" s="55" t="s">
        <v>307</v>
      </c>
      <c r="L9" s="55" t="s">
        <v>308</v>
      </c>
      <c r="M9" s="55" t="s">
        <v>309</v>
      </c>
      <c r="N9" s="55" t="s">
        <v>310</v>
      </c>
      <c r="O9" s="55" t="s">
        <v>311</v>
      </c>
      <c r="P9" s="55" t="s">
        <v>312</v>
      </c>
      <c r="Q9" s="55" t="s">
        <v>313</v>
      </c>
    </row>
    <row r="10" spans="1:17" x14ac:dyDescent="0.2">
      <c r="A10" s="57" t="s">
        <v>314</v>
      </c>
      <c r="B10" s="58" t="s">
        <v>315</v>
      </c>
      <c r="C10" s="59">
        <f>SUM(D10:Q10)</f>
        <v>556671.08990000014</v>
      </c>
      <c r="D10" s="59">
        <v>458704.08309140813</v>
      </c>
      <c r="E10" s="59">
        <v>18556.758533000022</v>
      </c>
      <c r="F10" s="59">
        <v>6203.0600239999949</v>
      </c>
      <c r="G10" s="59">
        <v>4574.0412619999952</v>
      </c>
      <c r="H10" s="59">
        <v>2480.0452320000004</v>
      </c>
      <c r="I10" s="59">
        <v>1755.1905010000005</v>
      </c>
      <c r="J10" s="59">
        <v>3444.5427339999997</v>
      </c>
      <c r="K10" s="59">
        <v>3650.2129870000008</v>
      </c>
      <c r="L10" s="59">
        <v>819.25254900000016</v>
      </c>
      <c r="M10" s="59">
        <v>597.60201399999983</v>
      </c>
      <c r="N10" s="59">
        <v>477.57814500000023</v>
      </c>
      <c r="O10" s="59">
        <v>398.06744000000009</v>
      </c>
      <c r="P10" s="59">
        <v>4758.6410569999998</v>
      </c>
      <c r="Q10" s="59">
        <v>50252.014330591963</v>
      </c>
    </row>
    <row r="11" spans="1:17" x14ac:dyDescent="0.2">
      <c r="A11" s="27" t="s">
        <v>316</v>
      </c>
      <c r="B11" s="33" t="s">
        <v>317</v>
      </c>
      <c r="C11" s="59">
        <f t="shared" ref="C11:C14" si="0">SUM(D11:Q11)</f>
        <v>196188.0040587</v>
      </c>
      <c r="D11" s="60">
        <v>145080.95351999998</v>
      </c>
      <c r="E11" s="60">
        <v>2131.2230889999992</v>
      </c>
      <c r="F11" s="60">
        <v>1874.7331499999991</v>
      </c>
      <c r="G11" s="60">
        <v>1033.0645940000004</v>
      </c>
      <c r="H11" s="60">
        <v>449.8422599999999</v>
      </c>
      <c r="I11" s="60">
        <v>974.20016000000032</v>
      </c>
      <c r="J11" s="60">
        <v>2585.7968300000002</v>
      </c>
      <c r="K11" s="60">
        <v>2628.0817190000002</v>
      </c>
      <c r="L11" s="60">
        <v>182.12424999999996</v>
      </c>
      <c r="M11" s="60">
        <v>28.77803700000004</v>
      </c>
      <c r="N11" s="60">
        <v>2.9559199999999919</v>
      </c>
      <c r="O11" s="60">
        <v>4.2081400000000144</v>
      </c>
      <c r="P11" s="60">
        <v>4161.0020599999998</v>
      </c>
      <c r="Q11" s="60">
        <v>35051.040329700001</v>
      </c>
    </row>
    <row r="12" spans="1:17" x14ac:dyDescent="0.2">
      <c r="A12" s="27" t="s">
        <v>318</v>
      </c>
      <c r="B12" s="33" t="s">
        <v>319</v>
      </c>
      <c r="C12" s="59">
        <f t="shared" si="0"/>
        <v>300117.42652630014</v>
      </c>
      <c r="D12" s="60">
        <v>257390.3680424082</v>
      </c>
      <c r="E12" s="60">
        <v>15523.653445000024</v>
      </c>
      <c r="F12" s="60">
        <v>3882.5686319999959</v>
      </c>
      <c r="G12" s="60">
        <v>2858.5899709999944</v>
      </c>
      <c r="H12" s="60">
        <v>1830.4136860000006</v>
      </c>
      <c r="I12" s="60">
        <v>654.54624000000013</v>
      </c>
      <c r="J12" s="60">
        <v>609.07102299999974</v>
      </c>
      <c r="K12" s="60">
        <v>912.94086700000048</v>
      </c>
      <c r="L12" s="60">
        <v>617.45053900000016</v>
      </c>
      <c r="M12" s="60">
        <v>553.57579199999975</v>
      </c>
      <c r="N12" s="60">
        <v>425.76655500000027</v>
      </c>
      <c r="O12" s="60">
        <v>380.96342900000008</v>
      </c>
      <c r="P12" s="60">
        <v>586.05283299999974</v>
      </c>
      <c r="Q12" s="60">
        <v>13891.465471891963</v>
      </c>
    </row>
    <row r="13" spans="1:17" x14ac:dyDescent="0.2">
      <c r="A13" s="61" t="s">
        <v>320</v>
      </c>
      <c r="B13" s="62" t="s">
        <v>321</v>
      </c>
      <c r="C13" s="59">
        <f t="shared" si="0"/>
        <v>60365.659314999953</v>
      </c>
      <c r="D13" s="60">
        <v>56232.761528999959</v>
      </c>
      <c r="E13" s="60">
        <v>901.88199899999984</v>
      </c>
      <c r="F13" s="60">
        <v>445.758242</v>
      </c>
      <c r="G13" s="60">
        <v>682.38669700000025</v>
      </c>
      <c r="H13" s="60">
        <v>199.78928599999998</v>
      </c>
      <c r="I13" s="60">
        <v>126.44410100000002</v>
      </c>
      <c r="J13" s="60">
        <v>249.67488099999997</v>
      </c>
      <c r="K13" s="60">
        <v>109.19040100000001</v>
      </c>
      <c r="L13" s="60">
        <v>19.677759999999999</v>
      </c>
      <c r="M13" s="60">
        <v>15.248184999999999</v>
      </c>
      <c r="N13" s="60">
        <v>48.855670000000003</v>
      </c>
      <c r="O13" s="60">
        <v>12.895871</v>
      </c>
      <c r="P13" s="60">
        <v>11.586164000000002</v>
      </c>
      <c r="Q13" s="60">
        <v>1309.5085289999988</v>
      </c>
    </row>
    <row r="14" spans="1:17" x14ac:dyDescent="0.2">
      <c r="A14" s="61" t="s">
        <v>322</v>
      </c>
      <c r="B14" s="62" t="s">
        <v>30</v>
      </c>
      <c r="C14" s="59">
        <f t="shared" si="0"/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</row>
    <row r="15" spans="1:17" x14ac:dyDescent="0.2">
      <c r="A15" s="63"/>
      <c r="B15" s="63"/>
      <c r="F15" s="64"/>
    </row>
    <row r="16" spans="1:17" x14ac:dyDescent="0.2">
      <c r="A16" s="65" t="s">
        <v>323</v>
      </c>
      <c r="B16" s="65"/>
      <c r="F16" s="66"/>
    </row>
    <row r="17" spans="1:11" x14ac:dyDescent="0.2">
      <c r="A17" s="67"/>
      <c r="B17" s="67"/>
      <c r="J17" s="68" t="s">
        <v>1</v>
      </c>
    </row>
    <row r="18" spans="1:11" ht="63.75" x14ac:dyDescent="0.2">
      <c r="A18" s="54" t="s">
        <v>279</v>
      </c>
      <c r="B18" s="54"/>
      <c r="C18" s="54" t="s">
        <v>280</v>
      </c>
      <c r="D18" s="54" t="s">
        <v>324</v>
      </c>
      <c r="E18" s="54" t="s">
        <v>325</v>
      </c>
      <c r="F18" s="54" t="s">
        <v>326</v>
      </c>
      <c r="G18" s="54" t="s">
        <v>327</v>
      </c>
      <c r="H18" s="54" t="s">
        <v>328</v>
      </c>
      <c r="I18" s="54" t="s">
        <v>329</v>
      </c>
      <c r="J18" s="54" t="s">
        <v>330</v>
      </c>
      <c r="K18" s="54" t="s">
        <v>331</v>
      </c>
    </row>
    <row r="19" spans="1:11" ht="25.5" hidden="1" x14ac:dyDescent="0.2">
      <c r="A19" s="55" t="s">
        <v>299</v>
      </c>
      <c r="B19" s="54"/>
      <c r="C19" s="55" t="s">
        <v>300</v>
      </c>
      <c r="D19" s="55" t="s">
        <v>332</v>
      </c>
      <c r="E19" s="55" t="s">
        <v>333</v>
      </c>
      <c r="F19" s="55" t="s">
        <v>334</v>
      </c>
      <c r="G19" s="55" t="s">
        <v>335</v>
      </c>
      <c r="H19" s="55" t="s">
        <v>336</v>
      </c>
      <c r="I19" s="55"/>
      <c r="J19" s="55" t="s">
        <v>337</v>
      </c>
      <c r="K19" s="55" t="s">
        <v>338</v>
      </c>
    </row>
    <row r="20" spans="1:11" x14ac:dyDescent="0.2">
      <c r="A20" s="57" t="s">
        <v>314</v>
      </c>
      <c r="B20" s="58" t="s">
        <v>315</v>
      </c>
      <c r="C20" s="69">
        <f>SUM(D20:K20)</f>
        <v>556671.08989999921</v>
      </c>
      <c r="D20" s="70">
        <v>440200.92974499927</v>
      </c>
      <c r="E20" s="70">
        <v>8811.0632789999963</v>
      </c>
      <c r="F20" s="70">
        <v>4.4099360000000001</v>
      </c>
      <c r="G20" s="70">
        <v>102513.84168199993</v>
      </c>
      <c r="H20" s="70">
        <v>3670.305479000001</v>
      </c>
      <c r="I20" s="70">
        <v>1470.5397790000004</v>
      </c>
      <c r="J20" s="70">
        <v>0</v>
      </c>
      <c r="K20" s="70">
        <v>0</v>
      </c>
    </row>
    <row r="21" spans="1:11" x14ac:dyDescent="0.2">
      <c r="A21" s="27" t="s">
        <v>316</v>
      </c>
      <c r="B21" s="33" t="s">
        <v>317</v>
      </c>
      <c r="C21" s="69">
        <f t="shared" ref="C21:C24" si="1">SUM(D21:K21)</f>
        <v>196188.00405869944</v>
      </c>
      <c r="D21" s="60">
        <v>130105.05265869951</v>
      </c>
      <c r="E21" s="60">
        <v>1270.8240640000001</v>
      </c>
      <c r="F21" s="60">
        <v>0</v>
      </c>
      <c r="G21" s="60">
        <v>60034.405894999945</v>
      </c>
      <c r="H21" s="60">
        <v>3368.3017820000009</v>
      </c>
      <c r="I21" s="60">
        <v>1409.4196590000006</v>
      </c>
      <c r="J21" s="60">
        <v>0</v>
      </c>
      <c r="K21" s="60">
        <v>0</v>
      </c>
    </row>
    <row r="22" spans="1:11" x14ac:dyDescent="0.2">
      <c r="A22" s="27" t="s">
        <v>318</v>
      </c>
      <c r="B22" s="33" t="s">
        <v>319</v>
      </c>
      <c r="C22" s="69">
        <f t="shared" si="1"/>
        <v>300117.42652629979</v>
      </c>
      <c r="D22" s="60">
        <v>289931.86290729977</v>
      </c>
      <c r="E22" s="60">
        <v>7540.2392149999969</v>
      </c>
      <c r="F22" s="60">
        <v>4.4099360000000001</v>
      </c>
      <c r="G22" s="60">
        <v>2313.4702610000022</v>
      </c>
      <c r="H22" s="60">
        <v>269.30872699999998</v>
      </c>
      <c r="I22" s="60">
        <v>58.135480000000001</v>
      </c>
      <c r="J22" s="60">
        <v>0</v>
      </c>
      <c r="K22" s="60">
        <v>0</v>
      </c>
    </row>
    <row r="23" spans="1:11" x14ac:dyDescent="0.2">
      <c r="A23" s="61" t="s">
        <v>320</v>
      </c>
      <c r="B23" s="62" t="s">
        <v>321</v>
      </c>
      <c r="C23" s="69">
        <f t="shared" si="1"/>
        <v>60365.65931499999</v>
      </c>
      <c r="D23" s="60">
        <v>20164.014179000009</v>
      </c>
      <c r="E23" s="60">
        <v>0</v>
      </c>
      <c r="F23" s="60">
        <v>0</v>
      </c>
      <c r="G23" s="60">
        <v>40165.965525999978</v>
      </c>
      <c r="H23" s="60">
        <v>32.694969999999998</v>
      </c>
      <c r="I23" s="60">
        <v>2.9846399999999997</v>
      </c>
      <c r="J23" s="60">
        <v>0</v>
      </c>
      <c r="K23" s="60">
        <v>0</v>
      </c>
    </row>
    <row r="24" spans="1:11" x14ac:dyDescent="0.2">
      <c r="A24" s="61" t="s">
        <v>322</v>
      </c>
      <c r="B24" s="62" t="s">
        <v>30</v>
      </c>
      <c r="C24" s="69">
        <f t="shared" si="1"/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zoomScale="110" zoomScaleNormal="110" workbookViewId="0">
      <selection activeCell="E35" sqref="E35"/>
    </sheetView>
  </sheetViews>
  <sheetFormatPr defaultRowHeight="12.75" x14ac:dyDescent="0.2"/>
  <cols>
    <col min="1" max="1" width="6" style="20" bestFit="1" customWidth="1"/>
    <col min="2" max="2" width="15.28515625" style="20" hidden="1" customWidth="1"/>
    <col min="3" max="3" width="62.140625" style="26" customWidth="1"/>
    <col min="4" max="4" width="13.140625" style="26" customWidth="1"/>
    <col min="5" max="5" width="16" style="26" customWidth="1"/>
    <col min="6" max="6" width="13.28515625" style="26" customWidth="1"/>
    <col min="7" max="7" width="13.140625" style="26" customWidth="1"/>
    <col min="8" max="8" width="13.7109375" style="26" customWidth="1"/>
    <col min="9" max="9" width="14.42578125" style="26" customWidth="1"/>
    <col min="10" max="10" width="13.5703125" style="26" customWidth="1"/>
    <col min="11" max="11" width="14.42578125" style="26" customWidth="1"/>
    <col min="12" max="12" width="13.28515625" style="26" customWidth="1"/>
    <col min="13" max="13" width="14.85546875" style="26" customWidth="1"/>
    <col min="14" max="14" width="14" style="26" bestFit="1" customWidth="1"/>
    <col min="15" max="15" width="9.140625" style="26"/>
    <col min="16" max="16" width="9.5703125" style="26" bestFit="1" customWidth="1"/>
    <col min="17" max="16384" width="9.140625" style="26"/>
  </cols>
  <sheetData>
    <row r="1" spans="1:16" x14ac:dyDescent="0.2">
      <c r="A1" s="134" t="s">
        <v>339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6" hidden="1" x14ac:dyDescent="0.2">
      <c r="A2" s="71"/>
      <c r="B2" s="71"/>
      <c r="C2" s="149" t="s">
        <v>340</v>
      </c>
      <c r="D2" s="149"/>
      <c r="E2" s="149"/>
      <c r="F2" s="3"/>
      <c r="G2" s="3"/>
      <c r="H2" s="3"/>
      <c r="I2" s="3"/>
      <c r="J2" s="3"/>
      <c r="K2" s="3"/>
      <c r="L2" s="133" t="s">
        <v>1</v>
      </c>
      <c r="M2" s="133"/>
    </row>
    <row r="3" spans="1:16" x14ac:dyDescent="0.2">
      <c r="A3" s="72"/>
      <c r="B3" s="72"/>
      <c r="C3" s="6" t="s">
        <v>341</v>
      </c>
      <c r="D3" s="29" t="s">
        <v>342</v>
      </c>
      <c r="E3" s="6" t="s">
        <v>343</v>
      </c>
      <c r="F3" s="6" t="s">
        <v>344</v>
      </c>
      <c r="G3" s="6" t="s">
        <v>345</v>
      </c>
      <c r="H3" s="6" t="s">
        <v>263</v>
      </c>
      <c r="I3" s="6" t="s">
        <v>346</v>
      </c>
      <c r="J3" s="6" t="s">
        <v>347</v>
      </c>
      <c r="K3" s="6" t="s">
        <v>348</v>
      </c>
      <c r="L3" s="29" t="s">
        <v>349</v>
      </c>
      <c r="M3" s="29" t="s">
        <v>350</v>
      </c>
      <c r="N3" s="29" t="s">
        <v>351</v>
      </c>
    </row>
    <row r="4" spans="1:16" hidden="1" x14ac:dyDescent="0.2">
      <c r="A4" s="72"/>
      <c r="B4" s="72"/>
      <c r="C4" s="8" t="s">
        <v>352</v>
      </c>
      <c r="D4" s="30" t="s">
        <v>353</v>
      </c>
      <c r="E4" s="8" t="s">
        <v>354</v>
      </c>
      <c r="F4" s="8" t="s">
        <v>355</v>
      </c>
      <c r="G4" s="8" t="s">
        <v>356</v>
      </c>
      <c r="H4" s="8" t="s">
        <v>357</v>
      </c>
      <c r="I4" s="8" t="s">
        <v>358</v>
      </c>
      <c r="J4" s="8" t="s">
        <v>359</v>
      </c>
      <c r="K4" s="8" t="s">
        <v>360</v>
      </c>
      <c r="L4" s="30" t="s">
        <v>361</v>
      </c>
      <c r="M4" s="30" t="s">
        <v>362</v>
      </c>
      <c r="N4" s="30" t="s">
        <v>363</v>
      </c>
    </row>
    <row r="5" spans="1:16" x14ac:dyDescent="0.2">
      <c r="A5" s="72">
        <v>1</v>
      </c>
      <c r="B5" s="73" t="s">
        <v>8</v>
      </c>
      <c r="C5" s="31" t="s">
        <v>364</v>
      </c>
      <c r="D5" s="12">
        <v>94780.936169999972</v>
      </c>
      <c r="E5" s="12">
        <v>10651.854424602507</v>
      </c>
      <c r="F5" s="12">
        <v>34531.987656204132</v>
      </c>
      <c r="G5" s="12">
        <v>40716.92655773359</v>
      </c>
      <c r="H5" s="12">
        <v>41708.410114540231</v>
      </c>
      <c r="I5" s="12">
        <v>48001.605607967329</v>
      </c>
      <c r="J5" s="12">
        <v>43032.334356539366</v>
      </c>
      <c r="K5" s="12">
        <v>108289.44864236988</v>
      </c>
      <c r="L5" s="12">
        <v>135240.59099553869</v>
      </c>
      <c r="M5" s="12">
        <v>195860.57932586203</v>
      </c>
      <c r="N5" s="12">
        <v>752814.67385135777</v>
      </c>
      <c r="P5" s="74"/>
    </row>
    <row r="6" spans="1:16" x14ac:dyDescent="0.2">
      <c r="A6" s="75">
        <v>1.1000000000000001</v>
      </c>
      <c r="B6" s="14" t="s">
        <v>10</v>
      </c>
      <c r="C6" s="32" t="s">
        <v>365</v>
      </c>
      <c r="D6" s="16">
        <v>83179.590769999966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8445.3709000000035</v>
      </c>
      <c r="N6" s="12">
        <v>91624.961669999975</v>
      </c>
    </row>
    <row r="7" spans="1:16" x14ac:dyDescent="0.2">
      <c r="A7" s="75">
        <v>1.2</v>
      </c>
      <c r="B7" s="76" t="s">
        <v>366</v>
      </c>
      <c r="C7" s="32" t="s">
        <v>367</v>
      </c>
      <c r="D7" s="16">
        <v>11601.345399999998</v>
      </c>
      <c r="E7" s="16">
        <v>7031.5805400000008</v>
      </c>
      <c r="F7" s="16">
        <v>0</v>
      </c>
      <c r="G7" s="16">
        <v>19032.820660000001</v>
      </c>
      <c r="H7" s="16">
        <v>0</v>
      </c>
      <c r="I7" s="16">
        <v>0</v>
      </c>
      <c r="J7" s="16">
        <v>433</v>
      </c>
      <c r="K7" s="16">
        <v>0</v>
      </c>
      <c r="L7" s="16">
        <v>1789.675</v>
      </c>
      <c r="M7" s="16">
        <v>0</v>
      </c>
      <c r="N7" s="12">
        <v>39888.421600000001</v>
      </c>
    </row>
    <row r="8" spans="1:16" x14ac:dyDescent="0.2">
      <c r="A8" s="75">
        <v>1.3</v>
      </c>
      <c r="B8" s="14" t="s">
        <v>18</v>
      </c>
      <c r="C8" s="34" t="s">
        <v>37</v>
      </c>
      <c r="D8" s="16">
        <v>0</v>
      </c>
      <c r="E8" s="16">
        <v>1726.3595146025054</v>
      </c>
      <c r="F8" s="16">
        <v>7420.3337187585576</v>
      </c>
      <c r="G8" s="16">
        <v>18284.105897733592</v>
      </c>
      <c r="H8" s="16">
        <v>33208.410114540231</v>
      </c>
      <c r="I8" s="16">
        <v>48001.605607967329</v>
      </c>
      <c r="J8" s="16">
        <v>41766.334356539337</v>
      </c>
      <c r="K8" s="16">
        <v>108289.44864236988</v>
      </c>
      <c r="L8" s="16">
        <v>119397.1749412887</v>
      </c>
      <c r="M8" s="16">
        <v>73100.095186861261</v>
      </c>
      <c r="N8" s="12">
        <v>451193.86798066145</v>
      </c>
    </row>
    <row r="9" spans="1:16" ht="11.25" customHeight="1" x14ac:dyDescent="0.2">
      <c r="A9" s="75">
        <v>1.4</v>
      </c>
      <c r="B9" s="76" t="s">
        <v>368</v>
      </c>
      <c r="C9" s="34" t="s">
        <v>369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7253.7410542500002</v>
      </c>
      <c r="M9" s="16">
        <v>0</v>
      </c>
      <c r="N9" s="12">
        <v>7253.7410542500002</v>
      </c>
    </row>
    <row r="10" spans="1:16" x14ac:dyDescent="0.2">
      <c r="A10" s="75">
        <v>1.5</v>
      </c>
      <c r="B10" s="76" t="s">
        <v>370</v>
      </c>
      <c r="C10" s="32" t="s">
        <v>371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2">
        <v>0</v>
      </c>
    </row>
    <row r="11" spans="1:16" x14ac:dyDescent="0.2">
      <c r="A11" s="75">
        <v>1.6</v>
      </c>
      <c r="B11" s="76" t="s">
        <v>372</v>
      </c>
      <c r="C11" s="32" t="s">
        <v>373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2">
        <v>0</v>
      </c>
    </row>
    <row r="12" spans="1:16" x14ac:dyDescent="0.2">
      <c r="A12" s="75">
        <v>1.7</v>
      </c>
      <c r="B12" s="76" t="s">
        <v>374</v>
      </c>
      <c r="C12" s="32" t="s">
        <v>375</v>
      </c>
      <c r="D12" s="16">
        <v>0</v>
      </c>
      <c r="E12" s="16">
        <v>1893.91437</v>
      </c>
      <c r="F12" s="16">
        <v>19550</v>
      </c>
      <c r="G12" s="16">
        <v>3400</v>
      </c>
      <c r="H12" s="16">
        <v>8500</v>
      </c>
      <c r="I12" s="16">
        <v>0</v>
      </c>
      <c r="J12" s="16">
        <v>833.0000000000291</v>
      </c>
      <c r="K12" s="16">
        <v>0</v>
      </c>
      <c r="L12" s="16">
        <v>6800</v>
      </c>
      <c r="M12" s="16">
        <v>156.31617999996499</v>
      </c>
      <c r="N12" s="12">
        <v>41133.230549999993</v>
      </c>
    </row>
    <row r="13" spans="1:16" x14ac:dyDescent="0.2">
      <c r="A13" s="75">
        <v>1.8</v>
      </c>
      <c r="B13" s="76" t="s">
        <v>376</v>
      </c>
      <c r="C13" s="32" t="s">
        <v>48</v>
      </c>
      <c r="D13" s="16">
        <v>0</v>
      </c>
      <c r="E13" s="16">
        <v>0</v>
      </c>
      <c r="F13" s="16">
        <v>7561.6539374455733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114158.79705900079</v>
      </c>
      <c r="N13" s="12">
        <v>121720.45099644637</v>
      </c>
    </row>
    <row r="14" spans="1:16" x14ac:dyDescent="0.2">
      <c r="A14" s="72">
        <v>2</v>
      </c>
      <c r="B14" s="73" t="s">
        <v>377</v>
      </c>
      <c r="C14" s="31" t="s">
        <v>378</v>
      </c>
      <c r="D14" s="12">
        <v>167780.03245953197</v>
      </c>
      <c r="E14" s="12">
        <v>9057.9388780000008</v>
      </c>
      <c r="F14" s="12">
        <v>33181.942088000003</v>
      </c>
      <c r="G14" s="12">
        <v>44178.238902301004</v>
      </c>
      <c r="H14" s="12">
        <v>78273.936691006995</v>
      </c>
      <c r="I14" s="12">
        <v>55598.399659500006</v>
      </c>
      <c r="J14" s="12">
        <v>109786.36998865992</v>
      </c>
      <c r="K14" s="12">
        <v>36945.526472999998</v>
      </c>
      <c r="L14" s="12">
        <v>61253.53897999999</v>
      </c>
      <c r="M14" s="12">
        <v>60148.682949999988</v>
      </c>
      <c r="N14" s="12">
        <v>656204.60706999991</v>
      </c>
      <c r="P14" s="74"/>
    </row>
    <row r="15" spans="1:16" x14ac:dyDescent="0.2">
      <c r="A15" s="75">
        <v>2.1</v>
      </c>
      <c r="B15" s="76" t="s">
        <v>379</v>
      </c>
      <c r="C15" s="34" t="s">
        <v>380</v>
      </c>
      <c r="D15" s="7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7002.8812600000001</v>
      </c>
      <c r="L15" s="16">
        <v>27722.590700000001</v>
      </c>
      <c r="M15" s="16">
        <v>0</v>
      </c>
      <c r="N15" s="12">
        <v>34725.471960000003</v>
      </c>
    </row>
    <row r="16" spans="1:16" ht="13.5" customHeight="1" x14ac:dyDescent="0.2">
      <c r="A16" s="75">
        <v>2.2000000000000002</v>
      </c>
      <c r="B16" s="76" t="s">
        <v>381</v>
      </c>
      <c r="C16" s="34" t="s">
        <v>62</v>
      </c>
      <c r="D16" s="16">
        <v>53.634079999999983</v>
      </c>
      <c r="E16" s="16">
        <v>7031.5805400000008</v>
      </c>
      <c r="F16" s="16">
        <v>19500.2919</v>
      </c>
      <c r="G16" s="16">
        <v>15913.76125</v>
      </c>
      <c r="H16" s="16">
        <v>9289.7341799999995</v>
      </c>
      <c r="I16" s="16">
        <v>612.95182999999997</v>
      </c>
      <c r="J16" s="16">
        <v>3201.0648000000006</v>
      </c>
      <c r="K16" s="16">
        <v>4928.80573</v>
      </c>
      <c r="L16" s="16">
        <v>5028.8986100000011</v>
      </c>
      <c r="M16" s="16">
        <v>50617.904969999996</v>
      </c>
      <c r="N16" s="12">
        <v>116178.62789</v>
      </c>
    </row>
    <row r="17" spans="1:14" x14ac:dyDescent="0.2">
      <c r="A17" s="75">
        <v>2.2999999999999998</v>
      </c>
      <c r="B17" s="76" t="s">
        <v>51</v>
      </c>
      <c r="C17" s="34" t="s">
        <v>382</v>
      </c>
      <c r="D17" s="77">
        <v>167726.39837953198</v>
      </c>
      <c r="E17" s="16">
        <v>2026.3583380000002</v>
      </c>
      <c r="F17" s="16">
        <v>9030.8920080000025</v>
      </c>
      <c r="G17" s="16">
        <v>28264.477652301004</v>
      </c>
      <c r="H17" s="16">
        <v>68984.202511006995</v>
      </c>
      <c r="I17" s="16">
        <v>54985.447829500001</v>
      </c>
      <c r="J17" s="16">
        <v>106585.30518865993</v>
      </c>
      <c r="K17" s="16">
        <v>25013.839482999996</v>
      </c>
      <c r="L17" s="16">
        <v>11502.049669999999</v>
      </c>
      <c r="M17" s="16">
        <v>0</v>
      </c>
      <c r="N17" s="12">
        <v>474118.97105999984</v>
      </c>
    </row>
    <row r="18" spans="1:14" x14ac:dyDescent="0.2">
      <c r="A18" s="75" t="s">
        <v>383</v>
      </c>
      <c r="B18" s="76" t="s">
        <v>384</v>
      </c>
      <c r="C18" s="78" t="s">
        <v>385</v>
      </c>
      <c r="D18" s="25">
        <v>167726.39837953198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12">
        <v>167726.39837953198</v>
      </c>
    </row>
    <row r="19" spans="1:14" x14ac:dyDescent="0.2">
      <c r="A19" s="75" t="s">
        <v>386</v>
      </c>
      <c r="B19" s="76" t="s">
        <v>387</v>
      </c>
      <c r="C19" s="78" t="s">
        <v>388</v>
      </c>
      <c r="D19" s="25">
        <v>0</v>
      </c>
      <c r="E19" s="25">
        <v>2026.3583380000002</v>
      </c>
      <c r="F19" s="25">
        <v>9030.8920080000025</v>
      </c>
      <c r="G19" s="25">
        <v>28264.477652301004</v>
      </c>
      <c r="H19" s="25">
        <v>68984.202511006995</v>
      </c>
      <c r="I19" s="25">
        <v>54985.447829500001</v>
      </c>
      <c r="J19" s="25">
        <v>106585.30518865993</v>
      </c>
      <c r="K19" s="25">
        <v>25013.839482999996</v>
      </c>
      <c r="L19" s="25">
        <v>11502.049669999999</v>
      </c>
      <c r="M19" s="25">
        <v>0</v>
      </c>
      <c r="N19" s="12">
        <v>306392.57268046791</v>
      </c>
    </row>
    <row r="20" spans="1:14" x14ac:dyDescent="0.2">
      <c r="A20" s="75">
        <v>2.4</v>
      </c>
      <c r="B20" s="76" t="s">
        <v>389</v>
      </c>
      <c r="C20" s="34" t="s">
        <v>390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17000</v>
      </c>
      <c r="M20" s="16">
        <v>0</v>
      </c>
      <c r="N20" s="12">
        <v>17000</v>
      </c>
    </row>
    <row r="21" spans="1:14" x14ac:dyDescent="0.2">
      <c r="A21" s="75">
        <v>2.5</v>
      </c>
      <c r="B21" s="76" t="s">
        <v>63</v>
      </c>
      <c r="C21" s="32" t="s">
        <v>64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2">
        <v>0</v>
      </c>
    </row>
    <row r="22" spans="1:14" x14ac:dyDescent="0.2">
      <c r="A22" s="75">
        <v>2.6</v>
      </c>
      <c r="B22" s="76" t="s">
        <v>391</v>
      </c>
      <c r="C22" s="32" t="s">
        <v>72</v>
      </c>
      <c r="D22" s="16">
        <v>0</v>
      </c>
      <c r="E22" s="16">
        <v>0</v>
      </c>
      <c r="F22" s="16">
        <v>4650.7581800000007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9530.7779799999917</v>
      </c>
      <c r="N22" s="12">
        <v>14181.536159999992</v>
      </c>
    </row>
    <row r="23" spans="1:14" x14ac:dyDescent="0.2">
      <c r="A23" s="72">
        <v>3</v>
      </c>
      <c r="B23" s="73" t="s">
        <v>392</v>
      </c>
      <c r="C23" s="31" t="s">
        <v>393</v>
      </c>
      <c r="D23" s="12">
        <v>-72999.096289531997</v>
      </c>
      <c r="E23" s="12">
        <v>1593.9155466025059</v>
      </c>
      <c r="F23" s="12">
        <v>1350.0455682041284</v>
      </c>
      <c r="G23" s="12">
        <v>-3461.3123445674137</v>
      </c>
      <c r="H23" s="12">
        <v>-36565.526576466764</v>
      </c>
      <c r="I23" s="12">
        <v>-7596.7940515326773</v>
      </c>
      <c r="J23" s="12">
        <v>-66754.035632120562</v>
      </c>
      <c r="K23" s="12">
        <v>71343.922169369878</v>
      </c>
      <c r="L23" s="12">
        <v>73987.052015538706</v>
      </c>
      <c r="M23" s="12">
        <v>135711.89637586204</v>
      </c>
      <c r="N23" s="12">
        <v>96610.066781357862</v>
      </c>
    </row>
  </sheetData>
  <mergeCells count="3">
    <mergeCell ref="A1:M1"/>
    <mergeCell ref="C2:E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topLeftCell="A11" zoomScale="110" zoomScaleNormal="110" workbookViewId="0">
      <selection activeCell="F36" sqref="F36"/>
    </sheetView>
  </sheetViews>
  <sheetFormatPr defaultRowHeight="12.75" x14ac:dyDescent="0.2"/>
  <cols>
    <col min="1" max="1" width="4.85546875" style="20" bestFit="1" customWidth="1"/>
    <col min="2" max="2" width="38.28515625" style="20" hidden="1" customWidth="1"/>
    <col min="3" max="3" width="58.5703125" style="26" customWidth="1"/>
    <col min="4" max="4" width="13.140625" style="26" bestFit="1" customWidth="1"/>
    <col min="5" max="5" width="13.140625" style="26" customWidth="1"/>
    <col min="6" max="6" width="12.28515625" style="26" bestFit="1" customWidth="1"/>
    <col min="7" max="7" width="11.28515625" style="26" bestFit="1" customWidth="1"/>
    <col min="8" max="8" width="10.28515625" style="26" bestFit="1" customWidth="1"/>
    <col min="9" max="16384" width="9.140625" style="26"/>
  </cols>
  <sheetData>
    <row r="1" spans="1:8" s="48" customFormat="1" x14ac:dyDescent="0.2">
      <c r="A1" s="150" t="s">
        <v>394</v>
      </c>
      <c r="B1" s="150"/>
      <c r="C1" s="150"/>
      <c r="D1" s="150"/>
      <c r="E1" s="150"/>
      <c r="F1" s="150"/>
      <c r="G1" s="150"/>
      <c r="H1" s="150"/>
    </row>
    <row r="2" spans="1:8" s="48" customFormat="1" hidden="1" x14ac:dyDescent="0.2">
      <c r="A2" s="79"/>
      <c r="B2" s="79"/>
      <c r="C2" s="151" t="s">
        <v>395</v>
      </c>
      <c r="D2" s="151"/>
      <c r="E2" s="80"/>
      <c r="F2" s="80"/>
      <c r="G2" s="152" t="s">
        <v>1</v>
      </c>
      <c r="H2" s="152"/>
    </row>
    <row r="3" spans="1:8" x14ac:dyDescent="0.2">
      <c r="A3" s="5"/>
      <c r="B3" s="5"/>
      <c r="C3" s="29"/>
      <c r="D3" s="29" t="s">
        <v>280</v>
      </c>
      <c r="E3" s="6" t="s">
        <v>396</v>
      </c>
      <c r="F3" s="6" t="s">
        <v>397</v>
      </c>
      <c r="G3" s="6" t="s">
        <v>398</v>
      </c>
      <c r="H3" s="6" t="s">
        <v>229</v>
      </c>
    </row>
    <row r="4" spans="1:8" hidden="1" x14ac:dyDescent="0.2">
      <c r="A4" s="5"/>
      <c r="B4" s="5"/>
      <c r="C4" s="30" t="s">
        <v>399</v>
      </c>
      <c r="D4" s="30" t="s">
        <v>300</v>
      </c>
      <c r="E4" s="8" t="s">
        <v>396</v>
      </c>
      <c r="F4" s="8" t="s">
        <v>400</v>
      </c>
      <c r="G4" s="8" t="s">
        <v>401</v>
      </c>
      <c r="H4" s="8" t="s">
        <v>402</v>
      </c>
    </row>
    <row r="5" spans="1:8" x14ac:dyDescent="0.2">
      <c r="A5" s="21">
        <v>1</v>
      </c>
      <c r="B5" s="42" t="s">
        <v>8</v>
      </c>
      <c r="C5" s="31" t="s">
        <v>364</v>
      </c>
      <c r="D5" s="70">
        <v>752814.67385235615</v>
      </c>
      <c r="E5" s="81">
        <v>569279.43923017767</v>
      </c>
      <c r="F5" s="81">
        <v>154101.15675315008</v>
      </c>
      <c r="G5" s="81">
        <v>28065.443300848467</v>
      </c>
      <c r="H5" s="81">
        <v>1368.6345681800001</v>
      </c>
    </row>
    <row r="6" spans="1:8" x14ac:dyDescent="0.2">
      <c r="A6" s="40">
        <v>1.1000000000000001</v>
      </c>
      <c r="B6" s="43" t="s">
        <v>403</v>
      </c>
      <c r="C6" s="32" t="s">
        <v>404</v>
      </c>
      <c r="D6" s="70">
        <v>91624.96166999999</v>
      </c>
      <c r="E6" s="82">
        <v>35141.667179999997</v>
      </c>
      <c r="F6" s="82">
        <v>37009.531706511014</v>
      </c>
      <c r="G6" s="82">
        <v>18183.855008810999</v>
      </c>
      <c r="H6" s="82">
        <v>1289.9077746780001</v>
      </c>
    </row>
    <row r="7" spans="1:8" x14ac:dyDescent="0.2">
      <c r="A7" s="40">
        <v>1.2</v>
      </c>
      <c r="B7" s="43" t="s">
        <v>366</v>
      </c>
      <c r="C7" s="32" t="s">
        <v>367</v>
      </c>
      <c r="D7" s="70">
        <v>39888.421600000001</v>
      </c>
      <c r="E7" s="82">
        <v>23134.63076</v>
      </c>
      <c r="F7" s="82">
        <v>12764.39084</v>
      </c>
      <c r="G7" s="82">
        <v>3989.3999999999996</v>
      </c>
      <c r="H7" s="82">
        <v>0</v>
      </c>
    </row>
    <row r="8" spans="1:8" x14ac:dyDescent="0.2">
      <c r="A8" s="40">
        <v>1.3</v>
      </c>
      <c r="B8" s="43" t="s">
        <v>405</v>
      </c>
      <c r="C8" s="32" t="s">
        <v>19</v>
      </c>
      <c r="D8" s="70">
        <v>451193.86798066052</v>
      </c>
      <c r="E8" s="82">
        <v>391981.18463499151</v>
      </c>
      <c r="F8" s="82">
        <v>54946.563226739061</v>
      </c>
      <c r="G8" s="82">
        <v>4265.986347349969</v>
      </c>
      <c r="H8" s="82">
        <v>0.13377157999999767</v>
      </c>
    </row>
    <row r="9" spans="1:8" x14ac:dyDescent="0.2">
      <c r="A9" s="40">
        <v>1.4</v>
      </c>
      <c r="B9" s="43" t="s">
        <v>406</v>
      </c>
      <c r="C9" s="34" t="s">
        <v>407</v>
      </c>
      <c r="D9" s="70">
        <v>48386.971604249993</v>
      </c>
      <c r="E9" s="82">
        <v>1994.1305500000001</v>
      </c>
      <c r="F9" s="82">
        <v>46392.841054249991</v>
      </c>
      <c r="G9" s="82">
        <v>0</v>
      </c>
      <c r="H9" s="82">
        <v>0</v>
      </c>
    </row>
    <row r="10" spans="1:8" x14ac:dyDescent="0.2">
      <c r="A10" s="40">
        <v>1.5</v>
      </c>
      <c r="B10" s="43" t="s">
        <v>408</v>
      </c>
      <c r="C10" s="32" t="s">
        <v>373</v>
      </c>
      <c r="D10" s="70">
        <v>0</v>
      </c>
      <c r="E10" s="82">
        <v>0</v>
      </c>
      <c r="F10" s="82">
        <v>0</v>
      </c>
      <c r="G10" s="82">
        <v>0</v>
      </c>
      <c r="H10" s="82">
        <v>0</v>
      </c>
    </row>
    <row r="11" spans="1:8" x14ac:dyDescent="0.2">
      <c r="A11" s="40">
        <v>1.6</v>
      </c>
      <c r="B11" s="43" t="s">
        <v>409</v>
      </c>
      <c r="C11" s="32" t="s">
        <v>410</v>
      </c>
      <c r="D11" s="70">
        <v>0</v>
      </c>
      <c r="E11" s="82">
        <v>0</v>
      </c>
      <c r="F11" s="82">
        <v>0</v>
      </c>
      <c r="G11" s="82">
        <v>0</v>
      </c>
      <c r="H11" s="82">
        <v>0</v>
      </c>
    </row>
    <row r="12" spans="1:8" x14ac:dyDescent="0.2">
      <c r="A12" s="40">
        <v>1.7</v>
      </c>
      <c r="B12" s="43" t="s">
        <v>411</v>
      </c>
      <c r="C12" s="32" t="s">
        <v>412</v>
      </c>
      <c r="D12" s="70">
        <v>89058.27386999999</v>
      </c>
      <c r="E12" s="82">
        <v>89058.27386999999</v>
      </c>
      <c r="F12" s="82">
        <v>0</v>
      </c>
      <c r="G12" s="82">
        <v>0</v>
      </c>
      <c r="H12" s="82">
        <v>0</v>
      </c>
    </row>
    <row r="13" spans="1:8" x14ac:dyDescent="0.2">
      <c r="A13" s="40">
        <v>1.8</v>
      </c>
      <c r="B13" s="43" t="s">
        <v>47</v>
      </c>
      <c r="C13" s="32" t="s">
        <v>48</v>
      </c>
      <c r="D13" s="70">
        <v>32662.177127445593</v>
      </c>
      <c r="E13" s="82">
        <v>27969.552235186096</v>
      </c>
      <c r="F13" s="82">
        <v>2987.8299256499995</v>
      </c>
      <c r="G13" s="82">
        <v>1626.2019446874999</v>
      </c>
      <c r="H13" s="82">
        <v>78.593021921999991</v>
      </c>
    </row>
    <row r="14" spans="1:8" x14ac:dyDescent="0.2">
      <c r="A14" s="21">
        <v>2</v>
      </c>
      <c r="B14" s="42" t="s">
        <v>377</v>
      </c>
      <c r="C14" s="31" t="s">
        <v>378</v>
      </c>
      <c r="D14" s="70">
        <v>656204.60802954389</v>
      </c>
      <c r="E14" s="81">
        <v>472716.58762666385</v>
      </c>
      <c r="F14" s="81">
        <v>154965.345080603</v>
      </c>
      <c r="G14" s="81">
        <v>27525.516948543001</v>
      </c>
      <c r="H14" s="81">
        <v>997.15837373399995</v>
      </c>
    </row>
    <row r="15" spans="1:8" x14ac:dyDescent="0.2">
      <c r="A15" s="40">
        <v>2.1</v>
      </c>
      <c r="B15" s="43" t="s">
        <v>413</v>
      </c>
      <c r="C15" s="34" t="s">
        <v>414</v>
      </c>
      <c r="D15" s="70">
        <v>34725.471960000003</v>
      </c>
      <c r="E15" s="82">
        <v>34725.471960000003</v>
      </c>
      <c r="F15" s="82">
        <v>0</v>
      </c>
      <c r="G15" s="82">
        <v>0</v>
      </c>
      <c r="H15" s="82">
        <v>0</v>
      </c>
    </row>
    <row r="16" spans="1:8" ht="25.5" x14ac:dyDescent="0.2">
      <c r="A16" s="40">
        <v>2.2000000000000002</v>
      </c>
      <c r="B16" s="43" t="s">
        <v>415</v>
      </c>
      <c r="C16" s="34" t="s">
        <v>416</v>
      </c>
      <c r="D16" s="70">
        <v>133178.62788999997</v>
      </c>
      <c r="E16" s="82">
        <v>115688.11954711998</v>
      </c>
      <c r="F16" s="82">
        <v>17490.507545</v>
      </c>
      <c r="G16" s="82">
        <v>7.9788000000000005E-4</v>
      </c>
      <c r="H16" s="82">
        <v>0</v>
      </c>
    </row>
    <row r="17" spans="1:8" x14ac:dyDescent="0.2">
      <c r="A17" s="40">
        <v>2.2999999999999998</v>
      </c>
      <c r="B17" s="76" t="s">
        <v>51</v>
      </c>
      <c r="C17" s="32" t="s">
        <v>417</v>
      </c>
      <c r="D17" s="70">
        <v>474118.97105999989</v>
      </c>
      <c r="E17" s="82">
        <v>313340.5187999999</v>
      </c>
      <c r="F17" s="82">
        <v>133002.42479405898</v>
      </c>
      <c r="G17" s="82">
        <v>26793.843235713</v>
      </c>
      <c r="H17" s="82">
        <v>982.18423022799993</v>
      </c>
    </row>
    <row r="18" spans="1:8" x14ac:dyDescent="0.2">
      <c r="A18" s="40" t="s">
        <v>383</v>
      </c>
      <c r="B18" s="76" t="s">
        <v>384</v>
      </c>
      <c r="C18" s="32" t="s">
        <v>418</v>
      </c>
      <c r="D18" s="70">
        <v>167726.39837953201</v>
      </c>
      <c r="E18" s="82">
        <v>102775.69966</v>
      </c>
      <c r="F18" s="82">
        <v>38722.04236485999</v>
      </c>
      <c r="G18" s="82">
        <v>25246.472124444001</v>
      </c>
      <c r="H18" s="82">
        <v>982.18423022799993</v>
      </c>
    </row>
    <row r="19" spans="1:8" x14ac:dyDescent="0.2">
      <c r="A19" s="40" t="s">
        <v>386</v>
      </c>
      <c r="B19" s="76" t="s">
        <v>387</v>
      </c>
      <c r="C19" s="32" t="s">
        <v>419</v>
      </c>
      <c r="D19" s="70">
        <v>306392.57268046791</v>
      </c>
      <c r="E19" s="82">
        <v>210564.81913999992</v>
      </c>
      <c r="F19" s="82">
        <v>94280.382429199002</v>
      </c>
      <c r="G19" s="82">
        <v>1547.3711112689998</v>
      </c>
      <c r="H19" s="82">
        <v>0</v>
      </c>
    </row>
    <row r="20" spans="1:8" x14ac:dyDescent="0.2">
      <c r="A20" s="40">
        <v>2.4</v>
      </c>
      <c r="B20" s="76" t="s">
        <v>389</v>
      </c>
      <c r="C20" s="32" t="s">
        <v>390</v>
      </c>
      <c r="D20" s="70">
        <v>0</v>
      </c>
      <c r="E20" s="82">
        <v>0</v>
      </c>
      <c r="F20" s="82">
        <v>0</v>
      </c>
      <c r="G20" s="82">
        <v>0</v>
      </c>
      <c r="H20" s="82">
        <v>0</v>
      </c>
    </row>
    <row r="21" spans="1:8" x14ac:dyDescent="0.2">
      <c r="A21" s="40">
        <v>2.5</v>
      </c>
      <c r="B21" s="76" t="s">
        <v>63</v>
      </c>
      <c r="C21" s="32" t="s">
        <v>64</v>
      </c>
      <c r="D21" s="70">
        <v>0</v>
      </c>
      <c r="E21" s="82">
        <v>0</v>
      </c>
      <c r="F21" s="82">
        <v>0</v>
      </c>
      <c r="G21" s="82">
        <v>0</v>
      </c>
      <c r="H21" s="82">
        <v>0</v>
      </c>
    </row>
    <row r="22" spans="1:8" x14ac:dyDescent="0.2">
      <c r="A22" s="40">
        <v>2.6</v>
      </c>
      <c r="B22" s="76" t="s">
        <v>391</v>
      </c>
      <c r="C22" s="32" t="s">
        <v>72</v>
      </c>
      <c r="D22" s="70">
        <v>14181.537119543991</v>
      </c>
      <c r="E22" s="82">
        <v>8962.4773195439921</v>
      </c>
      <c r="F22" s="82">
        <v>4472.412741543998</v>
      </c>
      <c r="G22" s="82">
        <v>731.67291494999995</v>
      </c>
      <c r="H22" s="82">
        <v>14.974143505999997</v>
      </c>
    </row>
    <row r="23" spans="1:8" x14ac:dyDescent="0.2">
      <c r="A23" s="153" t="s">
        <v>420</v>
      </c>
      <c r="B23" s="154"/>
      <c r="C23" s="154"/>
      <c r="D23" s="154"/>
      <c r="E23" s="154"/>
      <c r="F23" s="154"/>
      <c r="G23" s="154"/>
      <c r="H23" s="155"/>
    </row>
    <row r="24" spans="1:8" x14ac:dyDescent="0.2">
      <c r="A24" s="21">
        <v>3</v>
      </c>
      <c r="B24" s="42" t="s">
        <v>421</v>
      </c>
      <c r="C24" s="83" t="s">
        <v>422</v>
      </c>
      <c r="D24" s="84"/>
      <c r="E24" s="84"/>
      <c r="F24" s="84"/>
      <c r="G24" s="84"/>
      <c r="H24" s="84"/>
    </row>
    <row r="25" spans="1:8" x14ac:dyDescent="0.2">
      <c r="A25" s="40">
        <v>3.1</v>
      </c>
      <c r="B25" s="43" t="s">
        <v>423</v>
      </c>
      <c r="C25" s="61" t="s">
        <v>424</v>
      </c>
      <c r="D25" s="85">
        <v>2.1739326531836547E-2</v>
      </c>
      <c r="E25" s="86"/>
      <c r="F25" s="86"/>
      <c r="G25" s="86"/>
      <c r="H25" s="86"/>
    </row>
    <row r="26" spans="1:8" x14ac:dyDescent="0.2">
      <c r="A26" s="40">
        <v>3.2</v>
      </c>
      <c r="B26" s="43" t="s">
        <v>425</v>
      </c>
      <c r="C26" s="27" t="s">
        <v>426</v>
      </c>
      <c r="D26" s="85">
        <v>2.5221365977417884E-5</v>
      </c>
      <c r="E26" s="86"/>
      <c r="F26" s="86"/>
      <c r="G26" s="86"/>
      <c r="H26" s="86"/>
    </row>
    <row r="27" spans="1:8" x14ac:dyDescent="0.2">
      <c r="A27" s="40">
        <v>3.3</v>
      </c>
      <c r="B27" s="43" t="s">
        <v>427</v>
      </c>
      <c r="C27" s="27" t="s">
        <v>428</v>
      </c>
      <c r="D27" s="85">
        <v>0</v>
      </c>
      <c r="E27" s="86"/>
      <c r="F27" s="86"/>
      <c r="G27" s="86"/>
      <c r="H27" s="86"/>
    </row>
    <row r="28" spans="1:8" x14ac:dyDescent="0.2">
      <c r="A28" s="40">
        <v>3.4</v>
      </c>
      <c r="B28" s="43" t="s">
        <v>429</v>
      </c>
      <c r="C28" s="27" t="s">
        <v>430</v>
      </c>
      <c r="D28" s="85">
        <v>2.1762478441447276E-2</v>
      </c>
      <c r="E28" s="86"/>
      <c r="F28" s="86"/>
      <c r="G28" s="86"/>
      <c r="H28" s="86"/>
    </row>
    <row r="29" spans="1:8" x14ac:dyDescent="0.2">
      <c r="D29" s="131"/>
      <c r="E29" s="64"/>
      <c r="F29" s="64"/>
      <c r="G29" s="64"/>
      <c r="H29" s="64"/>
    </row>
    <row r="31" spans="1:8" ht="28.5" customHeight="1" x14ac:dyDescent="0.2">
      <c r="C31" s="156" t="s">
        <v>431</v>
      </c>
      <c r="D31" s="157"/>
      <c r="E31" s="157"/>
      <c r="F31" s="158"/>
    </row>
    <row r="32" spans="1:8" ht="38.25" x14ac:dyDescent="0.2">
      <c r="C32" s="54" t="s">
        <v>432</v>
      </c>
      <c r="D32" s="54" t="s">
        <v>433</v>
      </c>
      <c r="E32" s="54" t="s">
        <v>434</v>
      </c>
      <c r="F32" s="54" t="s">
        <v>435</v>
      </c>
    </row>
    <row r="33" spans="3:6" x14ac:dyDescent="0.2">
      <c r="C33" s="57" t="s">
        <v>436</v>
      </c>
      <c r="D33" s="87">
        <v>0.1</v>
      </c>
      <c r="E33" s="87">
        <v>7.0000000000000007E-2</v>
      </c>
      <c r="F33" s="88"/>
    </row>
    <row r="34" spans="3:6" x14ac:dyDescent="0.2">
      <c r="C34" s="57" t="s">
        <v>437</v>
      </c>
      <c r="D34" s="87">
        <v>0.1</v>
      </c>
      <c r="E34" s="87">
        <v>7.0000000000000007E-2</v>
      </c>
      <c r="F34" s="88"/>
    </row>
    <row r="35" spans="3:6" x14ac:dyDescent="0.2">
      <c r="C35" s="57" t="s">
        <v>438</v>
      </c>
      <c r="D35" s="87">
        <v>0.2</v>
      </c>
      <c r="E35" s="87">
        <v>0.14000000000000001</v>
      </c>
      <c r="F35" s="87">
        <v>0.03</v>
      </c>
    </row>
    <row r="36" spans="3:6" x14ac:dyDescent="0.2">
      <c r="C36" s="57" t="s">
        <v>439</v>
      </c>
      <c r="D36" s="87">
        <v>0.2</v>
      </c>
      <c r="E36" s="87">
        <v>0.14000000000000001</v>
      </c>
      <c r="F36" s="87">
        <v>0.03</v>
      </c>
    </row>
  </sheetData>
  <mergeCells count="5">
    <mergeCell ref="A1:H1"/>
    <mergeCell ref="C2:D2"/>
    <mergeCell ref="G2:H2"/>
    <mergeCell ref="A23:H23"/>
    <mergeCell ref="C31:F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opLeftCell="B1" zoomScaleNormal="100" zoomScaleSheetLayoutView="100" workbookViewId="0">
      <selection activeCell="E43" sqref="E43"/>
    </sheetView>
  </sheetViews>
  <sheetFormatPr defaultColWidth="9.140625" defaultRowHeight="12.75" x14ac:dyDescent="0.2"/>
  <cols>
    <col min="1" max="1" width="33.7109375" style="91" hidden="1" customWidth="1"/>
    <col min="2" max="2" width="41.140625" style="90" customWidth="1"/>
    <col min="3" max="3" width="25.5703125" style="91" customWidth="1"/>
    <col min="4" max="4" width="17.140625" style="90" customWidth="1"/>
    <col min="5" max="5" width="13.7109375" style="90" customWidth="1"/>
    <col min="6" max="6" width="10.85546875" style="90" bestFit="1" customWidth="1"/>
    <col min="7" max="8" width="9.140625" style="90"/>
    <col min="9" max="9" width="11.85546875" style="90" bestFit="1" customWidth="1"/>
    <col min="10" max="16384" width="9.140625" style="90"/>
  </cols>
  <sheetData>
    <row r="1" spans="1:5" x14ac:dyDescent="0.2">
      <c r="A1" s="89"/>
      <c r="B1" s="89" t="s">
        <v>440</v>
      </c>
      <c r="C1" s="89"/>
      <c r="D1" s="89"/>
    </row>
    <row r="3" spans="1:5" x14ac:dyDescent="0.2">
      <c r="B3" s="92"/>
      <c r="D3" s="93" t="s">
        <v>441</v>
      </c>
      <c r="E3" s="94"/>
    </row>
    <row r="4" spans="1:5" x14ac:dyDescent="0.2">
      <c r="A4" s="95" t="s">
        <v>442</v>
      </c>
      <c r="B4" s="159" t="s">
        <v>443</v>
      </c>
      <c r="C4" s="160"/>
      <c r="D4" s="96">
        <v>78892.90393999996</v>
      </c>
    </row>
    <row r="5" spans="1:5" x14ac:dyDescent="0.2">
      <c r="A5" s="95" t="s">
        <v>444</v>
      </c>
      <c r="B5" s="161" t="s">
        <v>445</v>
      </c>
      <c r="C5" s="162"/>
      <c r="D5" s="97">
        <v>125686.35567999998</v>
      </c>
    </row>
    <row r="6" spans="1:5" x14ac:dyDescent="0.2">
      <c r="A6" s="95" t="s">
        <v>446</v>
      </c>
      <c r="B6" s="161" t="s">
        <v>447</v>
      </c>
      <c r="C6" s="162"/>
      <c r="D6" s="97">
        <v>0</v>
      </c>
    </row>
    <row r="7" spans="1:5" x14ac:dyDescent="0.2">
      <c r="A7" s="95" t="s">
        <v>448</v>
      </c>
      <c r="B7" s="161" t="s">
        <v>449</v>
      </c>
      <c r="C7" s="162"/>
      <c r="D7" s="97">
        <v>483.77004999999997</v>
      </c>
    </row>
    <row r="8" spans="1:5" x14ac:dyDescent="0.2">
      <c r="A8" s="98" t="s">
        <v>450</v>
      </c>
      <c r="B8" s="161" t="s">
        <v>451</v>
      </c>
      <c r="C8" s="162"/>
      <c r="D8" s="99">
        <v>-47277.221790000032</v>
      </c>
    </row>
    <row r="9" spans="1:5" x14ac:dyDescent="0.2">
      <c r="A9" s="98" t="s">
        <v>452</v>
      </c>
      <c r="B9" s="163" t="s">
        <v>453</v>
      </c>
      <c r="C9" s="164"/>
      <c r="D9" s="99">
        <v>-47277.221790000032</v>
      </c>
    </row>
    <row r="10" spans="1:5" x14ac:dyDescent="0.2">
      <c r="A10" s="98" t="s">
        <v>454</v>
      </c>
      <c r="B10" s="163" t="s">
        <v>455</v>
      </c>
      <c r="C10" s="164"/>
      <c r="D10" s="99">
        <v>0</v>
      </c>
    </row>
    <row r="11" spans="1:5" x14ac:dyDescent="0.2">
      <c r="A11" s="98" t="s">
        <v>456</v>
      </c>
      <c r="B11" s="163" t="s">
        <v>457</v>
      </c>
      <c r="C11" s="164"/>
      <c r="D11" s="99">
        <v>0</v>
      </c>
    </row>
    <row r="12" spans="1:5" x14ac:dyDescent="0.2">
      <c r="A12" s="100" t="s">
        <v>402</v>
      </c>
      <c r="B12" s="101" t="s">
        <v>458</v>
      </c>
      <c r="C12" s="102"/>
      <c r="D12" s="97">
        <v>0</v>
      </c>
    </row>
    <row r="13" spans="1:5" x14ac:dyDescent="0.2">
      <c r="A13" s="98" t="s">
        <v>459</v>
      </c>
      <c r="B13" s="159" t="s">
        <v>460</v>
      </c>
      <c r="C13" s="160"/>
      <c r="D13" s="103">
        <v>20246.476206500789</v>
      </c>
    </row>
    <row r="14" spans="1:5" x14ac:dyDescent="0.2">
      <c r="A14" s="98" t="s">
        <v>461</v>
      </c>
      <c r="B14" s="161" t="s">
        <v>462</v>
      </c>
      <c r="C14" s="162"/>
      <c r="D14" s="99">
        <v>15543.58569650079</v>
      </c>
    </row>
    <row r="15" spans="1:5" x14ac:dyDescent="0.2">
      <c r="A15" s="100" t="s">
        <v>463</v>
      </c>
      <c r="B15" s="161" t="s">
        <v>464</v>
      </c>
      <c r="C15" s="162"/>
      <c r="D15" s="97">
        <v>4702.8905100000002</v>
      </c>
    </row>
    <row r="16" spans="1:5" x14ac:dyDescent="0.2">
      <c r="A16" s="95" t="s">
        <v>465</v>
      </c>
      <c r="B16" s="159" t="s">
        <v>466</v>
      </c>
      <c r="C16" s="160"/>
      <c r="D16" s="103">
        <v>58646.427733499171</v>
      </c>
    </row>
    <row r="17" spans="1:10" x14ac:dyDescent="0.2">
      <c r="A17" s="98" t="s">
        <v>467</v>
      </c>
      <c r="B17" s="165" t="s">
        <v>468</v>
      </c>
      <c r="C17" s="165"/>
      <c r="D17" s="103">
        <v>27917.162841356847</v>
      </c>
    </row>
    <row r="18" spans="1:10" x14ac:dyDescent="0.2">
      <c r="A18" s="98" t="s">
        <v>469</v>
      </c>
      <c r="B18" s="166" t="s">
        <v>470</v>
      </c>
      <c r="C18" s="166"/>
      <c r="D18" s="99">
        <v>11247.818289999952</v>
      </c>
    </row>
    <row r="19" spans="1:10" x14ac:dyDescent="0.2">
      <c r="A19" s="98" t="s">
        <v>471</v>
      </c>
      <c r="B19" s="166" t="s">
        <v>472</v>
      </c>
      <c r="C19" s="166"/>
      <c r="D19" s="99">
        <v>6469.344551356895</v>
      </c>
    </row>
    <row r="20" spans="1:10" x14ac:dyDescent="0.2">
      <c r="A20" s="98" t="s">
        <v>473</v>
      </c>
      <c r="B20" s="161" t="s">
        <v>474</v>
      </c>
      <c r="C20" s="162"/>
      <c r="D20" s="99">
        <v>10200</v>
      </c>
    </row>
    <row r="21" spans="1:10" x14ac:dyDescent="0.2">
      <c r="A21" s="95" t="s">
        <v>475</v>
      </c>
      <c r="B21" s="167" t="s">
        <v>476</v>
      </c>
      <c r="C21" s="167"/>
      <c r="D21" s="97">
        <v>0</v>
      </c>
    </row>
    <row r="22" spans="1:10" x14ac:dyDescent="0.2">
      <c r="A22" s="95" t="s">
        <v>477</v>
      </c>
      <c r="B22" s="167" t="s">
        <v>478</v>
      </c>
      <c r="C22" s="167"/>
      <c r="D22" s="97">
        <v>10200</v>
      </c>
    </row>
    <row r="23" spans="1:10" x14ac:dyDescent="0.2">
      <c r="A23" s="100" t="s">
        <v>479</v>
      </c>
      <c r="B23" s="168" t="s">
        <v>480</v>
      </c>
      <c r="C23" s="169"/>
      <c r="D23" s="97">
        <v>0</v>
      </c>
    </row>
    <row r="24" spans="1:10" x14ac:dyDescent="0.2">
      <c r="A24" s="98" t="s">
        <v>481</v>
      </c>
      <c r="B24" s="165" t="s">
        <v>482</v>
      </c>
      <c r="C24" s="165"/>
      <c r="D24" s="103">
        <v>86563.590574856018</v>
      </c>
    </row>
    <row r="25" spans="1:10" x14ac:dyDescent="0.2">
      <c r="A25" s="98" t="s">
        <v>483</v>
      </c>
      <c r="B25" s="165" t="s">
        <v>484</v>
      </c>
      <c r="C25" s="165"/>
      <c r="D25" s="103">
        <v>991.05092999999999</v>
      </c>
    </row>
    <row r="26" spans="1:10" x14ac:dyDescent="0.2">
      <c r="A26" s="98" t="s">
        <v>485</v>
      </c>
      <c r="B26" s="166" t="s">
        <v>486</v>
      </c>
      <c r="C26" s="166"/>
      <c r="D26" s="99">
        <v>300</v>
      </c>
    </row>
    <row r="27" spans="1:10" x14ac:dyDescent="0.2">
      <c r="A27" s="98" t="s">
        <v>487</v>
      </c>
      <c r="B27" s="166" t="s">
        <v>488</v>
      </c>
      <c r="C27" s="166"/>
      <c r="D27" s="99">
        <v>691.05092999999999</v>
      </c>
    </row>
    <row r="28" spans="1:10" x14ac:dyDescent="0.2">
      <c r="A28" s="98" t="s">
        <v>489</v>
      </c>
      <c r="B28" s="165" t="s">
        <v>490</v>
      </c>
      <c r="C28" s="165"/>
      <c r="D28" s="103">
        <v>85572.53964485602</v>
      </c>
      <c r="F28" s="130"/>
      <c r="G28" s="130"/>
      <c r="I28" s="130"/>
      <c r="J28" s="130"/>
    </row>
    <row r="29" spans="1:10" x14ac:dyDescent="0.2">
      <c r="A29" s="98" t="s">
        <v>491</v>
      </c>
      <c r="B29" s="165" t="s">
        <v>492</v>
      </c>
      <c r="C29" s="165"/>
      <c r="D29" s="103">
        <v>579277.63645963243</v>
      </c>
    </row>
    <row r="30" spans="1:10" x14ac:dyDescent="0.2">
      <c r="A30" s="98" t="s">
        <v>493</v>
      </c>
      <c r="B30" s="170" t="s">
        <v>494</v>
      </c>
      <c r="C30" s="170"/>
      <c r="D30" s="99">
        <v>0</v>
      </c>
    </row>
    <row r="31" spans="1:10" x14ac:dyDescent="0.2">
      <c r="A31" s="100" t="s">
        <v>495</v>
      </c>
      <c r="B31" s="168" t="s">
        <v>496</v>
      </c>
      <c r="C31" s="169"/>
      <c r="D31" s="104">
        <v>496.64690900000005</v>
      </c>
    </row>
    <row r="32" spans="1:10" x14ac:dyDescent="0.2">
      <c r="A32" s="100" t="s">
        <v>497</v>
      </c>
      <c r="B32" s="168" t="s">
        <v>498</v>
      </c>
      <c r="C32" s="169"/>
      <c r="D32" s="104">
        <v>16889.246470114533</v>
      </c>
    </row>
    <row r="33" spans="1:5" x14ac:dyDescent="0.2">
      <c r="A33" s="100" t="s">
        <v>499</v>
      </c>
      <c r="B33" s="168" t="s">
        <v>500</v>
      </c>
      <c r="C33" s="169"/>
      <c r="D33" s="104">
        <v>25210.630327000021</v>
      </c>
    </row>
    <row r="34" spans="1:5" x14ac:dyDescent="0.2">
      <c r="A34" s="100" t="s">
        <v>501</v>
      </c>
      <c r="B34" s="168" t="s">
        <v>502</v>
      </c>
      <c r="C34" s="169"/>
      <c r="D34" s="104">
        <v>0</v>
      </c>
    </row>
    <row r="35" spans="1:5" x14ac:dyDescent="0.2">
      <c r="A35" s="100" t="s">
        <v>503</v>
      </c>
      <c r="B35" s="168" t="s">
        <v>504</v>
      </c>
      <c r="C35" s="169"/>
      <c r="D35" s="104">
        <v>470857.00685265078</v>
      </c>
    </row>
    <row r="36" spans="1:5" x14ac:dyDescent="0.2">
      <c r="A36" s="95" t="s">
        <v>505</v>
      </c>
      <c r="B36" s="170" t="s">
        <v>506</v>
      </c>
      <c r="C36" s="170"/>
      <c r="D36" s="104">
        <v>65824.105900867085</v>
      </c>
    </row>
    <row r="37" spans="1:5" ht="28.5" customHeight="1" x14ac:dyDescent="0.2">
      <c r="A37" s="171" t="s">
        <v>507</v>
      </c>
      <c r="B37" s="171"/>
      <c r="C37" s="171"/>
      <c r="D37" s="171"/>
    </row>
    <row r="38" spans="1:5" ht="18" customHeight="1" x14ac:dyDescent="0.2">
      <c r="A38" s="172" t="s">
        <v>420</v>
      </c>
      <c r="B38" s="172"/>
      <c r="C38" s="172"/>
      <c r="D38" s="172"/>
      <c r="E38" s="172"/>
    </row>
    <row r="39" spans="1:5" ht="51" x14ac:dyDescent="0.2">
      <c r="A39" s="105" t="s">
        <v>508</v>
      </c>
      <c r="B39" s="106" t="s">
        <v>509</v>
      </c>
      <c r="C39" s="107" t="s">
        <v>510</v>
      </c>
      <c r="D39" s="108" t="s">
        <v>511</v>
      </c>
      <c r="E39" s="108" t="s">
        <v>512</v>
      </c>
    </row>
    <row r="40" spans="1:5" s="114" customFormat="1" ht="38.25" x14ac:dyDescent="0.2">
      <c r="A40" s="109" t="s">
        <v>513</v>
      </c>
      <c r="B40" s="110" t="s">
        <v>514</v>
      </c>
      <c r="C40" s="111" t="s">
        <v>515</v>
      </c>
      <c r="D40" s="112">
        <v>0.05</v>
      </c>
      <c r="E40" s="113">
        <v>0.10124062115003815</v>
      </c>
    </row>
    <row r="41" spans="1:5" s="114" customFormat="1" ht="38.25" x14ac:dyDescent="0.2">
      <c r="A41" s="109" t="s">
        <v>517</v>
      </c>
      <c r="B41" s="115" t="s">
        <v>518</v>
      </c>
      <c r="C41" s="111" t="s">
        <v>519</v>
      </c>
      <c r="D41" s="112">
        <v>0.09</v>
      </c>
      <c r="E41" s="113">
        <v>0.14772284351912701</v>
      </c>
    </row>
    <row r="42" spans="1:5" s="114" customFormat="1" x14ac:dyDescent="0.2">
      <c r="A42" s="116" t="s">
        <v>520</v>
      </c>
      <c r="B42" s="115" t="s">
        <v>521</v>
      </c>
      <c r="C42" s="117" t="s">
        <v>516</v>
      </c>
      <c r="D42" s="112" t="s">
        <v>522</v>
      </c>
      <c r="E42" s="113">
        <f>867.14%/100</f>
        <v>8.6713999999999999E-2</v>
      </c>
    </row>
    <row r="43" spans="1:5" x14ac:dyDescent="0.2">
      <c r="D43" s="118"/>
    </row>
  </sheetData>
  <sheetProtection formatColumns="0" formatRows="0"/>
  <mergeCells count="34">
    <mergeCell ref="B35:C35"/>
    <mergeCell ref="B36:C36"/>
    <mergeCell ref="A37:D37"/>
    <mergeCell ref="A38:E38"/>
    <mergeCell ref="B29:C29"/>
    <mergeCell ref="B30:C30"/>
    <mergeCell ref="B31:C31"/>
    <mergeCell ref="B32:C32"/>
    <mergeCell ref="B33:C33"/>
    <mergeCell ref="B34:C34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5:C15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IF(ROUND(D5,5)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" id="{38A99A7B-F6C5-4B5A-85B7-C9EDD848601D}">
            <xm:f>IF(ROUND(D6,5)=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Anna R. Mirzoyeva</cp:lastModifiedBy>
  <dcterms:created xsi:type="dcterms:W3CDTF">2019-10-28T11:44:49Z</dcterms:created>
  <dcterms:modified xsi:type="dcterms:W3CDTF">2020-10-20T10:59:41Z</dcterms:modified>
</cp:coreProperties>
</file>