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Mammadov\Desktop\SEH\Saytin Melumatlari\New folder\"/>
    </mc:Choice>
  </mc:AlternateContent>
  <xr:revisionPtr revIDLastSave="0" documentId="8_{19578166-9327-4A99-977B-4A41E908F540}" xr6:coauthVersionLast="47" xr6:coauthVersionMax="47" xr10:uidLastSave="{00000000-0000-0000-0000-000000000000}"/>
  <bookViews>
    <workbookView xWindow="-108" yWindow="-108" windowWidth="23256" windowHeight="12576" xr2:uid="{E15BD563-619A-464A-B214-C12B4B867EEE}"/>
  </bookViews>
  <sheets>
    <sheet name="Likvidlik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  <c r="N21" i="1"/>
  <c r="N20" i="1"/>
  <c r="N19" i="1"/>
  <c r="N18" i="1"/>
  <c r="N17" i="1"/>
  <c r="N16" i="1"/>
  <c r="N15" i="1"/>
  <c r="M14" i="1"/>
  <c r="L14" i="1"/>
  <c r="K14" i="1"/>
  <c r="J14" i="1"/>
  <c r="I14" i="1"/>
  <c r="H14" i="1"/>
  <c r="G14" i="1"/>
  <c r="F14" i="1"/>
  <c r="N14" i="1" s="1"/>
  <c r="E14" i="1"/>
  <c r="D14" i="1"/>
  <c r="N13" i="1"/>
  <c r="N10" i="1"/>
  <c r="N9" i="1"/>
  <c r="N8" i="1"/>
  <c r="N5" i="1" s="1"/>
  <c r="N7" i="1"/>
  <c r="N6" i="1"/>
  <c r="M5" i="1"/>
  <c r="M23" i="1" s="1"/>
  <c r="L5" i="1"/>
  <c r="L23" i="1" s="1"/>
  <c r="K5" i="1"/>
  <c r="K23" i="1" s="1"/>
  <c r="J5" i="1"/>
  <c r="J23" i="1" s="1"/>
  <c r="I5" i="1"/>
  <c r="I23" i="1" s="1"/>
  <c r="H5" i="1"/>
  <c r="H23" i="1" s="1"/>
  <c r="G5" i="1"/>
  <c r="G23" i="1" s="1"/>
  <c r="F5" i="1"/>
  <c r="F23" i="1" s="1"/>
  <c r="E5" i="1"/>
  <c r="E23" i="1" s="1"/>
  <c r="D5" i="1"/>
  <c r="D23" i="1" s="1"/>
  <c r="N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RATI</author>
  </authors>
  <commentList>
    <comment ref="W44" authorId="0" shapeId="0" xr:uid="{7219D3C8-D830-4C5D-BE3D-A91394B94B72}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A13!AO57 should equal to A13!AQ57+A13!AR57+A13!AS57
------
A13!AO57 should equal to  A3!C67</t>
        </r>
      </text>
    </comment>
    <comment ref="W45" authorId="0" shapeId="0" xr:uid="{1B1BE30B-5253-4E97-9255-2E013DE42A07}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A13!AO58 should equal to A13!AQ58+A13!AR58+A13!AS58
--------
A13!AO58 should equal to  A3!C70</t>
        </r>
      </text>
    </comment>
    <comment ref="W46" authorId="0" shapeId="0" xr:uid="{974DCD82-E836-4B79-AE51-68B00BF8B4B3}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A13!AO59 should equal to A13!AQ59+A13!AR59+A13!AS59
</t>
        </r>
      </text>
    </comment>
    <comment ref="W47" authorId="0" shapeId="0" xr:uid="{6BE956A4-E21D-4E96-BF42-ABDEE1F68D4B}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A13!AO60 should equal to A13!AQ60+A13!AR60+A13!AS60</t>
        </r>
      </text>
    </comment>
    <comment ref="W48" authorId="0" shapeId="0" xr:uid="{0937BC0B-091F-4C43-A515-3532FF149A2E}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A13!AO61 should equal to A13!AQ61+A13!AR61+A13!AS61
</t>
        </r>
      </text>
    </comment>
  </commentList>
</comments>
</file>

<file path=xl/sharedStrings.xml><?xml version="1.0" encoding="utf-8"?>
<sst xmlns="http://schemas.openxmlformats.org/spreadsheetml/2006/main" count="67" uniqueCount="67">
  <si>
    <t>Likvidlik riski</t>
  </si>
  <si>
    <t>liqRisk</t>
  </si>
  <si>
    <t>min manatla</t>
  </si>
  <si>
    <t>Ödəniş müddətinin bitməsinə qalan günlər</t>
  </si>
  <si>
    <t>Ani</t>
  </si>
  <si>
    <t>1 - 7 gün</t>
  </si>
  <si>
    <t>8-30 gün</t>
  </si>
  <si>
    <t>30-90 gün</t>
  </si>
  <si>
    <t>3-6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</si>
  <si>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</si>
  <si>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</si>
  <si>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</si>
  <si>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</si>
  <si>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</si>
  <si>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</si>
  <si>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</si>
  <si>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</si>
  <si>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</si>
  <si>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</si>
  <si>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30-90Day</t>
  </si>
  <si>
    <t>3-6Mon</t>
  </si>
  <si>
    <t>6-9Mon</t>
  </si>
  <si>
    <t>9-1Year</t>
  </si>
  <si>
    <t>1-2Year</t>
  </si>
  <si>
    <t>2-5Year</t>
  </si>
  <si>
    <t>&gt;5Year</t>
  </si>
  <si>
    <t>gen</t>
  </si>
  <si>
    <t>assets</t>
  </si>
  <si>
    <t>Aktivlər</t>
  </si>
  <si>
    <t>cashAndEquiv</t>
  </si>
  <si>
    <t>Nağd pul və ekvivalentləri</t>
  </si>
  <si>
    <t>sec</t>
  </si>
  <si>
    <t>Qiymətli kağızlar</t>
  </si>
  <si>
    <t>loansToCust</t>
  </si>
  <si>
    <t>Müştərilərə verilmiş kreditlər (xalis)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</si>
  <si>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</si>
  <si>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</si>
  <si>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</si>
  <si>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</si>
  <si>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</si>
  <si>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</si>
  <si>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</si>
  <si>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</si>
  <si>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</si>
  <si>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Digər maliyyə aktivlər</t>
  </si>
  <si>
    <t>Lia</t>
  </si>
  <si>
    <t>Öhdəliklər</t>
  </si>
  <si>
    <t>CBAndGovReq</t>
  </si>
  <si>
    <t>ARMB və dövlət təşkilatlarının banka qarşı tələbləri</t>
  </si>
  <si>
    <t>attMonFromBank</t>
  </si>
  <si>
    <t>Kredit təşkilatları və digər maliyyə institutlarından cəlb edilmiş vəsaitlər</t>
  </si>
  <si>
    <t>dep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</si>
  <si>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</si>
  <si>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</si>
  <si>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</si>
  <si>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</si>
  <si>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</si>
  <si>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</si>
  <si>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</si>
  <si>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</si>
  <si>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</si>
  <si>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debtSec</t>
  </si>
  <si>
    <t>Borc qiymətli kağızları</t>
  </si>
  <si>
    <t>miscFinLia</t>
  </si>
  <si>
    <t>Digər maliyyə öhdəliklər</t>
  </si>
  <si>
    <t>liqGap</t>
  </si>
  <si>
    <t>Likvidlik "qəpi"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</si>
</sst>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_(* #,##0.0_);_(* \(#,##0.0\);_(* &quot;-&quot;??_);_(@_)"/>
    <numFmt numFmtId="166" formatCode="0.00_);\(0.0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FFFFCC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</cellStyleXfs>
  <cellXfs count="34">
    <xf numFmtId="0" fontId="0" fillId="0" borderId="0" xfId="0"/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" fontId="4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49" fontId="3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165" fontId="0" fillId="0" borderId="0" xfId="1" applyNumberFormat="1" applyFont="1" applyFill="1"/>
    <xf numFmtId="4" fontId="3" fillId="0" borderId="1" xfId="0" applyNumberFormat="1" applyFont="1" applyBorder="1" applyAlignment="1">
      <alignment vertical="center" wrapText="1"/>
    </xf>
    <xf numFmtId="49" fontId="0" fillId="0" borderId="0" xfId="0" applyNumberFormat="1"/>
    <xf numFmtId="0" fontId="7" fillId="0" borderId="0" xfId="2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2" fontId="7" fillId="0" borderId="0" xfId="2" applyNumberFormat="1" applyFont="1" applyAlignment="1">
      <alignment horizontal="right" vertical="center" wrapText="1"/>
    </xf>
    <xf numFmtId="166" fontId="8" fillId="0" borderId="0" xfId="2" applyNumberFormat="1" applyFont="1" applyAlignment="1">
      <alignment horizontal="right" vertical="center" wrapText="1"/>
    </xf>
    <xf numFmtId="4" fontId="7" fillId="0" borderId="0" xfId="2" applyNumberFormat="1" applyFont="1" applyAlignment="1">
      <alignment horizontal="right" vertical="center" wrapText="1"/>
    </xf>
    <xf numFmtId="2" fontId="8" fillId="0" borderId="0" xfId="3" applyNumberFormat="1" applyFont="1" applyAlignment="1">
      <alignment horizontal="right" vertical="center" wrapText="1"/>
    </xf>
    <xf numFmtId="0" fontId="7" fillId="0" borderId="0" xfId="2" applyFont="1" applyAlignment="1">
      <alignment vertical="center" wrapText="1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0" fontId="8" fillId="0" borderId="0" xfId="2" applyFont="1" applyAlignment="1">
      <alignment horizontal="left" vertical="center" wrapText="1" indent="1"/>
    </xf>
    <xf numFmtId="2" fontId="8" fillId="0" borderId="0" xfId="2" applyNumberFormat="1" applyFont="1" applyAlignment="1" applyProtection="1">
      <alignment horizontal="right" vertical="center" wrapText="1"/>
      <protection locked="0"/>
    </xf>
    <xf numFmtId="2" fontId="8" fillId="0" borderId="0" xfId="3" applyNumberFormat="1" applyFont="1" applyAlignment="1" applyProtection="1">
      <alignment horizontal="right" vertical="center" wrapText="1"/>
      <protection locked="0"/>
    </xf>
    <xf numFmtId="2" fontId="9" fillId="0" borderId="0" xfId="3" applyNumberFormat="1" applyFont="1" applyAlignment="1">
      <alignment horizontal="right" vertical="center" wrapText="1"/>
    </xf>
  </cellXfs>
  <cellStyles count="4">
    <cellStyle name="Comma" xfId="1" builtinId="3"/>
    <cellStyle name="Normal" xfId="0" builtinId="0"/>
    <cellStyle name="Normal 2" xfId="3" xr:uid="{39E88C0C-58CB-4586-ABFD-53D67D8B51D9}"/>
    <cellStyle name="Normal_PRUDENSIAL_1NNN_MMYY1-YENI-unprotected 2" xfId="2" xr:uid="{2E5D763C-FAC9-4F2A-96F8-2B7C9DA52F3B}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FMammadov/Desktop/SEH/Saytin%20Melumatlari/Saytin%20melumatlari%20Master%20III_RUB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8"/>
      <sheetName val="A16"/>
      <sheetName val="A15"/>
      <sheetName val="MenfeetZerer"/>
      <sheetName val="A1"/>
      <sheetName val="PulHereketi"/>
      <sheetName val="Kapital"/>
      <sheetName val="Kapital deyismeleri-A2"/>
      <sheetName val="16.7"/>
      <sheetName val="Sheet1"/>
      <sheetName val="A10"/>
      <sheetName val="KreditRiski"/>
      <sheetName val="A9"/>
      <sheetName val="LikvidlikRiski"/>
      <sheetName val="Sheet2"/>
      <sheetName val="0329_A13"/>
      <sheetName val="0329_Baza"/>
      <sheetName val="A13"/>
      <sheetName val="AVM"/>
      <sheetName val="Valyuta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2672-805B-4384-B8F3-DF6880DCB42D}">
  <sheetPr>
    <tabColor rgb="FFFFC000"/>
  </sheetPr>
  <dimension ref="A1:W48"/>
  <sheetViews>
    <sheetView tabSelected="1" zoomScale="110" zoomScaleNormal="110" workbookViewId="0">
      <pane xSplit="3" ySplit="4" topLeftCell="E5" activePane="bottomRight" state="frozen"/>
      <selection activeCell="E8" sqref="E8"/>
      <selection pane="topRight" activeCell="E8" sqref="E8"/>
      <selection pane="bottomLeft" activeCell="E8" sqref="E8"/>
      <selection pane="bottomRight" activeCell="C27" sqref="C27"/>
    </sheetView>
  </sheetViews>
  <sheetFormatPr defaultRowHeight="15" x14ac:dyDescent="0.25"/>
  <cols>
    <col min="1" max="1" width="6" style="20" bestFit="1" customWidth="1"/>
    <col min="2" max="2" width="37.42578125" style="20" hidden="1" customWidth="1"/>
    <col min="3" max="3" width="49.5703125" customWidth="1"/>
    <col min="4" max="4" width="10.28515625" bestFit="1" customWidth="1"/>
    <col min="5" max="5" width="11.7109375" customWidth="1"/>
    <col min="6" max="7" width="13.28515625" customWidth="1"/>
    <col min="8" max="8" width="13.140625" customWidth="1"/>
    <col min="9" max="9" width="13.7109375" customWidth="1"/>
    <col min="10" max="10" width="14.42578125" customWidth="1"/>
    <col min="11" max="11" width="13.5703125" customWidth="1"/>
    <col min="12" max="12" width="12.42578125" customWidth="1"/>
    <col min="13" max="13" width="13.28515625" customWidth="1"/>
    <col min="14" max="14" width="12.7109375" customWidth="1"/>
    <col min="15" max="15" width="13.7109375" bestFit="1" customWidth="1"/>
    <col min="16" max="16" width="10.28515625" bestFit="1" customWidth="1"/>
    <col min="17" max="17" width="10.5703125" bestFit="1" customWidth="1"/>
    <col min="24" max="24" width="12.85546875" customWidth="1"/>
  </cols>
  <sheetData>
    <row r="1" spans="1:1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x14ac:dyDescent="0.25">
      <c r="A2" s="2"/>
      <c r="B2" s="2"/>
      <c r="C2" s="3" t="s">
        <v>1</v>
      </c>
      <c r="D2" s="3"/>
      <c r="E2" s="3"/>
      <c r="F2" s="4"/>
      <c r="G2" s="4"/>
      <c r="H2" s="4"/>
      <c r="I2" s="4"/>
      <c r="J2" s="4"/>
      <c r="K2" s="4"/>
      <c r="L2" s="4"/>
      <c r="M2" s="5" t="s">
        <v>2</v>
      </c>
      <c r="N2" s="5"/>
    </row>
    <row r="3" spans="1:17" x14ac:dyDescent="0.25">
      <c r="A3" s="6"/>
      <c r="B3" s="6"/>
      <c r="C3" s="7" t="s">
        <v>3</v>
      </c>
      <c r="D3" s="8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8" t="s">
        <v>12</v>
      </c>
      <c r="M3" s="8" t="s">
        <v>13</v>
      </c>
      <c r="N3" s="8" t="s">
        <v>14</v>
      </c>
    </row>
    <row r="4" spans="1:17" x14ac:dyDescent="0.25">
      <c r="A4" s="6"/>
      <c r="B4" s="6"/>
      <c r="C4" s="7" t="s">
        <v>15</v>
      </c>
      <c r="D4" s="8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8" t="s">
        <v>24</v>
      </c>
      <c r="M4" s="8" t="s">
        <v>25</v>
      </c>
      <c r="N4" s="8" t="s">
        <v>26</v>
      </c>
    </row>
    <row r="5" spans="1:17" x14ac:dyDescent="0.25">
      <c r="A5" s="6">
        <v>1</v>
      </c>
      <c r="B5" s="6" t="s">
        <v>27</v>
      </c>
      <c r="C5" s="9" t="s">
        <v>28</v>
      </c>
      <c r="D5" s="10">
        <f>D6+D7+D8+D9+D10+D11+D12+D13</f>
        <v>39028.686090000003</v>
      </c>
      <c r="E5" s="10">
        <f>E6+E7+E8+E9+E10+E11+E12+E13</f>
        <v>75488.711070000005</v>
      </c>
      <c r="F5" s="10">
        <f>F6+F7+F8+F9+F10+F11+F12+F13</f>
        <v>39120.693090000001</v>
      </c>
      <c r="G5" s="10">
        <f>G6+G7+G8+G9+G10+G11+G12+G13</f>
        <v>49638.836149999996</v>
      </c>
      <c r="H5" s="10">
        <f>H6+H7+H8+H9+H10+H11+H12+H13</f>
        <v>78767.042230000006</v>
      </c>
      <c r="I5" s="10">
        <f>I6+I7+I8+I9+I10+I11+I12+I13</f>
        <v>69861.246490000005</v>
      </c>
      <c r="J5" s="10">
        <f>J6+J7+J8+J9+J10+J11+J12+J13</f>
        <v>50265.574820000009</v>
      </c>
      <c r="K5" s="10">
        <f>K6+K7+K8+K9+K10+K11+K12+K13</f>
        <v>183514.42786999998</v>
      </c>
      <c r="L5" s="10">
        <f>L6+L7+L8+L9+L10+L11+L12+L13</f>
        <v>163150.27574874999</v>
      </c>
      <c r="M5" s="10">
        <f>M6+M7+M8+M9+M10+M11+M12+M13</f>
        <v>67693.784311249954</v>
      </c>
      <c r="N5" s="10">
        <f>N6+N7+N8+N9+N10+N11+N12+N13</f>
        <v>816529.27786999987</v>
      </c>
      <c r="O5" s="11"/>
      <c r="P5" s="12"/>
    </row>
    <row r="6" spans="1:17" x14ac:dyDescent="0.25">
      <c r="A6" s="13">
        <v>1.1000000000000001</v>
      </c>
      <c r="B6" s="14" t="s">
        <v>29</v>
      </c>
      <c r="C6" s="15" t="s">
        <v>30</v>
      </c>
      <c r="D6" s="16">
        <v>26139.36721</v>
      </c>
      <c r="E6" s="16">
        <v>62896.25</v>
      </c>
      <c r="F6" s="16">
        <v>0</v>
      </c>
      <c r="G6" s="16">
        <v>0</v>
      </c>
      <c r="H6" s="16">
        <v>17000</v>
      </c>
      <c r="I6" s="16">
        <v>17000</v>
      </c>
      <c r="J6" s="16">
        <v>0</v>
      </c>
      <c r="K6" s="16">
        <v>0</v>
      </c>
      <c r="L6" s="16">
        <v>0</v>
      </c>
      <c r="M6" s="16">
        <v>23459.91</v>
      </c>
      <c r="N6" s="16">
        <f>SUM(D6:M6)</f>
        <v>146495.52721</v>
      </c>
      <c r="O6" s="11"/>
    </row>
    <row r="7" spans="1:17" x14ac:dyDescent="0.25">
      <c r="A7" s="13">
        <v>1.2</v>
      </c>
      <c r="B7" s="13" t="s">
        <v>31</v>
      </c>
      <c r="C7" s="15" t="s">
        <v>32</v>
      </c>
      <c r="D7" s="16">
        <v>0</v>
      </c>
      <c r="E7" s="16">
        <v>5998.3091999999997</v>
      </c>
      <c r="F7" s="16">
        <v>8771.2407000000003</v>
      </c>
      <c r="G7" s="16">
        <v>12090.83466</v>
      </c>
      <c r="H7" s="16">
        <v>4828.1571000000004</v>
      </c>
      <c r="I7" s="16">
        <v>0</v>
      </c>
      <c r="J7" s="16">
        <v>0</v>
      </c>
      <c r="K7" s="16">
        <v>5746.9</v>
      </c>
      <c r="L7" s="16">
        <v>13902</v>
      </c>
      <c r="M7" s="16">
        <v>0</v>
      </c>
      <c r="N7" s="16">
        <f t="shared" ref="N7:N8" si="0">SUM(D7:M7)</f>
        <v>51337.441659999997</v>
      </c>
      <c r="O7" s="11"/>
    </row>
    <row r="8" spans="1:17" x14ac:dyDescent="0.25">
      <c r="A8" s="13">
        <v>1.3</v>
      </c>
      <c r="B8" s="14" t="s">
        <v>33</v>
      </c>
      <c r="C8" s="17" t="s">
        <v>34</v>
      </c>
      <c r="D8" s="16">
        <v>0</v>
      </c>
      <c r="E8" s="16">
        <v>4180.42677</v>
      </c>
      <c r="F8" s="16">
        <v>19516.560870000001</v>
      </c>
      <c r="G8" s="16">
        <v>37548.001489999995</v>
      </c>
      <c r="H8" s="16">
        <v>56821.285130000004</v>
      </c>
      <c r="I8" s="16">
        <v>52861.246490000005</v>
      </c>
      <c r="J8" s="16">
        <v>50265.574820000009</v>
      </c>
      <c r="K8" s="16">
        <v>177767.52786999999</v>
      </c>
      <c r="L8" s="16">
        <v>149248.27574874999</v>
      </c>
      <c r="M8" s="16">
        <v>31761.615878749963</v>
      </c>
      <c r="N8" s="16">
        <f t="shared" si="0"/>
        <v>579970.51506749995</v>
      </c>
      <c r="O8" s="11"/>
      <c r="P8" s="12"/>
      <c r="Q8" s="18"/>
    </row>
    <row r="9" spans="1:17" ht="30" x14ac:dyDescent="0.25">
      <c r="A9" s="13">
        <v>1.4</v>
      </c>
      <c r="B9" s="13" t="s">
        <v>35</v>
      </c>
      <c r="C9" s="17" t="s">
        <v>36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f t="shared" ref="N9:N23" si="1">SUM(D9:M9)</f>
        <v>0</v>
      </c>
      <c r="O9" s="11"/>
      <c r="Q9" s="18"/>
    </row>
    <row r="10" spans="1:17" x14ac:dyDescent="0.25">
      <c r="A10" s="13">
        <v>1.5</v>
      </c>
      <c r="B10" s="13" t="s">
        <v>37</v>
      </c>
      <c r="C10" s="15" t="s">
        <v>38</v>
      </c>
      <c r="D10" s="16">
        <v>0</v>
      </c>
      <c r="E10" s="16">
        <v>0</v>
      </c>
      <c r="F10" s="16">
        <v>0</v>
      </c>
      <c r="G10" s="16">
        <v>0</v>
      </c>
      <c r="H10" s="16">
        <v>117.6</v>
      </c>
      <c r="I10" s="16">
        <v>0</v>
      </c>
      <c r="J10" s="16"/>
      <c r="K10" s="16">
        <v>0</v>
      </c>
      <c r="L10" s="16">
        <v>0</v>
      </c>
      <c r="M10" s="16">
        <v>0</v>
      </c>
      <c r="N10" s="16">
        <f t="shared" si="1"/>
        <v>117.6</v>
      </c>
      <c r="O10" s="11"/>
      <c r="Q10" s="18"/>
    </row>
    <row r="11" spans="1:17" x14ac:dyDescent="0.25">
      <c r="A11" s="13">
        <v>1.6</v>
      </c>
      <c r="B11" s="13" t="s">
        <v>39</v>
      </c>
      <c r="C11" s="15" t="s">
        <v>40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1"/>
      <c r="Q11" s="18"/>
    </row>
    <row r="12" spans="1:17" x14ac:dyDescent="0.25">
      <c r="A12" s="13">
        <v>1.7</v>
      </c>
      <c r="B12" s="13" t="s">
        <v>41</v>
      </c>
      <c r="C12" s="15" t="s">
        <v>42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1"/>
      <c r="Q12" s="18"/>
    </row>
    <row r="13" spans="1:17" x14ac:dyDescent="0.25">
      <c r="A13" s="13">
        <v>1.8</v>
      </c>
      <c r="B13" s="13" t="s">
        <v>43</v>
      </c>
      <c r="C13" s="15" t="s">
        <v>44</v>
      </c>
      <c r="D13" s="16">
        <v>12889.318879999999</v>
      </c>
      <c r="E13" s="16">
        <v>2413.7251000000001</v>
      </c>
      <c r="F13" s="16">
        <v>10832.891520000001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12472.258432499993</v>
      </c>
      <c r="N13" s="16">
        <f t="shared" ref="N13" si="2">SUM(D13:M13)</f>
        <v>38608.193932499991</v>
      </c>
      <c r="O13" s="11"/>
    </row>
    <row r="14" spans="1:17" x14ac:dyDescent="0.25">
      <c r="A14" s="6">
        <v>2</v>
      </c>
      <c r="B14" s="6" t="s">
        <v>45</v>
      </c>
      <c r="C14" s="9" t="s">
        <v>46</v>
      </c>
      <c r="D14" s="16">
        <f>D15+D16+D17+D20+D21+D22</f>
        <v>79334.52132</v>
      </c>
      <c r="E14" s="16">
        <f>E15+E16+E17+E20+E21+E22</f>
        <v>13260.903194078162</v>
      </c>
      <c r="F14" s="16">
        <f t="shared" ref="F14:M14" si="3">F15+F16+F17+F20+F21+F22</f>
        <v>23091.056040055555</v>
      </c>
      <c r="G14" s="16">
        <f t="shared" si="3"/>
        <v>37602.975746666663</v>
      </c>
      <c r="H14" s="16">
        <f t="shared" si="3"/>
        <v>115007.794805</v>
      </c>
      <c r="I14" s="16">
        <f t="shared" si="3"/>
        <v>108272.99981000001</v>
      </c>
      <c r="J14" s="16">
        <f t="shared" si="3"/>
        <v>127362.18053000001</v>
      </c>
      <c r="K14" s="16">
        <f t="shared" si="3"/>
        <v>65283.953779999996</v>
      </c>
      <c r="L14" s="16">
        <f t="shared" si="3"/>
        <v>78171.882889999993</v>
      </c>
      <c r="M14" s="16">
        <f t="shared" si="3"/>
        <v>31322.659240000005</v>
      </c>
      <c r="N14" s="16">
        <f t="shared" si="1"/>
        <v>678710.92735580041</v>
      </c>
      <c r="O14" s="11"/>
    </row>
    <row r="15" spans="1:17" x14ac:dyDescent="0.25">
      <c r="A15" s="13">
        <v>2.1</v>
      </c>
      <c r="B15" s="13" t="s">
        <v>47</v>
      </c>
      <c r="C15" s="17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21327.29047</v>
      </c>
      <c r="K15" s="16">
        <v>21327.29047</v>
      </c>
      <c r="L15" s="16">
        <v>0</v>
      </c>
      <c r="M15" s="16">
        <v>0</v>
      </c>
      <c r="N15" s="16">
        <f>SUM(D15:M15)</f>
        <v>42654.58094</v>
      </c>
      <c r="O15" s="11"/>
    </row>
    <row r="16" spans="1:17" ht="30" x14ac:dyDescent="0.25">
      <c r="A16" s="13">
        <v>2.2000000000000002</v>
      </c>
      <c r="B16" s="13" t="s">
        <v>49</v>
      </c>
      <c r="C16" s="17" t="s">
        <v>50</v>
      </c>
      <c r="D16" s="19">
        <v>10.79</v>
      </c>
      <c r="E16" s="16">
        <v>39.857945800384186</v>
      </c>
      <c r="F16" s="16">
        <v>464.09</v>
      </c>
      <c r="G16" s="16">
        <v>818.73</v>
      </c>
      <c r="H16" s="16">
        <v>49239.48</v>
      </c>
      <c r="I16" s="16">
        <v>29351.72</v>
      </c>
      <c r="J16" s="16">
        <v>7263.97</v>
      </c>
      <c r="K16" s="16">
        <v>8200.73</v>
      </c>
      <c r="L16" s="16">
        <v>12041.07</v>
      </c>
      <c r="M16" s="16">
        <v>30267.66</v>
      </c>
      <c r="N16" s="16">
        <f t="shared" si="1"/>
        <v>137698.09794580037</v>
      </c>
      <c r="O16" s="11"/>
    </row>
    <row r="17" spans="1:19" x14ac:dyDescent="0.25">
      <c r="A17" s="13">
        <v>2.2999999999999998</v>
      </c>
      <c r="B17" s="13" t="s">
        <v>51</v>
      </c>
      <c r="C17" s="17" t="s">
        <v>52</v>
      </c>
      <c r="D17" s="16">
        <v>79323.731320000006</v>
      </c>
      <c r="E17" s="16">
        <v>3822.7756800000002</v>
      </c>
      <c r="F17" s="16">
        <v>11621.7238</v>
      </c>
      <c r="G17" s="16">
        <v>35404.956789999997</v>
      </c>
      <c r="H17" s="16">
        <v>63236.456339999997</v>
      </c>
      <c r="I17" s="16">
        <v>76504.404710000003</v>
      </c>
      <c r="J17" s="16">
        <v>97724.948520000005</v>
      </c>
      <c r="K17" s="16">
        <v>34972.285920000002</v>
      </c>
      <c r="L17" s="16">
        <v>49169.395530000002</v>
      </c>
      <c r="M17" s="16">
        <v>0</v>
      </c>
      <c r="N17" s="16">
        <f t="shared" si="1"/>
        <v>451780.67861</v>
      </c>
      <c r="O17" s="11"/>
    </row>
    <row r="18" spans="1:19" x14ac:dyDescent="0.25">
      <c r="A18" s="13" t="s">
        <v>53</v>
      </c>
      <c r="B18" s="13" t="s">
        <v>54</v>
      </c>
      <c r="C18" s="15" t="s">
        <v>55</v>
      </c>
      <c r="D18" s="19">
        <v>79323.731320000006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6">
        <f t="shared" si="1"/>
        <v>79323.731320000006</v>
      </c>
      <c r="O18" s="11"/>
    </row>
    <row r="19" spans="1:19" x14ac:dyDescent="0.25">
      <c r="A19" s="13" t="s">
        <v>56</v>
      </c>
      <c r="B19" s="13" t="s">
        <v>57</v>
      </c>
      <c r="C19" s="15" t="s">
        <v>58</v>
      </c>
      <c r="D19" s="16">
        <v>0</v>
      </c>
      <c r="E19" s="16">
        <v>3822.7756800000002</v>
      </c>
      <c r="F19" s="16">
        <v>11621.7238</v>
      </c>
      <c r="G19" s="16">
        <v>35404.956789999997</v>
      </c>
      <c r="H19" s="16">
        <v>63236.456339999997</v>
      </c>
      <c r="I19" s="16">
        <v>76504.404710000003</v>
      </c>
      <c r="J19" s="16">
        <v>97724.948520000005</v>
      </c>
      <c r="K19" s="16">
        <v>34972.285920000002</v>
      </c>
      <c r="L19" s="16">
        <v>49169.395530000002</v>
      </c>
      <c r="M19" s="16">
        <v>0</v>
      </c>
      <c r="N19" s="16">
        <f t="shared" si="1"/>
        <v>372456.94728999998</v>
      </c>
      <c r="O19" s="11"/>
    </row>
    <row r="20" spans="1:19" x14ac:dyDescent="0.25">
      <c r="A20" s="13">
        <v>2.4</v>
      </c>
      <c r="B20" s="13" t="s">
        <v>59</v>
      </c>
      <c r="C20" s="17" t="s">
        <v>60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16724.99999</v>
      </c>
      <c r="M20" s="16">
        <v>0</v>
      </c>
      <c r="N20" s="16">
        <f t="shared" si="1"/>
        <v>16724.99999</v>
      </c>
      <c r="O20" s="11"/>
    </row>
    <row r="21" spans="1:19" x14ac:dyDescent="0.25">
      <c r="A21" s="13">
        <v>2.5</v>
      </c>
      <c r="B21" s="13" t="s">
        <v>61</v>
      </c>
      <c r="C21" s="15" t="s">
        <v>62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f t="shared" si="1"/>
        <v>0</v>
      </c>
      <c r="O21" s="11"/>
    </row>
    <row r="22" spans="1:19" x14ac:dyDescent="0.25">
      <c r="A22" s="13">
        <v>2.6</v>
      </c>
      <c r="B22" s="13" t="s">
        <v>63</v>
      </c>
      <c r="C22" s="15" t="s">
        <v>64</v>
      </c>
      <c r="D22" s="16">
        <v>0</v>
      </c>
      <c r="E22" s="16">
        <v>9398.2695682777776</v>
      </c>
      <c r="F22" s="16">
        <v>11005.242240055557</v>
      </c>
      <c r="G22" s="16">
        <v>1379.2889566666668</v>
      </c>
      <c r="H22" s="16">
        <v>2531.8584649999998</v>
      </c>
      <c r="I22" s="16">
        <v>2416.8751000000002</v>
      </c>
      <c r="J22" s="16">
        <v>1045.97154</v>
      </c>
      <c r="K22" s="16">
        <v>783.64738999999997</v>
      </c>
      <c r="L22" s="16">
        <v>236.41736999999921</v>
      </c>
      <c r="M22" s="16">
        <v>1054.9992400000049</v>
      </c>
      <c r="N22" s="16">
        <f t="shared" si="1"/>
        <v>29852.569870000007</v>
      </c>
      <c r="O22" s="11"/>
    </row>
    <row r="23" spans="1:19" x14ac:dyDescent="0.25">
      <c r="A23" s="6">
        <v>3</v>
      </c>
      <c r="B23" s="6" t="s">
        <v>65</v>
      </c>
      <c r="C23" s="9" t="s">
        <v>66</v>
      </c>
      <c r="D23" s="16">
        <f>D5-D14</f>
        <v>-40305.835229999997</v>
      </c>
      <c r="E23" s="16">
        <f t="shared" ref="E23:M23" si="4">E5-E14</f>
        <v>62227.807875921841</v>
      </c>
      <c r="F23" s="16">
        <f t="shared" si="4"/>
        <v>16029.637049944446</v>
      </c>
      <c r="G23" s="16">
        <f t="shared" si="4"/>
        <v>12035.860403333332</v>
      </c>
      <c r="H23" s="16">
        <f t="shared" si="4"/>
        <v>-36240.752574999991</v>
      </c>
      <c r="I23" s="16">
        <f t="shared" si="4"/>
        <v>-38411.753320000003</v>
      </c>
      <c r="J23" s="16">
        <f t="shared" si="4"/>
        <v>-77096.605710000003</v>
      </c>
      <c r="K23" s="16">
        <f t="shared" si="4"/>
        <v>118230.47408999999</v>
      </c>
      <c r="L23" s="16">
        <f t="shared" si="4"/>
        <v>84978.392858749998</v>
      </c>
      <c r="M23" s="16">
        <f t="shared" si="4"/>
        <v>36371.125071249946</v>
      </c>
      <c r="N23" s="16">
        <f t="shared" si="1"/>
        <v>137818.35051419956</v>
      </c>
      <c r="O23" s="11"/>
    </row>
    <row r="25" spans="1:19" x14ac:dyDescent="0.25">
      <c r="L25" s="12"/>
      <c r="M25" s="12"/>
    </row>
    <row r="26" spans="1:19" x14ac:dyDescent="0.25">
      <c r="O26" s="21"/>
      <c r="P26" s="21"/>
      <c r="Q26" s="21"/>
      <c r="R26" s="21"/>
      <c r="S26" s="21"/>
    </row>
    <row r="27" spans="1:19" x14ac:dyDescent="0.25">
      <c r="D27" s="21"/>
      <c r="E27" s="22"/>
      <c r="F27" s="22"/>
      <c r="G27" s="21"/>
      <c r="H27" s="21"/>
      <c r="I27" s="21"/>
      <c r="J27" s="21"/>
      <c r="K27" s="21"/>
      <c r="L27" s="21"/>
      <c r="M27" s="21"/>
      <c r="N27" s="21"/>
      <c r="O27" s="23"/>
      <c r="P27" s="23"/>
      <c r="Q27" s="23"/>
      <c r="R27" s="23"/>
      <c r="S27" s="24"/>
    </row>
    <row r="28" spans="1:19" x14ac:dyDescent="0.25"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4"/>
    </row>
    <row r="29" spans="1:19" x14ac:dyDescent="0.25"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/>
      <c r="P29" s="25"/>
      <c r="Q29" s="25"/>
      <c r="R29" s="25"/>
      <c r="S29" s="24"/>
    </row>
    <row r="30" spans="1:19" x14ac:dyDescent="0.25"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4"/>
      <c r="P30" s="24"/>
      <c r="Q30" s="24"/>
      <c r="R30" s="24"/>
      <c r="S30" s="24"/>
    </row>
    <row r="31" spans="1:19" x14ac:dyDescent="0.25"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</row>
    <row r="33" spans="3:23" x14ac:dyDescent="0.25"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3:23" x14ac:dyDescent="0.25"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3:23" x14ac:dyDescent="0.25"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9" spans="3:23" ht="15" customHeight="1" x14ac:dyDescent="0.25"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</row>
    <row r="40" spans="3:23" ht="15" customHeight="1" x14ac:dyDescent="0.25"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</row>
    <row r="41" spans="3:23" x14ac:dyDescent="0.25">
      <c r="C41" s="27"/>
      <c r="D41" s="27"/>
      <c r="E41" s="27"/>
      <c r="F41" s="27"/>
      <c r="G41" s="27"/>
      <c r="H41" s="27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3:23" x14ac:dyDescent="0.25">
      <c r="C42" s="21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3:23" x14ac:dyDescent="0.25">
      <c r="C43" s="29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</row>
    <row r="44" spans="3:23" x14ac:dyDescent="0.25">
      <c r="C44" s="30"/>
      <c r="D44" s="31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26"/>
    </row>
    <row r="45" spans="3:23" x14ac:dyDescent="0.25">
      <c r="C45" s="30"/>
      <c r="D45" s="31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26"/>
    </row>
    <row r="46" spans="3:23" x14ac:dyDescent="0.25">
      <c r="C46" s="30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26"/>
    </row>
    <row r="47" spans="3:23" x14ac:dyDescent="0.25">
      <c r="C47" s="30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26"/>
    </row>
    <row r="48" spans="3:23" x14ac:dyDescent="0.25">
      <c r="C48" s="30"/>
      <c r="D48" s="31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26"/>
    </row>
  </sheetData>
  <mergeCells count="3">
    <mergeCell ref="A1:N1"/>
    <mergeCell ref="C2:E2"/>
    <mergeCell ref="M2:N2"/>
  </mergeCells>
  <conditionalFormatting sqref="O5:O23">
    <cfRule type="cellIs" dxfId="8" priority="3" operator="lessThan">
      <formula>0</formula>
    </cfRule>
    <cfRule type="cellIs" dxfId="7" priority="4" operator="greaterThan">
      <formula>0</formula>
    </cfRule>
  </conditionalFormatting>
  <conditionalFormatting sqref="W44">
    <cfRule type="expression" dxfId="6" priority="1">
      <formula>ROUND($AB$56,5)&lt;&gt;ROUND(#REF!,5)</formula>
    </cfRule>
  </conditionalFormatting>
  <conditionalFormatting sqref="W45">
    <cfRule type="expression" dxfId="5" priority="2">
      <formula>ROUND($AB$57,5)&lt;&gt;ROUND(#REF!,5)</formula>
    </cfRule>
  </conditionalFormatting>
  <conditionalFormatting sqref="W44">
    <cfRule type="expression" dxfId="4" priority="5">
      <formula>ROUND($AB$56,5)&lt;&gt;ROUND($AC$56+#REF!+#REF!,5)</formula>
    </cfRule>
  </conditionalFormatting>
  <conditionalFormatting sqref="W45">
    <cfRule type="expression" dxfId="3" priority="6">
      <formula>ROUND($AB$57,5)&lt;&gt;ROUND($AC$57+#REF!+#REF!,5)</formula>
    </cfRule>
  </conditionalFormatting>
  <conditionalFormatting sqref="W46">
    <cfRule type="expression" dxfId="2" priority="7">
      <formula>ROUND($AB$58,5)&lt;&gt;ROUND($AC$58+#REF!+#REF!,5)</formula>
    </cfRule>
  </conditionalFormatting>
  <conditionalFormatting sqref="W47">
    <cfRule type="expression" dxfId="1" priority="8">
      <formula>ROUND($AB$59,5)&lt;&gt;ROUND($AC$59+#REF!+#REF!,5)</formula>
    </cfRule>
  </conditionalFormatting>
  <conditionalFormatting sqref="W48">
    <cfRule type="expression" dxfId="0" priority="9">
      <formula>ROUND($AB$60,5)&lt;&gt;ROUND($AC$60+#REF!+#REF!,5)</formula>
    </cfRule>
  </conditionalFormatting>
  <dataValidations count="1">
    <dataValidation type="decimal" allowBlank="1" showInputMessage="1" showErrorMessage="1" sqref="E46:V47" xr:uid="{69774141-FC5C-42D2-8428-8590A5D68674}">
      <formula1>-1000000000000000</formula1>
      <formula2>1000000000000000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LikvidlikRiski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2023-10-17T02:59:54Z</dcterms:created>
  <dcterms:modified xsi:type="dcterms:W3CDTF">2023-10-17T03:00:44Z</dcterms:modified>
</cp:coreProperties>
</file>