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Mammadov\Desktop\SEH\Saytin Melumatlari\"/>
    </mc:Choice>
  </mc:AlternateContent>
  <xr:revisionPtr revIDLastSave="0" documentId="8_{9598CA50-FFDF-4F15-B234-5D3E190B3AC8}" xr6:coauthVersionLast="47" xr6:coauthVersionMax="47" xr10:uidLastSave="{00000000-0000-0000-0000-000000000000}"/>
  <bookViews>
    <workbookView xWindow="-120" yWindow="-120" windowWidth="29040" windowHeight="15840" xr2:uid="{B0E88584-7EE6-4079-813B-937FE8B2E709}"/>
  </bookViews>
  <sheets>
    <sheet name="MenfeetZerer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29" i="1"/>
  <c r="D28" i="1"/>
  <c r="D27" i="1"/>
  <c r="D26" i="1"/>
  <c r="D25" i="1"/>
  <c r="D23" i="1"/>
  <c r="D22" i="1"/>
  <c r="D19" i="1" s="1"/>
  <c r="D21" i="1"/>
  <c r="D20" i="1"/>
  <c r="D17" i="1"/>
  <c r="D16" i="1"/>
  <c r="D14" i="1"/>
  <c r="D13" i="1"/>
  <c r="D12" i="1"/>
  <c r="D9" i="1"/>
  <c r="D8" i="1"/>
  <c r="D7" i="1"/>
  <c r="D6" i="1"/>
  <c r="D10" i="1" s="1"/>
  <c r="D5" i="1"/>
  <c r="D11" i="1" l="1"/>
  <c r="D24" i="1"/>
  <c r="D18" i="1"/>
  <c r="D30" i="1" l="1"/>
  <c r="D32" i="1" l="1"/>
</calcChain>
</file>

<file path=xl/sharedStrings.xml><?xml version="1.0" encoding="utf-8"?>
<sst xmlns="http://schemas.openxmlformats.org/spreadsheetml/2006/main" count="64" uniqueCount="64">
  <si>
    <t>Məfəət və zərər haqqında hesabat</t>
  </si>
  <si>
    <t>min manatla</t>
  </si>
  <si>
    <t>Code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</si>
  <si>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</si>
  <si>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</si>
  <si>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</si>
  <si>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</si>
  <si>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</si>
  <si>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</si>
  <si>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</si>
  <si>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loansToCust</t>
  </si>
  <si>
    <t>Müştərilərə verilmiş kreditlər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</si>
  <si>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</si>
  <si>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</si>
  <si>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</si>
  <si>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</si>
  <si>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</si>
  <si>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</si>
  <si>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</si>
  <si>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</si>
  <si>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</si>
  <si>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</si>
  <si>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</si>
  <si>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</si>
  <si>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</si>
  <si>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</si>
  <si>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</si>
  <si>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</si>
  <si>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</si>
  <si>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</si>
  <si>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</si>
  <si>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</si>
  <si>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miscRateExp</t>
  </si>
  <si>
    <t>Digər faiz xərcləri</t>
  </si>
  <si>
    <t>netRateInc</t>
  </si>
  <si>
    <t>Xalis faiz gəliri(zərəri)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</si>
  <si>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</si>
  <si>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</si>
  <si>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</si>
  <si>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</si>
  <si>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</si>
  <si>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</t>
  </si>
  <si>
    <t>incFromSecSell</t>
  </si>
  <si>
    <t>Qiymətli kağızların satışından və yenidən qiymətləndirilməsindən gəlir/zərər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</si>
  <si>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</si>
  <si>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</si>
  <si>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</si>
  <si>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</si>
  <si>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</si>
  <si>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</si>
  <si>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</si>
  <si>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</si>
  <si>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</si>
  <si>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</si>
  <si>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</si>
  <si>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</si>
  <si>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resForLoss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</si>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</sst>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4" fontId="2" fillId="0" borderId="1" xfId="0" applyNumberFormat="1" applyFont="1" applyFill="1" applyBorder="1" applyAlignment="1">
      <alignment vertical="center"/>
    </xf>
    <xf numFmtId="4" fontId="3" fillId="0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FMammadov/Desktop/SEH/ToBB-Gosteris-Prudensial+Codes-rubluk_Master_YEKUN_03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6"/>
      <sheetName val="A15"/>
      <sheetName val="MenfeetZerer"/>
      <sheetName val="A1"/>
      <sheetName val="PulHereketi"/>
      <sheetName val="Kapital"/>
      <sheetName val="Kapital deyismeleri-A2"/>
      <sheetName val="16.7"/>
      <sheetName val="Sheet1"/>
      <sheetName val="A10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>
            <v>94116.551740000083</v>
          </cell>
        </row>
        <row r="8">
          <cell r="C8">
            <v>89984.03239000008</v>
          </cell>
        </row>
        <row r="70">
          <cell r="C70">
            <v>0</v>
          </cell>
        </row>
        <row r="71">
          <cell r="C71">
            <v>28.017079999999996</v>
          </cell>
        </row>
        <row r="72">
          <cell r="C72">
            <v>0</v>
          </cell>
        </row>
        <row r="73">
          <cell r="C73">
            <v>2488.7687599999999</v>
          </cell>
        </row>
        <row r="75">
          <cell r="C75">
            <v>0</v>
          </cell>
        </row>
        <row r="77">
          <cell r="C77">
            <v>1431.0850499999999</v>
          </cell>
        </row>
        <row r="78">
          <cell r="C78">
            <v>0</v>
          </cell>
        </row>
        <row r="81">
          <cell r="C81">
            <v>-588.64045999999996</v>
          </cell>
        </row>
        <row r="83">
          <cell r="C83">
            <v>23684.662979999946</v>
          </cell>
        </row>
        <row r="88">
          <cell r="C88">
            <v>32.346419999999995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860.6939900000001</v>
          </cell>
        </row>
        <row r="92">
          <cell r="C92">
            <v>2447.5485400000002</v>
          </cell>
        </row>
        <row r="93">
          <cell r="C93">
            <v>994.9154400000001</v>
          </cell>
        </row>
        <row r="94">
          <cell r="C94">
            <v>0</v>
          </cell>
        </row>
        <row r="95">
          <cell r="C95">
            <v>23.11111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1296.3540500000001</v>
          </cell>
        </row>
        <row r="103">
          <cell r="C103">
            <v>7649.3403299999536</v>
          </cell>
        </row>
        <row r="104">
          <cell r="C104">
            <v>101.37659999999937</v>
          </cell>
        </row>
        <row r="107">
          <cell r="C107">
            <v>1891.1411799999996</v>
          </cell>
        </row>
        <row r="108">
          <cell r="C108">
            <v>0</v>
          </cell>
        </row>
        <row r="109">
          <cell r="C109">
            <v>17.94811</v>
          </cell>
        </row>
        <row r="112">
          <cell r="C112">
            <v>-80.457570000000004</v>
          </cell>
        </row>
        <row r="113">
          <cell r="C113">
            <v>38.135589999999993</v>
          </cell>
        </row>
        <row r="115">
          <cell r="C115">
            <v>22276.9483</v>
          </cell>
        </row>
        <row r="121">
          <cell r="C121">
            <v>5533.6918499999992</v>
          </cell>
        </row>
        <row r="123">
          <cell r="C123">
            <v>1537.7204399999996</v>
          </cell>
        </row>
        <row r="126">
          <cell r="C126">
            <v>18022.593619999992</v>
          </cell>
        </row>
        <row r="127">
          <cell r="C127">
            <v>4392.3752799999975</v>
          </cell>
        </row>
        <row r="129">
          <cell r="C129">
            <v>-8794.5564800000047</v>
          </cell>
        </row>
        <row r="137">
          <cell r="C137">
            <v>0</v>
          </cell>
        </row>
        <row r="141">
          <cell r="C141">
            <v>9234.7596499999981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5393-63A1-4A11-8197-2998FC8EBE80}">
  <sheetPr>
    <tabColor rgb="FFFFFF00"/>
  </sheetPr>
  <dimension ref="A1:E32"/>
  <sheetViews>
    <sheetView tabSelected="1" zoomScale="120" zoomScaleNormal="120" workbookViewId="0">
      <selection activeCell="H6" sqref="H6"/>
    </sheetView>
  </sheetViews>
  <sheetFormatPr defaultRowHeight="15" x14ac:dyDescent="0.25"/>
  <cols>
    <col min="1" max="1" width="6.42578125" customWidth="1"/>
    <col min="2" max="2" width="35.42578125" hidden="1" customWidth="1"/>
    <col min="3" max="3" width="69.140625" bestFit="1" customWidth="1"/>
    <col min="4" max="4" width="12.7109375" customWidth="1"/>
    <col min="5" max="5" width="15.85546875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2"/>
      <c r="B2" s="2"/>
      <c r="C2" s="2"/>
      <c r="D2" s="3" t="s">
        <v>1</v>
      </c>
      <c r="E2" s="3"/>
    </row>
    <row r="3" spans="1:5" ht="30" x14ac:dyDescent="0.25">
      <c r="A3" s="4"/>
      <c r="B3" s="5" t="s">
        <v>2</v>
      </c>
      <c r="C3" s="6" t="s">
        <v>3</v>
      </c>
      <c r="D3" s="7" t="s">
        <v>4</v>
      </c>
      <c r="E3" s="7" t="s">
        <v>5</v>
      </c>
    </row>
    <row r="4" spans="1:5" hidden="1" x14ac:dyDescent="0.25">
      <c r="A4" s="4"/>
      <c r="B4" s="4"/>
      <c r="C4" s="4"/>
      <c r="D4" s="8" t="s">
        <v>6</v>
      </c>
      <c r="E4" s="8" t="s">
        <v>7</v>
      </c>
    </row>
    <row r="5" spans="1:5" x14ac:dyDescent="0.25">
      <c r="A5" s="9">
        <v>1</v>
      </c>
      <c r="B5" s="10" t="s">
        <v>8</v>
      </c>
      <c r="C5" s="11" t="s">
        <v>9</v>
      </c>
      <c r="D5" s="22">
        <f>[1]A1!C6</f>
        <v>94116.551740000083</v>
      </c>
      <c r="E5" s="22">
        <v>71322.720449999964</v>
      </c>
    </row>
    <row r="6" spans="1:5" x14ac:dyDescent="0.25">
      <c r="A6" s="5">
        <v>1.1000000000000001</v>
      </c>
      <c r="B6" s="12" t="s">
        <v>10</v>
      </c>
      <c r="C6" s="4" t="s">
        <v>11</v>
      </c>
      <c r="D6" s="22">
        <f>[1]A1!C8</f>
        <v>89984.03239000008</v>
      </c>
      <c r="E6" s="22">
        <v>69572.602739999973</v>
      </c>
    </row>
    <row r="7" spans="1:5" x14ac:dyDescent="0.25">
      <c r="A7" s="5">
        <v>1.2</v>
      </c>
      <c r="B7" s="13" t="s">
        <v>12</v>
      </c>
      <c r="C7" s="14" t="s">
        <v>13</v>
      </c>
      <c r="D7" s="22">
        <f>[1]A1!C70+[1]A1!C71+[1]A1!C72</f>
        <v>28.017079999999996</v>
      </c>
      <c r="E7" s="22">
        <v>56.932389999999998</v>
      </c>
    </row>
    <row r="8" spans="1:5" x14ac:dyDescent="0.25">
      <c r="A8" s="5">
        <v>1.3</v>
      </c>
      <c r="B8" s="13" t="s">
        <v>14</v>
      </c>
      <c r="C8" s="14" t="s">
        <v>15</v>
      </c>
      <c r="D8" s="22">
        <f>[1]A1!C73+[1]A1!C75</f>
        <v>2488.7687599999999</v>
      </c>
      <c r="E8" s="22">
        <v>147.80016000000001</v>
      </c>
    </row>
    <row r="9" spans="1:5" x14ac:dyDescent="0.25">
      <c r="A9" s="5">
        <v>1.4</v>
      </c>
      <c r="B9" s="13" t="s">
        <v>16</v>
      </c>
      <c r="C9" s="4" t="s">
        <v>17</v>
      </c>
      <c r="D9" s="22">
        <f>[1]A1!C77+[1]A1!C78</f>
        <v>1431.0850499999999</v>
      </c>
      <c r="E9" s="22">
        <v>1458.2008200000005</v>
      </c>
    </row>
    <row r="10" spans="1:5" x14ac:dyDescent="0.25">
      <c r="A10" s="5">
        <v>1.5</v>
      </c>
      <c r="B10" s="13" t="s">
        <v>18</v>
      </c>
      <c r="C10" s="4" t="s">
        <v>19</v>
      </c>
      <c r="D10" s="22">
        <f>[1]A1!C6-SUM(MenfeetZerer!D6:D9)</f>
        <v>184.6484599999967</v>
      </c>
      <c r="E10" s="22">
        <v>87.184339999992517</v>
      </c>
    </row>
    <row r="11" spans="1:5" x14ac:dyDescent="0.25">
      <c r="A11" s="15">
        <v>2</v>
      </c>
      <c r="B11" s="16" t="s">
        <v>20</v>
      </c>
      <c r="C11" s="17" t="s">
        <v>21</v>
      </c>
      <c r="D11" s="22">
        <f>SUM(D12:D17)</f>
        <v>29339.632529999952</v>
      </c>
      <c r="E11" s="22">
        <v>15417.333530000007</v>
      </c>
    </row>
    <row r="12" spans="1:5" x14ac:dyDescent="0.25">
      <c r="A12" s="18">
        <v>2.1</v>
      </c>
      <c r="B12" s="19" t="s">
        <v>22</v>
      </c>
      <c r="C12" s="20" t="s">
        <v>23</v>
      </c>
      <c r="D12" s="22">
        <f>[1]A1!C83+[1]A1!C92+[1]A1!C93</f>
        <v>27127.126959999947</v>
      </c>
      <c r="E12" s="22">
        <v>14030.609360000008</v>
      </c>
    </row>
    <row r="13" spans="1:5" x14ac:dyDescent="0.25">
      <c r="A13" s="18">
        <v>2.2000000000000002</v>
      </c>
      <c r="B13" s="19" t="s">
        <v>24</v>
      </c>
      <c r="C13" s="21" t="s">
        <v>25</v>
      </c>
      <c r="D13" s="22">
        <f>[1]A1!C88</f>
        <v>32.346419999999995</v>
      </c>
      <c r="E13" s="22">
        <v>48.519630000000006</v>
      </c>
    </row>
    <row r="14" spans="1:5" x14ac:dyDescent="0.25">
      <c r="A14" s="18">
        <v>2.2999999999999998</v>
      </c>
      <c r="B14" s="19" t="s">
        <v>26</v>
      </c>
      <c r="C14" s="20" t="s">
        <v>27</v>
      </c>
      <c r="D14" s="22">
        <f>[1]A1!C89+[1]A1!C90+[1]A1!C91+[1]A1!C96+[1]A1!C97+[1]A1!C98</f>
        <v>860.6939900000001</v>
      </c>
      <c r="E14" s="22">
        <v>679.14192999999989</v>
      </c>
    </row>
    <row r="15" spans="1:5" x14ac:dyDescent="0.25">
      <c r="A15" s="18">
        <v>2.4</v>
      </c>
      <c r="B15" s="19" t="s">
        <v>28</v>
      </c>
      <c r="C15" s="20" t="s">
        <v>29</v>
      </c>
      <c r="D15" s="22">
        <v>0</v>
      </c>
      <c r="E15" s="22">
        <v>0</v>
      </c>
    </row>
    <row r="16" spans="1:5" x14ac:dyDescent="0.25">
      <c r="A16" s="18">
        <v>2.5</v>
      </c>
      <c r="B16" s="19" t="s">
        <v>30</v>
      </c>
      <c r="C16" s="21" t="s">
        <v>31</v>
      </c>
      <c r="D16" s="22">
        <f>[1]A1!C95</f>
        <v>23.11111</v>
      </c>
      <c r="E16" s="22">
        <v>0</v>
      </c>
    </row>
    <row r="17" spans="1:5" x14ac:dyDescent="0.25">
      <c r="A17" s="18">
        <v>2.6</v>
      </c>
      <c r="B17" s="19" t="s">
        <v>32</v>
      </c>
      <c r="C17" s="20" t="s">
        <v>33</v>
      </c>
      <c r="D17" s="22">
        <f>[1]A1!C94+[1]A1!C99+[1]A1!C100</f>
        <v>1296.3540500000001</v>
      </c>
      <c r="E17" s="22">
        <v>659.06260999999995</v>
      </c>
    </row>
    <row r="18" spans="1:5" x14ac:dyDescent="0.25">
      <c r="A18" s="9">
        <v>3</v>
      </c>
      <c r="B18" s="10" t="s">
        <v>34</v>
      </c>
      <c r="C18" s="11" t="s">
        <v>35</v>
      </c>
      <c r="D18" s="23">
        <f>D5-D11</f>
        <v>64776.919210000131</v>
      </c>
      <c r="E18" s="23">
        <v>55905.386919999961</v>
      </c>
    </row>
    <row r="19" spans="1:5" x14ac:dyDescent="0.25">
      <c r="A19" s="9">
        <v>4</v>
      </c>
      <c r="B19" s="10" t="s">
        <v>36</v>
      </c>
      <c r="C19" s="11" t="s">
        <v>37</v>
      </c>
      <c r="D19" s="22">
        <f>SUM(D20:D23)</f>
        <v>9617.4842399999525</v>
      </c>
      <c r="E19" s="22">
        <v>8742.1628100000398</v>
      </c>
    </row>
    <row r="20" spans="1:5" x14ac:dyDescent="0.25">
      <c r="A20" s="5">
        <v>4.0999999999999996</v>
      </c>
      <c r="B20" s="13" t="s">
        <v>38</v>
      </c>
      <c r="C20" s="4" t="s">
        <v>39</v>
      </c>
      <c r="D20" s="22">
        <f>[1]A1!C103+[1]A1!C107</f>
        <v>9540.4815099999541</v>
      </c>
      <c r="E20" s="22">
        <v>8141.9491600000383</v>
      </c>
    </row>
    <row r="21" spans="1:5" x14ac:dyDescent="0.25">
      <c r="A21" s="5">
        <v>4.2</v>
      </c>
      <c r="B21" s="13" t="s">
        <v>40</v>
      </c>
      <c r="C21" s="14" t="s">
        <v>41</v>
      </c>
      <c r="D21" s="22">
        <f>[1]A1!C104</f>
        <v>101.37659999999937</v>
      </c>
      <c r="E21" s="22">
        <v>648.36732000000086</v>
      </c>
    </row>
    <row r="22" spans="1:5" x14ac:dyDescent="0.25">
      <c r="A22" s="5">
        <v>4.3</v>
      </c>
      <c r="B22" s="13" t="s">
        <v>42</v>
      </c>
      <c r="C22" s="14" t="s">
        <v>43</v>
      </c>
      <c r="D22" s="22">
        <f>[1]A1!C108+[1]A1!C112</f>
        <v>-80.457570000000004</v>
      </c>
      <c r="E22" s="22">
        <v>-123.61326</v>
      </c>
    </row>
    <row r="23" spans="1:5" x14ac:dyDescent="0.25">
      <c r="A23" s="5">
        <v>4.4000000000000004</v>
      </c>
      <c r="B23" s="13" t="s">
        <v>44</v>
      </c>
      <c r="C23" s="4" t="s">
        <v>45</v>
      </c>
      <c r="D23" s="22">
        <f>[1]A1!C109+[1]A1!C113</f>
        <v>56.083699999999993</v>
      </c>
      <c r="E23" s="22">
        <v>75.459589999999992</v>
      </c>
    </row>
    <row r="24" spans="1:5" x14ac:dyDescent="0.25">
      <c r="A24" s="9">
        <v>5</v>
      </c>
      <c r="B24" s="10" t="s">
        <v>46</v>
      </c>
      <c r="C24" s="11" t="s">
        <v>47</v>
      </c>
      <c r="D24" s="22">
        <f>SUM(D25:D28)</f>
        <v>50225.609049999985</v>
      </c>
      <c r="E24" s="22">
        <v>38312.670720000024</v>
      </c>
    </row>
    <row r="25" spans="1:5" x14ac:dyDescent="0.25">
      <c r="A25" s="5">
        <v>5.0999999999999996</v>
      </c>
      <c r="B25" s="13" t="s">
        <v>48</v>
      </c>
      <c r="C25" s="4" t="s">
        <v>49</v>
      </c>
      <c r="D25" s="22">
        <f>[1]A1!C115</f>
        <v>22276.9483</v>
      </c>
      <c r="E25" s="22">
        <v>19615.629660000002</v>
      </c>
    </row>
    <row r="26" spans="1:5" x14ac:dyDescent="0.25">
      <c r="A26" s="5">
        <v>5.2</v>
      </c>
      <c r="B26" s="13" t="s">
        <v>50</v>
      </c>
      <c r="C26" s="4" t="s">
        <v>51</v>
      </c>
      <c r="D26" s="22">
        <f>[1]A1!C121-[1]A1!C123</f>
        <v>3995.9714099999997</v>
      </c>
      <c r="E26" s="22">
        <v>3430.3189099999972</v>
      </c>
    </row>
    <row r="27" spans="1:5" x14ac:dyDescent="0.25">
      <c r="A27" s="5">
        <v>5.3</v>
      </c>
      <c r="B27" s="13" t="s">
        <v>52</v>
      </c>
      <c r="C27" s="4" t="s">
        <v>53</v>
      </c>
      <c r="D27" s="22">
        <f>[1]A1!C123</f>
        <v>1537.7204399999996</v>
      </c>
      <c r="E27" s="22">
        <v>1269.6469500000014</v>
      </c>
    </row>
    <row r="28" spans="1:5" x14ac:dyDescent="0.25">
      <c r="A28" s="5">
        <v>5.4</v>
      </c>
      <c r="B28" s="13" t="s">
        <v>54</v>
      </c>
      <c r="C28" s="4" t="s">
        <v>55</v>
      </c>
      <c r="D28" s="22">
        <f>[1]A1!C126+[1]A1!C127-[1]A1!C137</f>
        <v>22414.968899999989</v>
      </c>
      <c r="E28" s="22">
        <v>13997.075200000025</v>
      </c>
    </row>
    <row r="29" spans="1:5" x14ac:dyDescent="0.25">
      <c r="A29" s="9">
        <v>6</v>
      </c>
      <c r="B29" s="12" t="s">
        <v>56</v>
      </c>
      <c r="C29" s="11" t="s">
        <v>57</v>
      </c>
      <c r="D29" s="22">
        <f>[1]A1!C81+[1]A1!C129</f>
        <v>-9383.1969400000053</v>
      </c>
      <c r="E29" s="22">
        <v>-11884.459629999992</v>
      </c>
    </row>
    <row r="30" spans="1:5" x14ac:dyDescent="0.25">
      <c r="A30" s="9">
        <v>7</v>
      </c>
      <c r="B30" s="10" t="s">
        <v>58</v>
      </c>
      <c r="C30" s="11" t="s">
        <v>59</v>
      </c>
      <c r="D30" s="23">
        <f>D18+D19-D24-D29</f>
        <v>33551.99134000011</v>
      </c>
      <c r="E30" s="23">
        <v>38219.338639999965</v>
      </c>
    </row>
    <row r="31" spans="1:5" x14ac:dyDescent="0.25">
      <c r="A31" s="9">
        <v>8</v>
      </c>
      <c r="B31" s="10" t="s">
        <v>60</v>
      </c>
      <c r="C31" s="11" t="s">
        <v>61</v>
      </c>
      <c r="D31" s="22">
        <f>[1]A1!C141</f>
        <v>9234.7596499999981</v>
      </c>
      <c r="E31" s="22">
        <v>7444.3977800000021</v>
      </c>
    </row>
    <row r="32" spans="1:5" x14ac:dyDescent="0.25">
      <c r="A32" s="9">
        <v>9</v>
      </c>
      <c r="B32" s="10" t="s">
        <v>62</v>
      </c>
      <c r="C32" s="11" t="s">
        <v>63</v>
      </c>
      <c r="D32" s="23">
        <f>D30-D31</f>
        <v>24317.23169000011</v>
      </c>
      <c r="E32" s="23">
        <v>30774.940859999962</v>
      </c>
    </row>
  </sheetData>
  <mergeCells count="2">
    <mergeCell ref="A1:E1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MenfeetZerer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2023-10-13T11:15:51Z</dcterms:created>
  <dcterms:modified xsi:type="dcterms:W3CDTF">2023-10-13T11:16:41Z</dcterms:modified>
</cp:coreProperties>
</file>