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8_{02FDD1AA-96A8-AE4D-A9F2-D0F0B730B673}" xr6:coauthVersionLast="41" xr6:coauthVersionMax="41" xr10:uidLastSave="{00000000-0000-0000-0000-000000000000}"/>
  <bookViews>
    <workbookView xWindow="3520" yWindow="960" windowWidth="24140" windowHeight="10900" firstSheet="1" activeTab="8" xr2:uid="{00000000-000D-0000-FFFF-FFFF00000000}"/>
  </bookViews>
  <sheets>
    <sheet name="Kapital Adekvatlığı" sheetId="1" r:id="rId1"/>
    <sheet name="Nagd vəsaitlərin hərəkəti" sheetId="2" r:id="rId2"/>
    <sheet name="Mənfəət zərər" sheetId="4" r:id="rId3"/>
    <sheet name="Kredit Riski" sheetId="5" r:id="rId4"/>
    <sheet name="Likvidlik Riski" sheetId="6" r:id="rId5"/>
    <sheet name="VAlyuta Riski" sheetId="7" r:id="rId6"/>
    <sheet name="Faiz Riski" sheetId="8" r:id="rId7"/>
    <sheet name="Kapital dıyişikliyi" sheetId="9" r:id="rId8"/>
    <sheet name="Maliyyə Vəziyyəti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1" l="1"/>
  <c r="D10" i="11"/>
  <c r="C11" i="11"/>
  <c r="B22" i="5" l="1"/>
  <c r="B21" i="5"/>
  <c r="B20" i="5"/>
  <c r="B19" i="5"/>
  <c r="J18" i="5"/>
  <c r="I18" i="5"/>
  <c r="H18" i="5"/>
  <c r="G18" i="5"/>
  <c r="F18" i="5"/>
  <c r="B18" i="5" s="1"/>
  <c r="E18" i="5"/>
  <c r="D18" i="5"/>
  <c r="C1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39" i="2" l="1"/>
  <c r="C30" i="2"/>
  <c r="C22" i="2"/>
  <c r="C17" i="2"/>
  <c r="C3" i="2"/>
  <c r="C15" i="2" l="1"/>
  <c r="C27" i="2"/>
  <c r="C29" i="2" s="1"/>
  <c r="C48" i="2" s="1"/>
  <c r="C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Nicat S. Abasov</author>
  </authors>
  <commentList>
    <comment ref="D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Nicat S. Abasov:</t>
        </r>
        <r>
          <rPr>
            <sz val="9"/>
            <color indexed="81"/>
            <rFont val="Tahoma"/>
            <family val="2"/>
          </rPr>
          <t xml:space="preserve">
Silinme 24,776 min AZN</t>
        </r>
      </text>
    </comment>
    <comment ref="D3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Nicat S. Abasov:</t>
        </r>
        <r>
          <rPr>
            <sz val="9"/>
            <color indexed="81"/>
            <rFont val="Tahoma"/>
            <family val="2"/>
          </rPr>
          <t xml:space="preserve">
Silinmə 14987 min AZN</t>
        </r>
      </text>
    </comment>
  </commentList>
</comments>
</file>

<file path=xl/sharedStrings.xml><?xml version="1.0" encoding="utf-8"?>
<sst xmlns="http://schemas.openxmlformats.org/spreadsheetml/2006/main" count="381" uniqueCount="330">
  <si>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</si>
  <si>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</si>
  <si>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</si>
  <si>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a) Adi səhmlər (tam ödənilmiş paylar)</t>
  </si>
  <si>
    <t>b) Qeyri-kumulyativ müddətsiz imtiyazlı səhmlər</t>
  </si>
  <si>
    <t xml:space="preserve">c) Səhmlərin emissiyasından əmələ gələn  əlavə vəsait </t>
  </si>
  <si>
    <t xml:space="preserve">d)   Bölüşdürülməmiş xalis mənfəət (zərər), cəmi  </t>
  </si>
  <si>
    <t>d1) əvvəlki illərin mənfəəti (zərəri)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</si>
  <si>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</si>
  <si>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d3) kapital ehtiyatları (fondları)</t>
  </si>
  <si>
    <t>e) Digər</t>
  </si>
  <si>
    <t>2. I dərəcəli kapitaldan  tutulmalar</t>
  </si>
  <si>
    <t>a) Qeyri-maddi aktivlər</t>
  </si>
  <si>
    <t>b) Təxirə salınmış vergi aktivləri</t>
  </si>
  <si>
    <t>3. Tutulmalardan  sonra I dərəcəli kapitalı (I—2)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</si>
  <si>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</si>
  <si>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a) Cari ilin mənfəəti</t>
  </si>
  <si>
    <t>b) Ümumi ehtiyatlar (aktivlər üzrə yaradılmış adi ehtiyatlardan çox olmamaqla)</t>
  </si>
  <si>
    <t>c)  Kapitalın digər komponentləri</t>
  </si>
  <si>
    <t>c1) kumulyativ müddətsiz imtiyazlı səhmlər</t>
  </si>
  <si>
    <t xml:space="preserve">c2) subordinasiya borc öhdəlikləri </t>
  </si>
  <si>
    <t xml:space="preserve">    d) Digər vəsaitlər</t>
  </si>
  <si>
    <t>5. Məcmu kapital (3+4)</t>
  </si>
  <si>
    <t>6. Məcmu kapitaldan tutulmalar :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</si>
  <si>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</si>
  <si>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b)    Bütün digər investisiyalar (xalis)</t>
  </si>
  <si>
    <t>7. Tutulmalardan  sonra məcmu kapital (5-6)</t>
  </si>
  <si>
    <t>8. Risk dərəcəsi üzrə ölçülmuş  yekun aktivlər*</t>
  </si>
  <si>
    <t>8.1. 0%-lik risk qrupuna daxil olan aktivlər</t>
  </si>
  <si>
    <t>8.2. 20%-lik risk qrupuna daxil olan aktivlər</t>
  </si>
  <si>
    <t>8.3. 35%-lik risk qrupuna daxil olan aktivlər</t>
  </si>
  <si>
    <t>8.4. 50%-lik risk qrupuna daxil olan aktivlər</t>
  </si>
  <si>
    <t>8.5.  75%-lik risk qrupuna daxil olan aktivlər</t>
  </si>
  <si>
    <t>8.6.  100%-lik risk qrupuna daxil olan aktivlər</t>
  </si>
  <si>
    <t>8.7. 100%-dən yuxarı risk qrupuna daxil olan aktivlər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</si>
  <si>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</si>
  <si>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</si>
  <si>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</si>
  <si>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</si>
  <si>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</si>
  <si>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</si>
  <si>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</si>
  <si>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</si>
  <si>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minimum 5%</t>
  </si>
  <si>
    <t>10. məcmu kapitalın  adekvatlıq  əmsalı</t>
  </si>
  <si>
    <t>01.01.2020-yə qədər minimum 11%, 01.01.2020-dən sonra minimum 12%</t>
  </si>
  <si>
    <t>minimum 10%</t>
  </si>
  <si>
    <t>11. Leverec əmsalı</t>
  </si>
  <si>
    <t>minimum 4%</t>
  </si>
  <si>
    <r>
      <t>Əməliyyat fəaliyyəti ilə əlaqədar pul vəsaitlərinin hərəkəti</t>
    </r>
    <r>
      <rPr>
        <sz val="12"/>
        <color rgb="FF000000"/>
        <rFont val="Palatino Linotype"/>
        <family val="1"/>
      </rPr>
      <t> </t>
    </r>
  </si>
  <si>
    <t>1.1</t>
  </si>
  <si>
    <t>Alınmış faizlər</t>
  </si>
  <si>
    <t>1.2</t>
  </si>
  <si>
    <t>Ödənilmiş faizlər</t>
  </si>
  <si>
    <t>1.3</t>
  </si>
  <si>
    <t>Alınmış haqq və kommisiyalar</t>
  </si>
  <si>
    <t>1.4</t>
  </si>
  <si>
    <t>Ödənilmiş haqq və kommisiyalar</t>
  </si>
  <si>
    <t>1.5</t>
  </si>
  <si>
    <t>Xarici valyuta əməliyyatlarından xalis gəlir</t>
  </si>
  <si>
    <t>1.6</t>
  </si>
  <si>
    <t>Xarici valyutada törəmə maliyyə alətlərindən realizasiya olunmuş xalis gəlir</t>
  </si>
  <si>
    <t>1.7</t>
  </si>
  <si>
    <t>Ödənilmiş əmək haqqı və digər kompensasiyalar</t>
  </si>
  <si>
    <t>1.8</t>
  </si>
  <si>
    <t>Ödənilmiş ümumi və inzibati xərclər</t>
  </si>
  <si>
    <t>1.9</t>
  </si>
  <si>
    <t>Ümidsiz borclardan daxilolmalar</t>
  </si>
  <si>
    <t>1.10</t>
  </si>
  <si>
    <t>Alınmış digər əməliyyat gəlirləri</t>
  </si>
  <si>
    <t>1.11</t>
  </si>
  <si>
    <t>Ödənilmiş digər əməliyyat xərcləri</t>
  </si>
  <si>
    <t>Əməliyyat aktivlərində və öhdəliklərində dəyişikliklərdən əvvəl bank fəaliyyəti üzrə pul vəsaitlərinin hərəkəti</t>
  </si>
  <si>
    <t>2.1</t>
  </si>
  <si>
    <t>Əməliyyat aktivlərindən xalis artım/azalma</t>
  </si>
  <si>
    <t>2.1.1</t>
  </si>
  <si>
    <t>Banklara verilmiş kreditlərdə  və depozitlərdə xalis artım (azalma)</t>
  </si>
  <si>
    <t>2.1.2</t>
  </si>
  <si>
    <t>Müştərilərə verilmiş kreditlərdə xalis artım (azalma)</t>
  </si>
  <si>
    <t>2.1.3</t>
  </si>
  <si>
    <t>Digər aktivlərdə xalis artım (azalma)</t>
  </si>
  <si>
    <t>2.2</t>
  </si>
  <si>
    <t>Əməliyyat öhdəliklərindən xalis artım/azalma</t>
  </si>
  <si>
    <t>2.2.1</t>
  </si>
  <si>
    <t>Banklardan və digər maliyyə təşkilatlarından cəlb olunan depozitlər üzrə xalis artım (azalma)</t>
  </si>
  <si>
    <t>2.2.2</t>
  </si>
  <si>
    <t>Mərkəzi Bank üzrə öhdəliklırdə xalis artım (azalma)</t>
  </si>
  <si>
    <t>2.2.3</t>
  </si>
  <si>
    <t>Müştərilərin depozitləri və cari hesablarında xalis artım (azalma)</t>
  </si>
  <si>
    <t>2.2.4</t>
  </si>
  <si>
    <t>Digər öhdəliklərdəxalis artım (azalma)</t>
  </si>
  <si>
    <t>Mənfəət vergisindən əvvəl bank fəaliyyəti üzrə pul vəsaitlərinin hərəkəti</t>
  </si>
  <si>
    <t>3.1</t>
  </si>
  <si>
    <t>Ödənilmiş mənfəət vergisi</t>
  </si>
  <si>
    <t>Əməliyyat fəaliyyəti ilə əlaqədar generasiya/istifadə edilən xalis pul vəsaitləri</t>
  </si>
  <si>
    <t>İnvestisiya fəaliyyəti ilə əlaqədar pul vəsaitlərinin hərəkəti</t>
  </si>
  <si>
    <t>5.1</t>
  </si>
  <si>
    <t>Əmlak və avadanlıqların alınması və avans ödənişləri</t>
  </si>
  <si>
    <t>5.2</t>
  </si>
  <si>
    <t>Əmlak və avadanlıqların satılmasından daxilolmalar</t>
  </si>
  <si>
    <t>5.3</t>
  </si>
  <si>
    <t>Qeyri-maddi aktivlərin alınması</t>
  </si>
  <si>
    <t>5.4</t>
  </si>
  <si>
    <t>Qeyri-maddi aktivlərin satılmasından daxilolmalar</t>
  </si>
  <si>
    <t>5.5</t>
  </si>
  <si>
    <t>Alınmış dividendlər</t>
  </si>
  <si>
    <t>5.6</t>
  </si>
  <si>
    <t>Satış üçün nəzərdə tutulan investisiya qiymətli kağızlarının satılması və geri alınması</t>
  </si>
  <si>
    <t>5.7</t>
  </si>
  <si>
    <t>Digər</t>
  </si>
  <si>
    <t>İnvestisiya fəaliyyəti ilə əlaqədar generasiya/istifadə olunan pul vəsaitlərinin hərəkəti</t>
  </si>
  <si>
    <t>Maliyyələşdirmə fəaliyyəti ilə əlaqədar pul vəsaitlərinin hərəkəti</t>
  </si>
  <si>
    <t>7.1</t>
  </si>
  <si>
    <r>
      <t>Digər borc öhdəliklərinin əldə olunması</t>
    </r>
    <r>
      <rPr>
        <b/>
        <sz val="12"/>
        <color rgb="FF000000"/>
        <rFont val="Palatino Linotype"/>
        <family val="1"/>
      </rPr>
      <t> </t>
    </r>
  </si>
  <si>
    <t>7.2</t>
  </si>
  <si>
    <r>
      <t>Digər borc öhdəliklərinin ödənilməsi</t>
    </r>
    <r>
      <rPr>
        <b/>
        <sz val="12"/>
        <color rgb="FF000000"/>
        <rFont val="Palatino Linotype"/>
        <family val="1"/>
      </rPr>
      <t> </t>
    </r>
  </si>
  <si>
    <t>7.3</t>
  </si>
  <si>
    <t>Subordinasiya borclarının əldə olunması</t>
  </si>
  <si>
    <t>7.4</t>
  </si>
  <si>
    <t>Subordinasiya borclarının ödənilməsi</t>
  </si>
  <si>
    <t>7.5</t>
  </si>
  <si>
    <t>Səhmdar kapitalının buraxılmasından daxilolmalar</t>
  </si>
  <si>
    <t>7.6</t>
  </si>
  <si>
    <t>Digər maliyyə öhdəliklərinin cəlb edilməsi (ödənilməsi)</t>
  </si>
  <si>
    <t>Maliyyələşdirmə fəaliyyəti ilə əlaqədar yaradılan/istifadə olunan pul vəsaitləri</t>
  </si>
  <si>
    <t>Dövrün əvvəlinə pul vəsaitləri və pul vəsaitlərinin ekvivalentləri</t>
  </si>
  <si>
    <t>Pul vəsaitləri və pul vəsaitlərinin ekvivalentlərində xalis artma/(azalma)</t>
  </si>
  <si>
    <t>Məzənnə dəyişikliyinin pul vəsaitləri və pul vəsaitlərinin ekvivalentlərinə təsiri</t>
  </si>
  <si>
    <t>Dövrün sonuna pul vəsaitləri və pul vəsaitlərinin ekvivalentləri</t>
  </si>
  <si>
    <t>Maliyyə vəziyyəti haqqında hesabat</t>
  </si>
  <si>
    <t>min manatla</t>
  </si>
  <si>
    <t>Aktivlər:</t>
  </si>
  <si>
    <t>Nağd pul vəsaitləri və  ekvivalentləri, o cümlədən bloklaşdırılmış nağd vəsait</t>
  </si>
  <si>
    <t>Ticarət və investisiya qiymətli kağızları</t>
  </si>
  <si>
    <t>Banklar və digər maliyyə institutlarındakı depozitlər</t>
  </si>
  <si>
    <t>Banklar və digər maliyyə institutlarına verilən kreditlər</t>
  </si>
  <si>
    <t>Müştərilərə verilmiş kreditlər</t>
  </si>
  <si>
    <t>1.5.1</t>
  </si>
  <si>
    <t>a) istehlak kreditləri</t>
  </si>
  <si>
    <t>1.5.2</t>
  </si>
  <si>
    <t>b) biznes kreditləri</t>
  </si>
  <si>
    <t>1.5.3</t>
  </si>
  <si>
    <t>c) daşınmaz əmlak kreditləri</t>
  </si>
  <si>
    <t>1.5.4</t>
  </si>
  <si>
    <t>d) digər kreditlər</t>
  </si>
  <si>
    <t>1.5.5</t>
  </si>
  <si>
    <t>(Mümkün zərərlər üçün yaradılan məqsədli ehtiyat)</t>
  </si>
  <si>
    <t>1.5.6</t>
  </si>
  <si>
    <t>Müştərilərə verilmiş kreditlər (xalis)</t>
  </si>
  <si>
    <t>Əmlak və avadanlıqlar</t>
  </si>
  <si>
    <t>Qeyri-maddi aktivlər</t>
  </si>
  <si>
    <t>Təxirə salınmış vergi aktivləri</t>
  </si>
  <si>
    <t>Balansdankənar aktivlər üzrə mümkün zərərlərin ödənilməsi üçün məqsədli ehtiyat</t>
  </si>
  <si>
    <t>Digər aktivlər</t>
  </si>
  <si>
    <t>Öhdəliklər:</t>
  </si>
  <si>
    <t>Depozitlər</t>
  </si>
  <si>
    <t>a) fiziki şəxslərin depozitləri</t>
  </si>
  <si>
    <t>b) hüquqi şəxslərin depozitləri</t>
  </si>
  <si>
    <t>Mərkəzi bank və dövlət fondları qarşısında öhdəliklər</t>
  </si>
  <si>
    <t>Kredit təşkilatları və digər maliyyə institutları qarşısında öhdəliklər</t>
  </si>
  <si>
    <t>Borc qiymətli kağızları</t>
  </si>
  <si>
    <t>Cari vergi öhdəlikləri</t>
  </si>
  <si>
    <t>Təxirə salınmış vergi öhdəliyi</t>
  </si>
  <si>
    <t>Subordinasiya borc öhdəlikləri</t>
  </si>
  <si>
    <t>Digər öhdəliklər</t>
  </si>
  <si>
    <t>Kapital:</t>
  </si>
  <si>
    <t>Səhmdar kapitalı</t>
  </si>
  <si>
    <t>Səhmin qiymətinin dəyişməsindən gəlir (zərər)</t>
  </si>
  <si>
    <t>Bölüşdürülməmiş mənfəət</t>
  </si>
  <si>
    <t>Ümumi ehtiyatlar:</t>
  </si>
  <si>
    <t>3.4.1</t>
  </si>
  <si>
    <t>a) kreditlər, lizinqlər və digər tələblər üzrə mümkün zərərlərin ödənilməsi üçün adi ehtiyatlar</t>
  </si>
  <si>
    <t>3.4.2</t>
  </si>
  <si>
    <t>b) əsas vəsaitlərin qiymətləndirilməsindən adi ehtiyatlar</t>
  </si>
  <si>
    <t>3.4.3</t>
  </si>
  <si>
    <t>c) digər ümumi ehtiyatlar</t>
  </si>
  <si>
    <t>Cəmi öhdəliklər və kapital</t>
  </si>
  <si>
    <t>Məfəət və zərər haqqında hesabat</t>
  </si>
  <si>
    <t>31.03.2019.</t>
  </si>
  <si>
    <t>Faiz gəlirləri: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</si>
  <si>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</si>
  <si>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</si>
  <si>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</si>
  <si>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</si>
  <si>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Faiz xərcləri: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</si>
  <si>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</si>
  <si>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</si>
  <si>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</si>
  <si>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</si>
  <si>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</si>
  <si>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Digər faiz xərcləri</t>
  </si>
  <si>
    <t>Xalis faiz gəliri(zərəri)</t>
  </si>
  <si>
    <t>Qeyri-faiz gəlirləri:</t>
  </si>
  <si>
    <t>Alınan haqq və kommisiya gəliri</t>
  </si>
  <si>
    <t>Xarici valyutadan gəlir/zərər (məzənnə dəyişməsi daxil olmaqla</t>
  </si>
  <si>
    <t>Qiymətli kağızların satışından və yenidən qiymətləndirilməsindən gəlir/zərər</t>
  </si>
  <si>
    <t>Digər gəlirlər</t>
  </si>
  <si>
    <t>Qeyri-faiz xərcləri:</t>
  </si>
  <si>
    <t>Əmək haqqı və digər kompensiya növləri üzrə xərclər</t>
  </si>
  <si>
    <t>Ümumi və inzibati xərclər</t>
  </si>
  <si>
    <t>Amortizasiya xərcləri</t>
  </si>
  <si>
    <t>Digər xərclər</t>
  </si>
  <si>
    <t>(Mümkün zərərlər üçün yaradılan məqsədli ehtiyatlar)</t>
  </si>
  <si>
    <t>Mənfəət vergisindən əvvəlki mənfəət(zərər)</t>
  </si>
  <si>
    <t>Mənfəət vergisi</t>
  </si>
  <si>
    <t>Dövr üzrə xalis mənfəət</t>
  </si>
  <si>
    <t>Kredit riski</t>
  </si>
  <si>
    <t>Kredit portfelinin keyfiyyəti</t>
  </si>
  <si>
    <t>Əsas məbləğ üzrə borc</t>
  </si>
  <si>
    <t>Vaxtı keçmiş günlər</t>
  </si>
  <si>
    <t>Kredit portfelinin sektorlar üzrə bölgüsü</t>
  </si>
  <si>
    <t>Cəmi</t>
  </si>
  <si>
    <t>Cari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</si>
  <si>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</si>
  <si>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</si>
  <si>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</si>
  <si>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</si>
  <si>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</si>
  <si>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</si>
  <si>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</si>
  <si>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</si>
  <si>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</si>
  <si>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</si>
  <si>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</si>
  <si>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</si>
  <si>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ildən böyük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</si>
  <si>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</si>
  <si>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</si>
  <si>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</si>
  <si>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</si>
  <si>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</si>
  <si>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</si>
  <si>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</si>
  <si>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</si>
  <si>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Qızıl 
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</si>
  <si>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</si>
  <si>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</si>
  <si>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</si>
  <si>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</si>
  <si>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Likvidlik riski</t>
  </si>
  <si>
    <t>Ödəniş müddətinin bitməsinə qalan günlər</t>
  </si>
  <si>
    <t>Ani</t>
  </si>
  <si>
    <t>1 - 7 gün</t>
  </si>
  <si>
    <t>8-30 gün</t>
  </si>
  <si>
    <t>3-6 ay</t>
  </si>
  <si>
    <t>6 ay- 9 ay</t>
  </si>
  <si>
    <t>9 ay-1 il</t>
  </si>
  <si>
    <t>1-2 il</t>
  </si>
  <si>
    <t>2-5 il</t>
  </si>
  <si>
    <t>5 ildən çox</t>
  </si>
  <si>
    <t>Ümumi</t>
  </si>
  <si>
    <t>Aktivlər</t>
  </si>
  <si>
    <t>Nağd pul və ekvivalentləri</t>
  </si>
  <si>
    <t>Qiymətli kağızlar</t>
  </si>
  <si>
    <t>Kredit təşkilarına və digər maliyyə institutlarına verilmiş kreditlər (xalis)</t>
  </si>
  <si>
    <t>Qısamüddətli maliyyə alətləri</t>
  </si>
  <si>
    <t>Törəmə maliyyə alətləri</t>
  </si>
  <si>
    <t>Bankın depozitləri</t>
  </si>
  <si>
    <t>Digər maliyyə aktivlər</t>
  </si>
  <si>
    <t>Öhdəliklər</t>
  </si>
  <si>
    <t>ARMB və dövlət təşkilatlarının banka qarşı tələbləri</t>
  </si>
  <si>
    <t>Kredit təşkilatları və digər maliyyə institutlarından cəlb edilmiş vəsaitlər</t>
  </si>
  <si>
    <t>Müştərilərin depozitləri:</t>
  </si>
  <si>
    <t>2.3.1</t>
  </si>
  <si>
    <t>tələbli depozitlər</t>
  </si>
  <si>
    <t>2.3.2</t>
  </si>
  <si>
    <t>müddətli depozitlər</t>
  </si>
  <si>
    <t>Subordinasiya öhdəlikləri</t>
  </si>
  <si>
    <t>Digər maliyyə öhdəliklər</t>
  </si>
  <si>
    <t>Likvidlik "qəpi"</t>
  </si>
  <si>
    <t>Valyuta riski</t>
  </si>
  <si>
    <t>Maliyyə aktivləri və öhdəlikləri</t>
  </si>
  <si>
    <t>AZN</t>
  </si>
  <si>
    <t>ABŞ Dolları</t>
  </si>
  <si>
    <t>Avro</t>
  </si>
  <si>
    <t>Nağd və nağd pul ekvivalentləri</t>
  </si>
  <si>
    <t>Kredit təşkilatlarına və digər maliyyə institutlarına verilmiş kreditlər</t>
  </si>
  <si>
    <t>Qısa müddətli maliyyə alətləri</t>
  </si>
  <si>
    <t>Əsas vəsaitlər</t>
  </si>
  <si>
    <t>Mərkəzi Bank və dövlət təşkilatlarıın banka qarşı tələbləri</t>
  </si>
  <si>
    <t>Müştərilərin depozitləri</t>
  </si>
  <si>
    <t>a) tələbli depozitlər</t>
  </si>
  <si>
    <t>b) müddətli depozitlər</t>
  </si>
  <si>
    <t>Açıq valyuta mövqeyi əmsalı</t>
  </si>
  <si>
    <t>Sərbəst dönərli valyutalar üzrə məcmu açıq valyuta mövqeyi (AVM)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</si>
  <si>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</si>
  <si>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</si>
  <si>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</si>
  <si>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</si>
  <si>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</si>
  <si>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</si>
  <si>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</si>
  <si>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</si>
  <si>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</si>
  <si>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</si>
  <si>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</si>
  <si>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</si>
  <si>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Faiz riski</t>
  </si>
  <si>
    <t>Faiz dərəcəsinə görə cəmi aktivlər</t>
  </si>
  <si>
    <t>0-3 ay</t>
  </si>
  <si>
    <t>6-12 ay</t>
  </si>
  <si>
    <t>12-24 ay</t>
  </si>
  <si>
    <t>24-36 ay</t>
  </si>
  <si>
    <t>36 aydan yuxarı</t>
  </si>
  <si>
    <t>Faiz dərəcəsinə həssas cəmi öhdəliklər</t>
  </si>
  <si>
    <t>“Qəp”</t>
  </si>
  <si>
    <t>Kapital strukturunda dəyişikliklər haqqında hesabat</t>
  </si>
  <si>
    <t>capChanStatem</t>
  </si>
  <si>
    <t>Fərq (artım/azalma)</t>
  </si>
  <si>
    <t>1. I dərəcəli kapital (Əsas kapital) (Məcmu kapitalın 50 faizdən  az olmamalıdır)</t>
  </si>
  <si>
    <t>adi səhmlər (tam ödənilmiş paylar)</t>
  </si>
  <si>
    <t>qeyri-kumulyativ müddətsiz imtiyazlı səhmlər</t>
  </si>
  <si>
    <t xml:space="preserve">səhmlərin emissiyasından əmələ gələn  əlavə vəsait </t>
  </si>
  <si>
    <t xml:space="preserve">bölüşdürülməmiş xalis mənfəət (zərər), cəmi  </t>
  </si>
  <si>
    <t>1.4.1</t>
  </si>
  <si>
    <t>əvvəlki illərin mənfəəti (zərəri)</t>
  </si>
  <si>
    <t>1.4.2</t>
  </si>
  <si>
    <t>(çıx) cari ilin zərəri</t>
  </si>
  <si>
    <t>1.4.3</t>
  </si>
  <si>
    <t>kapital ehtiyatları (fondları)</t>
  </si>
  <si>
    <t>digər</t>
  </si>
  <si>
    <t>I dərəcəli kapitaldan  tutulmalar</t>
  </si>
  <si>
    <t>Tutulmalardan  sonra I dərəcəli kapitalı (1 - 2)</t>
  </si>
  <si>
    <t xml:space="preserve">II dərəcəli  kapital </t>
  </si>
  <si>
    <t>Məcmu kapital (3+4)</t>
  </si>
  <si>
    <t>Məcmu kapitaldan tutulmalar :</t>
  </si>
  <si>
    <t>Tutulmalardan sonra məcmu kapital (5-6)</t>
  </si>
  <si>
    <t xml:space="preserve">Risk dərəcəsi üzrə ölçülmuş  yekun aktivlər </t>
  </si>
  <si>
    <t>I dərəcəli  kapitalın  adekvatlıq əmsalı (3:8) x 100 </t>
  </si>
  <si>
    <t>Məcmu kapitalın  adekvatlıq  əmsalı (7:8) x 100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</si>
</sst>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i/>
      <sz val="12"/>
      <color rgb="FF000000"/>
      <name val="Palatino Linotyp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b/>
      <sz val="10"/>
      <color rgb="FFFF0000"/>
      <name val="Palatino Linotype"/>
      <family val="1"/>
    </font>
    <font>
      <sz val="10"/>
      <color theme="1"/>
      <name val="Palatino Linotype"/>
      <family val="1"/>
    </font>
    <font>
      <b/>
      <sz val="10"/>
      <color rgb="FF000000"/>
      <name val="Palatino Linotype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Palatino Linotype"/>
      <family val="1"/>
    </font>
    <font>
      <sz val="10"/>
      <name val="Palatino Linotype"/>
      <family val="1"/>
    </font>
    <font>
      <sz val="9"/>
      <color theme="1"/>
      <name val="Times New Roman"/>
      <family val="1"/>
      <charset val="204"/>
    </font>
    <font>
      <i/>
      <sz val="10"/>
      <color theme="1"/>
      <name val="Palatino Linotype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8" fillId="0" borderId="0"/>
    <xf numFmtId="164" fontId="28" fillId="0" borderId="0" applyFont="0" applyFill="0" applyBorder="0" applyAlignment="0" applyProtection="0"/>
  </cellStyleXfs>
  <cellXfs count="172">
    <xf numFmtId="0" fontId="0" fillId="0" borderId="0" xfId="0"/>
    <xf numFmtId="0" fontId="4" fillId="0" borderId="0" xfId="2" applyFont="1" applyFill="1" applyProtection="1"/>
    <xf numFmtId="0" fontId="3" fillId="0" borderId="0" xfId="2" applyFont="1" applyFill="1" applyBorder="1" applyAlignment="1" applyProtection="1">
      <alignment horizontal="center" vertical="center" wrapText="1"/>
    </xf>
    <xf numFmtId="0" fontId="4" fillId="0" borderId="0" xfId="2" applyFont="1" applyFill="1" applyAlignment="1" applyProtection="1">
      <alignment horizontal="center" vertical="center"/>
    </xf>
    <xf numFmtId="0" fontId="5" fillId="0" borderId="0" xfId="2" applyFont="1" applyFill="1" applyBorder="1" applyAlignment="1" applyProtection="1">
      <alignment horizontal="right"/>
    </xf>
    <xf numFmtId="0" fontId="5" fillId="0" borderId="0" xfId="2" applyFont="1" applyFill="1" applyBorder="1" applyAlignment="1" applyProtection="1"/>
    <xf numFmtId="165" fontId="4" fillId="2" borderId="3" xfId="1" applyNumberFormat="1" applyFont="1" applyFill="1" applyBorder="1" applyAlignment="1" applyProtection="1">
      <alignment horizontal="center" vertical="center" wrapText="1"/>
    </xf>
    <xf numFmtId="0" fontId="4" fillId="0" borderId="1" xfId="2" applyFont="1" applyFill="1" applyBorder="1" applyAlignment="1" applyProtection="1">
      <alignment horizontal="left" vertical="center" wrapText="1" indent="1"/>
    </xf>
    <xf numFmtId="0" fontId="4" fillId="0" borderId="2" xfId="2" applyFont="1" applyFill="1" applyBorder="1" applyAlignment="1" applyProtection="1">
      <alignment horizontal="left" vertical="center" wrapText="1" indent="2"/>
    </xf>
    <xf numFmtId="0" fontId="3" fillId="0" borderId="1" xfId="2" applyFont="1" applyFill="1" applyBorder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horizontal="center" vertical="center" wrapText="1"/>
    </xf>
    <xf numFmtId="0" fontId="3" fillId="0" borderId="2" xfId="2" applyFont="1" applyFill="1" applyBorder="1" applyAlignment="1" applyProtection="1">
      <alignment horizontal="center" vertical="center" wrapText="1"/>
    </xf>
    <xf numFmtId="0" fontId="3" fillId="0" borderId="5" xfId="2" applyFont="1" applyFill="1" applyBorder="1" applyAlignment="1" applyProtection="1">
      <alignment horizontal="left" vertical="center" wrapText="1"/>
    </xf>
    <xf numFmtId="0" fontId="3" fillId="0" borderId="6" xfId="2" applyFont="1" applyFill="1" applyBorder="1" applyAlignment="1" applyProtection="1">
      <alignment horizontal="center" vertical="center" wrapText="1"/>
    </xf>
    <xf numFmtId="10" fontId="3" fillId="0" borderId="3" xfId="2" applyNumberFormat="1" applyFont="1" applyFill="1" applyBorder="1" applyAlignment="1" applyProtection="1">
      <alignment horizontal="center" vertical="center" wrapText="1"/>
    </xf>
    <xf numFmtId="164" fontId="4" fillId="2" borderId="6" xfId="1" applyFont="1" applyFill="1" applyBorder="1" applyAlignment="1" applyProtection="1">
      <alignment horizontal="right" vertical="center" wrapText="1"/>
    </xf>
    <xf numFmtId="0" fontId="3" fillId="0" borderId="3" xfId="2" applyFont="1" applyFill="1" applyBorder="1" applyAlignment="1" applyProtection="1">
      <alignment horizontal="left" vertical="center" wrapText="1"/>
    </xf>
    <xf numFmtId="9" fontId="3" fillId="0" borderId="6" xfId="2" applyNumberFormat="1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Protection="1"/>
    <xf numFmtId="49" fontId="6" fillId="0" borderId="7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7" fillId="0" borderId="8" xfId="1" applyNumberFormat="1" applyFont="1" applyBorder="1" applyAlignment="1">
      <alignment horizontal="center" wrapText="1"/>
    </xf>
    <xf numFmtId="0" fontId="0" fillId="0" borderId="0" xfId="0" applyAlignment="1"/>
    <xf numFmtId="49" fontId="7" fillId="0" borderId="7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165" fontId="7" fillId="0" borderId="10" xfId="1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165" fontId="6" fillId="0" borderId="8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165" fontId="7" fillId="0" borderId="8" xfId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165" fontId="7" fillId="0" borderId="10" xfId="1" applyNumberFormat="1" applyFont="1" applyBorder="1" applyAlignment="1">
      <alignment vertical="center" wrapText="1"/>
    </xf>
    <xf numFmtId="49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166" fontId="0" fillId="0" borderId="0" xfId="1" applyNumberFormat="1" applyFont="1" applyAlignment="1">
      <alignment horizont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49" fontId="12" fillId="0" borderId="3" xfId="0" applyNumberFormat="1" applyFont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 wrapText="1"/>
    </xf>
    <xf numFmtId="165" fontId="12" fillId="2" borderId="3" xfId="1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 wrapText="1"/>
    </xf>
    <xf numFmtId="4" fontId="0" fillId="0" borderId="0" xfId="0" applyNumberFormat="1"/>
    <xf numFmtId="0" fontId="14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3" fontId="17" fillId="2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9" fillId="0" borderId="0" xfId="0" applyFont="1"/>
    <xf numFmtId="0" fontId="19" fillId="0" borderId="0" xfId="0" applyFont="1" applyBorder="1"/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vertical="center" wrapText="1"/>
    </xf>
    <xf numFmtId="165" fontId="18" fillId="2" borderId="3" xfId="1" applyNumberFormat="1" applyFont="1" applyFill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19" fillId="0" borderId="0" xfId="0" applyFont="1" applyFill="1"/>
    <xf numFmtId="0" fontId="21" fillId="0" borderId="0" xfId="0" applyFont="1" applyAlignment="1">
      <alignment vertical="center"/>
    </xf>
    <xf numFmtId="0" fontId="20" fillId="0" borderId="0" xfId="0" applyFont="1" applyAlignment="1">
      <alignment horizontal="right" vertical="center" indent="5"/>
    </xf>
    <xf numFmtId="0" fontId="20" fillId="0" borderId="0" xfId="0" applyFont="1" applyAlignment="1">
      <alignment horizontal="right" indent="5"/>
    </xf>
    <xf numFmtId="0" fontId="22" fillId="0" borderId="11" xfId="0" applyFont="1" applyFill="1" applyBorder="1" applyAlignment="1">
      <alignment horizontal="center" vertical="center" wrapText="1"/>
    </xf>
    <xf numFmtId="165" fontId="18" fillId="2" borderId="3" xfId="1" applyNumberFormat="1" applyFont="1" applyFill="1" applyBorder="1" applyAlignment="1">
      <alignment vertical="center" wrapText="1"/>
    </xf>
    <xf numFmtId="165" fontId="23" fillId="2" borderId="3" xfId="1" applyNumberFormat="1" applyFont="1" applyFill="1" applyBorder="1" applyAlignment="1">
      <alignment vertical="center" wrapText="1"/>
    </xf>
    <xf numFmtId="49" fontId="12" fillId="0" borderId="0" xfId="0" applyNumberFormat="1" applyFont="1" applyBorder="1" applyAlignment="1">
      <alignment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165" fontId="25" fillId="2" borderId="3" xfId="1" applyNumberFormat="1" applyFont="1" applyFill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13" fillId="0" borderId="3" xfId="0" applyNumberFormat="1" applyFont="1" applyBorder="1" applyAlignment="1">
      <alignment horizontal="center" vertical="center"/>
    </xf>
    <xf numFmtId="165" fontId="12" fillId="2" borderId="3" xfId="1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horizontal="center" vertical="center"/>
    </xf>
    <xf numFmtId="4" fontId="14" fillId="2" borderId="3" xfId="0" applyNumberFormat="1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4" fontId="12" fillId="2" borderId="3" xfId="0" applyNumberFormat="1" applyFont="1" applyFill="1" applyBorder="1" applyAlignment="1">
      <alignment vertical="center"/>
    </xf>
    <xf numFmtId="0" fontId="11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9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165" fontId="13" fillId="2" borderId="3" xfId="1" applyNumberFormat="1" applyFont="1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/>
    </xf>
    <xf numFmtId="14" fontId="0" fillId="2" borderId="3" xfId="0" applyNumberFormat="1" applyFill="1" applyBorder="1"/>
    <xf numFmtId="49" fontId="14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vertical="center" wrapText="1"/>
    </xf>
    <xf numFmtId="165" fontId="16" fillId="0" borderId="3" xfId="1" applyNumberFormat="1" applyFont="1" applyFill="1" applyBorder="1" applyAlignment="1">
      <alignment vertical="center" wrapText="1"/>
    </xf>
    <xf numFmtId="165" fontId="0" fillId="0" borderId="3" xfId="1" applyNumberFormat="1" applyFont="1" applyBorder="1" applyAlignment="1">
      <alignment vertical="center"/>
    </xf>
    <xf numFmtId="0" fontId="16" fillId="0" borderId="3" xfId="0" applyFont="1" applyFill="1" applyBorder="1" applyAlignment="1">
      <alignment vertical="center" wrapText="1"/>
    </xf>
    <xf numFmtId="166" fontId="16" fillId="0" borderId="3" xfId="1" applyNumberFormat="1" applyFont="1" applyFill="1" applyBorder="1" applyAlignment="1">
      <alignment horizontal="center" vertical="center" wrapText="1"/>
    </xf>
    <xf numFmtId="166" fontId="0" fillId="0" borderId="3" xfId="1" applyNumberFormat="1" applyFont="1" applyBorder="1" applyAlignment="1">
      <alignment horizontal="center"/>
    </xf>
    <xf numFmtId="0" fontId="4" fillId="0" borderId="1" xfId="2" applyFont="1" applyFill="1" applyBorder="1" applyAlignment="1" applyProtection="1">
      <alignment horizontal="left" vertical="center" wrapText="1"/>
    </xf>
    <xf numFmtId="0" fontId="4" fillId="0" borderId="2" xfId="2" applyFont="1" applyFill="1" applyBorder="1" applyAlignment="1" applyProtection="1">
      <alignment horizontal="left" vertical="center" wrapText="1"/>
    </xf>
    <xf numFmtId="0" fontId="4" fillId="0" borderId="3" xfId="2" applyFont="1" applyFill="1" applyBorder="1" applyAlignment="1" applyProtection="1">
      <alignment horizontal="left" vertical="center" wrapText="1"/>
    </xf>
    <xf numFmtId="0" fontId="3" fillId="0" borderId="0" xfId="2" applyFont="1" applyFill="1" applyBorder="1" applyAlignment="1" applyProtection="1">
      <alignment horizontal="left" vertical="center" wrapText="1"/>
    </xf>
    <xf numFmtId="0" fontId="5" fillId="0" borderId="4" xfId="2" applyFont="1" applyFill="1" applyBorder="1" applyAlignment="1" applyProtection="1">
      <alignment horizontal="right"/>
    </xf>
    <xf numFmtId="0" fontId="4" fillId="0" borderId="3" xfId="2" applyFont="1" applyFill="1" applyBorder="1" applyAlignment="1" applyProtection="1">
      <alignment horizontal="left" vertical="center" wrapText="1" indent="2"/>
    </xf>
    <xf numFmtId="0" fontId="3" fillId="0" borderId="3" xfId="2" applyFont="1" applyFill="1" applyBorder="1" applyAlignment="1" applyProtection="1">
      <alignment horizontal="left" vertical="center" wrapText="1"/>
    </xf>
    <xf numFmtId="0" fontId="4" fillId="0" borderId="3" xfId="2" applyFont="1" applyFill="1" applyBorder="1" applyAlignment="1" applyProtection="1">
      <alignment horizontal="left" vertical="center" wrapText="1" indent="1"/>
    </xf>
    <xf numFmtId="0" fontId="4" fillId="0" borderId="1" xfId="2" applyFont="1" applyFill="1" applyBorder="1" applyAlignment="1" applyProtection="1">
      <alignment horizontal="left" vertical="center" wrapText="1" indent="2"/>
    </xf>
    <xf numFmtId="0" fontId="4" fillId="0" borderId="2" xfId="2" applyFont="1" applyFill="1" applyBorder="1" applyAlignment="1" applyProtection="1">
      <alignment horizontal="left" vertical="center" wrapText="1" indent="2"/>
    </xf>
    <xf numFmtId="0" fontId="3" fillId="0" borderId="1" xfId="2" applyFont="1" applyFill="1" applyBorder="1" applyAlignment="1" applyProtection="1">
      <alignment horizontal="left" vertical="center" wrapText="1"/>
    </xf>
    <xf numFmtId="0" fontId="3" fillId="0" borderId="2" xfId="2" applyFont="1" applyFill="1" applyBorder="1" applyAlignment="1" applyProtection="1">
      <alignment horizontal="left" vertical="center" wrapText="1"/>
    </xf>
    <xf numFmtId="0" fontId="4" fillId="0" borderId="1" xfId="2" applyFont="1" applyFill="1" applyBorder="1" applyAlignment="1" applyProtection="1">
      <alignment horizontal="left" vertical="center" wrapText="1" indent="1"/>
    </xf>
    <xf numFmtId="0" fontId="4" fillId="0" borderId="2" xfId="2" applyFont="1" applyFill="1" applyBorder="1" applyAlignment="1" applyProtection="1">
      <alignment horizontal="left" vertical="center" wrapText="1" indent="1"/>
    </xf>
    <xf numFmtId="0" fontId="3" fillId="0" borderId="0" xfId="2" applyFont="1" applyFill="1" applyAlignment="1" applyProtection="1">
      <alignment horizont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3" fillId="0" borderId="12" xfId="0" applyFont="1" applyBorder="1" applyAlignment="1">
      <alignment horizontal="right" vertical="center"/>
    </xf>
    <xf numFmtId="0" fontId="13" fillId="0" borderId="13" xfId="0" applyFont="1" applyBorder="1" applyAlignment="1">
      <alignment horizontal="right" vertical="center"/>
    </xf>
    <xf numFmtId="0" fontId="13" fillId="0" borderId="14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/>
    </xf>
    <xf numFmtId="49" fontId="11" fillId="0" borderId="0" xfId="0" applyNumberFormat="1" applyFont="1" applyAlignment="1">
      <alignment horizontal="center" vertical="top"/>
    </xf>
    <xf numFmtId="0" fontId="27" fillId="0" borderId="3" xfId="0" applyFont="1" applyFill="1" applyBorder="1" applyAlignment="1">
      <alignment horizontal="right" vertical="center" wrapText="1"/>
    </xf>
    <xf numFmtId="0" fontId="27" fillId="0" borderId="16" xfId="0" applyFont="1" applyFill="1" applyBorder="1" applyAlignment="1">
      <alignment horizontal="right" vertical="center" wrapText="1"/>
    </xf>
    <xf numFmtId="0" fontId="28" fillId="0" borderId="0" xfId="3"/>
    <xf numFmtId="49" fontId="28" fillId="0" borderId="0" xfId="3" applyNumberFormat="1"/>
    <xf numFmtId="49" fontId="28" fillId="0" borderId="0" xfId="3" applyNumberFormat="1" applyAlignment="1">
      <alignment wrapText="1"/>
    </xf>
    <xf numFmtId="4" fontId="28" fillId="0" borderId="0" xfId="3" applyNumberFormat="1"/>
    <xf numFmtId="165" fontId="12" fillId="2" borderId="3" xfId="4" applyNumberFormat="1" applyFont="1" applyFill="1" applyBorder="1" applyAlignment="1">
      <alignment horizontal="center" vertical="center"/>
    </xf>
    <xf numFmtId="0" fontId="14" fillId="0" borderId="3" xfId="3" applyFont="1" applyBorder="1" applyAlignment="1">
      <alignment vertical="center" wrapText="1"/>
    </xf>
    <xf numFmtId="49" fontId="14" fillId="0" borderId="3" xfId="3" applyNumberFormat="1" applyFont="1" applyBorder="1" applyAlignment="1">
      <alignment horizontal="center" vertical="center" wrapText="1"/>
    </xf>
    <xf numFmtId="0" fontId="16" fillId="0" borderId="3" xfId="3" applyFont="1" applyBorder="1" applyAlignment="1">
      <alignment vertical="center" wrapText="1"/>
    </xf>
    <xf numFmtId="49" fontId="16" fillId="0" borderId="3" xfId="3" applyNumberFormat="1" applyFont="1" applyBorder="1" applyAlignment="1">
      <alignment horizontal="center" vertical="center"/>
    </xf>
    <xf numFmtId="0" fontId="15" fillId="0" borderId="3" xfId="3" applyFont="1" applyBorder="1" applyAlignment="1">
      <alignment vertical="center" wrapText="1"/>
    </xf>
    <xf numFmtId="49" fontId="14" fillId="0" borderId="3" xfId="3" applyNumberFormat="1" applyFont="1" applyBorder="1" applyAlignment="1">
      <alignment horizontal="center" vertical="center"/>
    </xf>
    <xf numFmtId="14" fontId="13" fillId="0" borderId="3" xfId="3" applyNumberFormat="1" applyFont="1" applyBorder="1" applyAlignment="1">
      <alignment horizontal="center" vertical="center" wrapText="1"/>
    </xf>
    <xf numFmtId="0" fontId="28" fillId="2" borderId="3" xfId="3" applyFill="1" applyBorder="1" applyAlignment="1">
      <alignment horizontal="center" vertical="center"/>
    </xf>
    <xf numFmtId="49" fontId="12" fillId="0" borderId="3" xfId="3" applyNumberFormat="1" applyFont="1" applyBorder="1" applyAlignment="1">
      <alignment vertical="center"/>
    </xf>
    <xf numFmtId="0" fontId="13" fillId="0" borderId="0" xfId="3" applyFont="1" applyAlignment="1">
      <alignment horizontal="right" vertical="center"/>
    </xf>
    <xf numFmtId="0" fontId="12" fillId="0" borderId="0" xfId="3" applyFont="1" applyAlignment="1">
      <alignment vertical="center"/>
    </xf>
    <xf numFmtId="0" fontId="12" fillId="0" borderId="0" xfId="3" applyFont="1" applyAlignment="1">
      <alignment vertical="center" wrapText="1"/>
    </xf>
    <xf numFmtId="49" fontId="12" fillId="0" borderId="0" xfId="3" applyNumberFormat="1" applyFont="1" applyAlignment="1">
      <alignment vertical="center"/>
    </xf>
    <xf numFmtId="49" fontId="11" fillId="0" borderId="0" xfId="3" applyNumberFormat="1" applyFont="1" applyAlignment="1">
      <alignment horizontal="center" vertical="center"/>
    </xf>
  </cellXfs>
  <cellStyles count="5">
    <cellStyle name="Comma" xfId="1" builtinId="3"/>
    <cellStyle name="Comma 2" xfId="4" xr:uid="{DB50AE20-7F15-5D48-8C4C-5380F9F5D233}"/>
    <cellStyle name="Normal" xfId="0" builtinId="0"/>
    <cellStyle name="Normal 2" xfId="3" xr:uid="{CF825585-EA98-2D4F-943E-074E4B6CBDD0}"/>
    <cellStyle name="Normal_PRUDENSIAL_1NNN_MMYY1-YENI-unprotected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workbookViewId="0">
      <selection activeCell="A9" sqref="A9:B9"/>
    </sheetView>
  </sheetViews>
  <sheetFormatPr baseColWidth="10" defaultColWidth="8.83203125" defaultRowHeight="15" x14ac:dyDescent="0.2"/>
  <cols>
    <col min="1" max="1" width="41.1640625" style="1" customWidth="1"/>
    <col min="2" max="2" width="23.33203125" style="3" customWidth="1"/>
    <col min="3" max="3" width="17.1640625" style="1" customWidth="1"/>
    <col min="4" max="4" width="13.6640625" style="1" customWidth="1"/>
  </cols>
  <sheetData>
    <row r="1" spans="1:4" x14ac:dyDescent="0.2">
      <c r="A1" s="126" t="s">
        <v>0</v>
      </c>
      <c r="B1" s="126"/>
      <c r="C1" s="126"/>
    </row>
    <row r="3" spans="1:4" x14ac:dyDescent="0.2">
      <c r="A3" s="2"/>
      <c r="C3" s="4" t="s">
        <v>1</v>
      </c>
      <c r="D3" s="5"/>
    </row>
    <row r="4" spans="1:4" x14ac:dyDescent="0.2">
      <c r="A4" s="122" t="s">
        <v>2</v>
      </c>
      <c r="B4" s="123"/>
      <c r="C4" s="6">
        <v>88646.33</v>
      </c>
    </row>
    <row r="5" spans="1:4" x14ac:dyDescent="0.2">
      <c r="A5" s="124" t="s">
        <v>3</v>
      </c>
      <c r="B5" s="125"/>
      <c r="C5" s="6">
        <v>101300.08</v>
      </c>
    </row>
    <row r="6" spans="1:4" x14ac:dyDescent="0.2">
      <c r="A6" s="124" t="s">
        <v>4</v>
      </c>
      <c r="B6" s="125"/>
      <c r="C6" s="6">
        <v>0</v>
      </c>
    </row>
    <row r="7" spans="1:4" x14ac:dyDescent="0.2">
      <c r="A7" s="124" t="s">
        <v>5</v>
      </c>
      <c r="B7" s="125"/>
      <c r="C7" s="6">
        <v>0</v>
      </c>
    </row>
    <row r="8" spans="1:4" x14ac:dyDescent="0.2">
      <c r="A8" s="124" t="s">
        <v>6</v>
      </c>
      <c r="B8" s="125"/>
      <c r="C8" s="6">
        <v>-12653.75</v>
      </c>
    </row>
    <row r="9" spans="1:4" x14ac:dyDescent="0.2">
      <c r="A9" s="120" t="s">
        <v>7</v>
      </c>
      <c r="B9" s="121"/>
      <c r="C9" s="6">
        <v>-12653.75</v>
      </c>
    </row>
    <row r="10" spans="1:4" x14ac:dyDescent="0.2">
      <c r="A10" s="120" t="s">
        <v>8</v>
      </c>
      <c r="B10" s="121"/>
      <c r="C10" s="6">
        <v>0</v>
      </c>
    </row>
    <row r="11" spans="1:4" x14ac:dyDescent="0.2">
      <c r="A11" s="120" t="s">
        <v>9</v>
      </c>
      <c r="B11" s="121"/>
      <c r="C11" s="6">
        <v>0</v>
      </c>
    </row>
    <row r="12" spans="1:4" ht="16" x14ac:dyDescent="0.2">
      <c r="A12" s="7" t="s">
        <v>10</v>
      </c>
      <c r="B12" s="8"/>
      <c r="C12" s="6">
        <v>0</v>
      </c>
    </row>
    <row r="13" spans="1:4" x14ac:dyDescent="0.2">
      <c r="A13" s="122" t="s">
        <v>11</v>
      </c>
      <c r="B13" s="123"/>
      <c r="C13" s="6">
        <v>737.28</v>
      </c>
    </row>
    <row r="14" spans="1:4" x14ac:dyDescent="0.2">
      <c r="A14" s="124" t="s">
        <v>12</v>
      </c>
      <c r="B14" s="125"/>
      <c r="C14" s="6">
        <v>737.28</v>
      </c>
    </row>
    <row r="15" spans="1:4" x14ac:dyDescent="0.2">
      <c r="A15" s="124" t="s">
        <v>13</v>
      </c>
      <c r="B15" s="125"/>
      <c r="C15" s="6">
        <v>0</v>
      </c>
    </row>
    <row r="16" spans="1:4" x14ac:dyDescent="0.2">
      <c r="A16" s="122" t="s">
        <v>14</v>
      </c>
      <c r="B16" s="123"/>
      <c r="C16" s="6">
        <v>87909.05</v>
      </c>
    </row>
    <row r="17" spans="1:3" x14ac:dyDescent="0.2">
      <c r="A17" s="118" t="s">
        <v>15</v>
      </c>
      <c r="B17" s="118"/>
      <c r="C17" s="6">
        <v>17428.62</v>
      </c>
    </row>
    <row r="18" spans="1:3" x14ac:dyDescent="0.2">
      <c r="A18" s="119" t="s">
        <v>16</v>
      </c>
      <c r="B18" s="119"/>
      <c r="C18" s="6">
        <v>1128.7799999999997</v>
      </c>
    </row>
    <row r="19" spans="1:3" x14ac:dyDescent="0.2">
      <c r="A19" s="119" t="s">
        <v>17</v>
      </c>
      <c r="B19" s="119"/>
      <c r="C19" s="6">
        <v>3805.25</v>
      </c>
    </row>
    <row r="20" spans="1:3" x14ac:dyDescent="0.2">
      <c r="A20" s="124" t="s">
        <v>18</v>
      </c>
      <c r="B20" s="125"/>
      <c r="C20" s="6">
        <v>12494.59</v>
      </c>
    </row>
    <row r="21" spans="1:3" x14ac:dyDescent="0.2">
      <c r="A21" s="117" t="s">
        <v>19</v>
      </c>
      <c r="B21" s="117"/>
      <c r="C21" s="6">
        <v>0</v>
      </c>
    </row>
    <row r="22" spans="1:3" x14ac:dyDescent="0.2">
      <c r="A22" s="117" t="s">
        <v>20</v>
      </c>
      <c r="B22" s="117"/>
      <c r="C22" s="6">
        <v>12494.59</v>
      </c>
    </row>
    <row r="23" spans="1:3" x14ac:dyDescent="0.2">
      <c r="A23" s="112" t="s">
        <v>21</v>
      </c>
      <c r="B23" s="113"/>
      <c r="C23" s="6">
        <v>0</v>
      </c>
    </row>
    <row r="24" spans="1:3" x14ac:dyDescent="0.2">
      <c r="A24" s="118" t="s">
        <v>22</v>
      </c>
      <c r="B24" s="118"/>
      <c r="C24" s="6">
        <v>105337.67</v>
      </c>
    </row>
    <row r="25" spans="1:3" x14ac:dyDescent="0.2">
      <c r="A25" s="118" t="s">
        <v>23</v>
      </c>
      <c r="B25" s="118"/>
      <c r="C25" s="6">
        <v>491.15999999999997</v>
      </c>
    </row>
    <row r="26" spans="1:3" x14ac:dyDescent="0.2">
      <c r="A26" s="119" t="s">
        <v>24</v>
      </c>
      <c r="B26" s="119"/>
      <c r="C26" s="6">
        <v>89</v>
      </c>
    </row>
    <row r="27" spans="1:3" x14ac:dyDescent="0.2">
      <c r="A27" s="119" t="s">
        <v>25</v>
      </c>
      <c r="B27" s="119"/>
      <c r="C27" s="6">
        <v>402.15999999999997</v>
      </c>
    </row>
    <row r="28" spans="1:3" x14ac:dyDescent="0.2">
      <c r="A28" s="118" t="s">
        <v>26</v>
      </c>
      <c r="B28" s="118"/>
      <c r="C28" s="6">
        <v>104846.51</v>
      </c>
    </row>
    <row r="29" spans="1:3" x14ac:dyDescent="0.2">
      <c r="A29" s="118" t="s">
        <v>27</v>
      </c>
      <c r="B29" s="118"/>
      <c r="C29" s="6">
        <v>506555</v>
      </c>
    </row>
    <row r="30" spans="1:3" x14ac:dyDescent="0.2">
      <c r="A30" s="114" t="s">
        <v>28</v>
      </c>
      <c r="B30" s="114"/>
      <c r="C30" s="6">
        <v>0</v>
      </c>
    </row>
    <row r="31" spans="1:3" x14ac:dyDescent="0.2">
      <c r="A31" s="112" t="s">
        <v>29</v>
      </c>
      <c r="B31" s="113"/>
      <c r="C31" s="6">
        <v>4952.9040000000005</v>
      </c>
    </row>
    <row r="32" spans="1:3" x14ac:dyDescent="0.2">
      <c r="A32" s="112" t="s">
        <v>30</v>
      </c>
      <c r="B32" s="113"/>
      <c r="C32" s="6">
        <v>15182.58</v>
      </c>
    </row>
    <row r="33" spans="1:4" x14ac:dyDescent="0.2">
      <c r="A33" s="112" t="s">
        <v>31</v>
      </c>
      <c r="B33" s="113"/>
      <c r="C33" s="6">
        <v>38726.620000000003</v>
      </c>
    </row>
    <row r="34" spans="1:4" x14ac:dyDescent="0.2">
      <c r="A34" s="112" t="s">
        <v>32</v>
      </c>
      <c r="B34" s="113"/>
      <c r="C34" s="6">
        <v>0</v>
      </c>
    </row>
    <row r="35" spans="1:4" x14ac:dyDescent="0.2">
      <c r="A35" s="112" t="s">
        <v>33</v>
      </c>
      <c r="B35" s="113"/>
      <c r="C35" s="6">
        <v>312098.84999999998</v>
      </c>
    </row>
    <row r="36" spans="1:4" x14ac:dyDescent="0.2">
      <c r="A36" s="114" t="s">
        <v>34</v>
      </c>
      <c r="B36" s="114"/>
      <c r="C36" s="6">
        <v>135594</v>
      </c>
    </row>
    <row r="37" spans="1:4" x14ac:dyDescent="0.2">
      <c r="A37" s="115" t="s">
        <v>35</v>
      </c>
      <c r="B37" s="115"/>
      <c r="C37" s="115"/>
    </row>
    <row r="38" spans="1:4" x14ac:dyDescent="0.2">
      <c r="A38" s="116" t="s">
        <v>36</v>
      </c>
      <c r="B38" s="116"/>
      <c r="C38" s="116"/>
      <c r="D38" s="116"/>
    </row>
    <row r="39" spans="1:4" ht="48" x14ac:dyDescent="0.2">
      <c r="A39" s="9" t="s">
        <v>37</v>
      </c>
      <c r="B39" s="10" t="s">
        <v>38</v>
      </c>
      <c r="C39" s="11" t="s">
        <v>39</v>
      </c>
      <c r="D39" s="11" t="s">
        <v>40</v>
      </c>
    </row>
    <row r="40" spans="1:4" ht="48" x14ac:dyDescent="0.2">
      <c r="A40" s="12" t="s">
        <v>41</v>
      </c>
      <c r="B40" s="13" t="s">
        <v>42</v>
      </c>
      <c r="C40" s="14" t="s">
        <v>43</v>
      </c>
      <c r="D40" s="15">
        <v>17.350000000000001</v>
      </c>
    </row>
    <row r="41" spans="1:4" ht="48" x14ac:dyDescent="0.2">
      <c r="A41" s="16" t="s">
        <v>44</v>
      </c>
      <c r="B41" s="13" t="s">
        <v>45</v>
      </c>
      <c r="C41" s="14" t="s">
        <v>46</v>
      </c>
      <c r="D41" s="15">
        <v>20.69</v>
      </c>
    </row>
    <row r="42" spans="1:4" ht="16" x14ac:dyDescent="0.2">
      <c r="A42" s="16" t="s">
        <v>47</v>
      </c>
      <c r="B42" s="17" t="s">
        <v>43</v>
      </c>
      <c r="C42" s="14" t="s">
        <v>48</v>
      </c>
      <c r="D42" s="15">
        <v>11.767257278888925</v>
      </c>
    </row>
    <row r="43" spans="1:4" x14ac:dyDescent="0.2">
      <c r="C43" s="18"/>
    </row>
  </sheetData>
  <mergeCells count="35">
    <mergeCell ref="A8:B8"/>
    <mergeCell ref="A1:C1"/>
    <mergeCell ref="A4:B4"/>
    <mergeCell ref="A5:B5"/>
    <mergeCell ref="A6:B6"/>
    <mergeCell ref="A7:B7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33:B33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4:B34"/>
    <mergeCell ref="A35:B35"/>
    <mergeCell ref="A36:B36"/>
    <mergeCell ref="A37:C37"/>
    <mergeCell ref="A38:D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54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1.33203125" style="37" bestFit="1" customWidth="1"/>
    <col min="2" max="2" width="76" customWidth="1"/>
    <col min="3" max="3" width="19.33203125" customWidth="1"/>
    <col min="4" max="4" width="14" style="39" bestFit="1" customWidth="1"/>
  </cols>
  <sheetData>
    <row r="2" spans="1:4" s="22" customFormat="1" ht="20" thickBot="1" x14ac:dyDescent="0.35">
      <c r="A2" s="19"/>
      <c r="B2" s="20"/>
      <c r="C2" s="21">
        <v>43921</v>
      </c>
      <c r="D2" s="21">
        <v>43830</v>
      </c>
    </row>
    <row r="3" spans="1:4" ht="18.75" customHeight="1" thickBot="1" x14ac:dyDescent="0.25">
      <c r="A3" s="23">
        <v>1</v>
      </c>
      <c r="B3" s="24" t="s">
        <v>49</v>
      </c>
      <c r="C3" s="25">
        <f>SUM(C4:C14)</f>
        <v>5123360.6800000006</v>
      </c>
      <c r="D3" s="25">
        <v>29572605.390000019</v>
      </c>
    </row>
    <row r="4" spans="1:4" ht="20" thickBot="1" x14ac:dyDescent="0.25">
      <c r="A4" s="26" t="s">
        <v>50</v>
      </c>
      <c r="B4" s="27" t="s">
        <v>51</v>
      </c>
      <c r="C4" s="28">
        <v>11010194.199999999</v>
      </c>
      <c r="D4" s="28">
        <v>58261943.570000008</v>
      </c>
    </row>
    <row r="5" spans="1:4" ht="20" thickBot="1" x14ac:dyDescent="0.25">
      <c r="A5" s="26" t="s">
        <v>52</v>
      </c>
      <c r="B5" s="27" t="s">
        <v>53</v>
      </c>
      <c r="C5" s="28">
        <v>-2263570.3699999992</v>
      </c>
      <c r="D5" s="28">
        <v>-10945464.77</v>
      </c>
    </row>
    <row r="6" spans="1:4" ht="20" thickBot="1" x14ac:dyDescent="0.25">
      <c r="A6" s="26" t="s">
        <v>54</v>
      </c>
      <c r="B6" s="27" t="s">
        <v>55</v>
      </c>
      <c r="C6" s="28">
        <v>3222658.55</v>
      </c>
      <c r="D6" s="28">
        <v>9455415.0599999987</v>
      </c>
    </row>
    <row r="7" spans="1:4" ht="20" thickBot="1" x14ac:dyDescent="0.25">
      <c r="A7" s="26" t="s">
        <v>56</v>
      </c>
      <c r="B7" s="27" t="s">
        <v>57</v>
      </c>
      <c r="C7" s="28">
        <v>-1815326.35</v>
      </c>
      <c r="D7" s="28">
        <v>-5309409.42</v>
      </c>
    </row>
    <row r="8" spans="1:4" ht="20" thickBot="1" x14ac:dyDescent="0.25">
      <c r="A8" s="26" t="s">
        <v>58</v>
      </c>
      <c r="B8" s="27" t="s">
        <v>59</v>
      </c>
      <c r="C8" s="28">
        <v>698263.88</v>
      </c>
      <c r="D8" s="28">
        <v>2481804.9</v>
      </c>
    </row>
    <row r="9" spans="1:4" ht="20" thickBot="1" x14ac:dyDescent="0.25">
      <c r="A9" s="26" t="s">
        <v>60</v>
      </c>
      <c r="B9" s="27" t="s">
        <v>61</v>
      </c>
      <c r="C9" s="27"/>
      <c r="D9" s="28"/>
    </row>
    <row r="10" spans="1:4" ht="20" thickBot="1" x14ac:dyDescent="0.25">
      <c r="A10" s="26" t="s">
        <v>62</v>
      </c>
      <c r="B10" s="27" t="s">
        <v>63</v>
      </c>
      <c r="C10" s="28">
        <v>-3588122.7600000002</v>
      </c>
      <c r="D10" s="28">
        <v>-16417443.939999999</v>
      </c>
    </row>
    <row r="11" spans="1:4" ht="20" thickBot="1" x14ac:dyDescent="0.25">
      <c r="A11" s="26" t="s">
        <v>64</v>
      </c>
      <c r="B11" s="27" t="s">
        <v>65</v>
      </c>
      <c r="C11" s="28">
        <v>-2317924.0000000005</v>
      </c>
      <c r="D11" s="28">
        <v>-8705341.9199999962</v>
      </c>
    </row>
    <row r="12" spans="1:4" ht="20" thickBot="1" x14ac:dyDescent="0.25">
      <c r="A12" s="26" t="s">
        <v>66</v>
      </c>
      <c r="B12" s="27" t="s">
        <v>67</v>
      </c>
      <c r="C12" s="27"/>
      <c r="D12" s="28"/>
    </row>
    <row r="13" spans="1:4" ht="20" thickBot="1" x14ac:dyDescent="0.25">
      <c r="A13" s="26" t="s">
        <v>68</v>
      </c>
      <c r="B13" s="27" t="s">
        <v>69</v>
      </c>
      <c r="C13" s="28">
        <v>177187.53</v>
      </c>
      <c r="D13" s="28">
        <v>751101.90999999992</v>
      </c>
    </row>
    <row r="14" spans="1:4" ht="20" thickBot="1" x14ac:dyDescent="0.25">
      <c r="A14" s="26" t="s">
        <v>70</v>
      </c>
      <c r="B14" s="27" t="s">
        <v>71</v>
      </c>
      <c r="C14" s="27"/>
      <c r="D14" s="28"/>
    </row>
    <row r="15" spans="1:4" ht="41" thickBot="1" x14ac:dyDescent="0.25">
      <c r="A15" s="23">
        <v>2</v>
      </c>
      <c r="B15" s="29" t="s">
        <v>72</v>
      </c>
      <c r="C15" s="30">
        <f>C17+C22</f>
        <v>-31975388.759999972</v>
      </c>
      <c r="D15" s="30">
        <v>-159535440.34000009</v>
      </c>
    </row>
    <row r="16" spans="1:4" ht="20" thickBot="1" x14ac:dyDescent="0.25">
      <c r="A16" s="127"/>
      <c r="B16" s="128"/>
      <c r="C16" s="128"/>
      <c r="D16" s="128"/>
    </row>
    <row r="17" spans="1:4" ht="20" thickBot="1" x14ac:dyDescent="0.25">
      <c r="A17" s="26" t="s">
        <v>73</v>
      </c>
      <c r="B17" s="31" t="s">
        <v>74</v>
      </c>
      <c r="C17" s="28">
        <f>C18+C19+C20</f>
        <v>-4658872.2399999425</v>
      </c>
      <c r="D17" s="28">
        <v>-117441315.48000003</v>
      </c>
    </row>
    <row r="18" spans="1:4" ht="21" thickBot="1" x14ac:dyDescent="0.25">
      <c r="A18" s="26" t="s">
        <v>75</v>
      </c>
      <c r="B18" s="32" t="s">
        <v>76</v>
      </c>
      <c r="C18" s="28">
        <v>4503950</v>
      </c>
      <c r="D18" s="28">
        <v>-31673983.020000011</v>
      </c>
    </row>
    <row r="19" spans="1:4" ht="20" thickBot="1" x14ac:dyDescent="0.25">
      <c r="A19" s="26" t="s">
        <v>77</v>
      </c>
      <c r="B19" s="27" t="s">
        <v>78</v>
      </c>
      <c r="C19" s="28">
        <v>-11223212.059999943</v>
      </c>
      <c r="D19" s="28">
        <v>-85305654.670000017</v>
      </c>
    </row>
    <row r="20" spans="1:4" ht="20" thickBot="1" x14ac:dyDescent="0.25">
      <c r="A20" s="26" t="s">
        <v>79</v>
      </c>
      <c r="B20" s="27" t="s">
        <v>80</v>
      </c>
      <c r="C20" s="28">
        <v>2060389.8200000003</v>
      </c>
      <c r="D20" s="28">
        <v>-461677.79000000004</v>
      </c>
    </row>
    <row r="21" spans="1:4" ht="20" thickBot="1" x14ac:dyDescent="0.25">
      <c r="A21" s="26"/>
      <c r="B21" s="33"/>
      <c r="C21" s="33"/>
      <c r="D21" s="28"/>
    </row>
    <row r="22" spans="1:4" ht="20" thickBot="1" x14ac:dyDescent="0.25">
      <c r="A22" s="26" t="s">
        <v>81</v>
      </c>
      <c r="B22" s="31" t="s">
        <v>82</v>
      </c>
      <c r="C22" s="28">
        <f>C23+C24+C25+C26</f>
        <v>-27316516.520000029</v>
      </c>
      <c r="D22" s="28">
        <v>-42094124.860000074</v>
      </c>
    </row>
    <row r="23" spans="1:4" ht="41" thickBot="1" x14ac:dyDescent="0.25">
      <c r="A23" s="26" t="s">
        <v>83</v>
      </c>
      <c r="B23" s="32" t="s">
        <v>84</v>
      </c>
      <c r="C23" s="28">
        <v>8604546.6299999952</v>
      </c>
      <c r="D23" s="28">
        <v>30220759.170000002</v>
      </c>
    </row>
    <row r="24" spans="1:4" ht="20" thickBot="1" x14ac:dyDescent="0.25">
      <c r="A24" s="26" t="s">
        <v>85</v>
      </c>
      <c r="B24" s="27" t="s">
        <v>86</v>
      </c>
      <c r="C24" s="28">
        <v>-1095530.0700000003</v>
      </c>
      <c r="D24" s="28">
        <v>-3440482.0700000003</v>
      </c>
    </row>
    <row r="25" spans="1:4" ht="21" thickBot="1" x14ac:dyDescent="0.25">
      <c r="A25" s="26" t="s">
        <v>87</v>
      </c>
      <c r="B25" s="32" t="s">
        <v>88</v>
      </c>
      <c r="C25" s="28">
        <v>-37632779.130000025</v>
      </c>
      <c r="D25" s="28">
        <v>-80780814.700000077</v>
      </c>
    </row>
    <row r="26" spans="1:4" ht="20" thickBot="1" x14ac:dyDescent="0.25">
      <c r="A26" s="26" t="s">
        <v>89</v>
      </c>
      <c r="B26" s="27" t="s">
        <v>90</v>
      </c>
      <c r="C26" s="28">
        <v>2807246.0500000007</v>
      </c>
      <c r="D26" s="28">
        <v>11906412.74</v>
      </c>
    </row>
    <row r="27" spans="1:4" ht="21" thickBot="1" x14ac:dyDescent="0.25">
      <c r="A27" s="26">
        <v>3</v>
      </c>
      <c r="B27" s="29" t="s">
        <v>91</v>
      </c>
      <c r="C27" s="34">
        <f>C3+C15</f>
        <v>-26852028.079999972</v>
      </c>
      <c r="D27" s="34">
        <v>-129962834.95000008</v>
      </c>
    </row>
    <row r="28" spans="1:4" ht="20" thickBot="1" x14ac:dyDescent="0.25">
      <c r="A28" s="26" t="s">
        <v>92</v>
      </c>
      <c r="B28" s="27" t="s">
        <v>93</v>
      </c>
      <c r="C28" s="27"/>
      <c r="D28" s="28"/>
    </row>
    <row r="29" spans="1:4" ht="21" thickBot="1" x14ac:dyDescent="0.25">
      <c r="A29" s="23">
        <v>4</v>
      </c>
      <c r="B29" s="29" t="s">
        <v>94</v>
      </c>
      <c r="C29" s="34">
        <f>C27+C28</f>
        <v>-26852028.079999972</v>
      </c>
      <c r="D29" s="34">
        <v>-129962834.95000008</v>
      </c>
    </row>
    <row r="30" spans="1:4" ht="21" thickBot="1" x14ac:dyDescent="0.25">
      <c r="A30" s="23">
        <v>5</v>
      </c>
      <c r="B30" s="29" t="s">
        <v>95</v>
      </c>
      <c r="C30" s="34">
        <f>SUM(C31:C37)</f>
        <v>25766280.259999998</v>
      </c>
      <c r="D30" s="34">
        <v>692044.25</v>
      </c>
    </row>
    <row r="31" spans="1:4" ht="20" thickBot="1" x14ac:dyDescent="0.25">
      <c r="A31" s="26" t="s">
        <v>96</v>
      </c>
      <c r="B31" s="27" t="s">
        <v>97</v>
      </c>
      <c r="C31" s="28">
        <v>-545891</v>
      </c>
      <c r="D31" s="28">
        <v>-9411968</v>
      </c>
    </row>
    <row r="32" spans="1:4" ht="20" thickBot="1" x14ac:dyDescent="0.25">
      <c r="A32" s="26" t="s">
        <v>98</v>
      </c>
      <c r="B32" s="27" t="s">
        <v>99</v>
      </c>
      <c r="C32" s="28">
        <v>88800</v>
      </c>
      <c r="D32" s="28">
        <v>2537705</v>
      </c>
    </row>
    <row r="33" spans="1:4" ht="20" thickBot="1" x14ac:dyDescent="0.25">
      <c r="A33" s="26" t="s">
        <v>100</v>
      </c>
      <c r="B33" s="27" t="s">
        <v>101</v>
      </c>
      <c r="C33" s="27"/>
      <c r="D33" s="28"/>
    </row>
    <row r="34" spans="1:4" ht="20" thickBot="1" x14ac:dyDescent="0.25">
      <c r="A34" s="26" t="s">
        <v>102</v>
      </c>
      <c r="B34" s="27" t="s">
        <v>103</v>
      </c>
      <c r="C34" s="27"/>
      <c r="D34" s="28"/>
    </row>
    <row r="35" spans="1:4" ht="20" thickBot="1" x14ac:dyDescent="0.25">
      <c r="A35" s="26" t="s">
        <v>104</v>
      </c>
      <c r="B35" s="27" t="s">
        <v>105</v>
      </c>
      <c r="C35" s="28">
        <v>-5600000</v>
      </c>
      <c r="D35" s="28"/>
    </row>
    <row r="36" spans="1:4" ht="41" thickBot="1" x14ac:dyDescent="0.25">
      <c r="A36" s="26" t="s">
        <v>106</v>
      </c>
      <c r="B36" s="32" t="s">
        <v>107</v>
      </c>
      <c r="C36" s="28">
        <v>31823371.259999998</v>
      </c>
      <c r="D36" s="28">
        <v>7566307.25</v>
      </c>
    </row>
    <row r="37" spans="1:4" ht="21" thickBot="1" x14ac:dyDescent="0.25">
      <c r="A37" s="26" t="s">
        <v>108</v>
      </c>
      <c r="B37" s="32" t="s">
        <v>109</v>
      </c>
      <c r="C37" s="32"/>
      <c r="D37" s="28"/>
    </row>
    <row r="38" spans="1:4" ht="41" thickBot="1" x14ac:dyDescent="0.25">
      <c r="A38" s="23">
        <v>6</v>
      </c>
      <c r="B38" s="29" t="s">
        <v>110</v>
      </c>
      <c r="C38" s="29"/>
      <c r="D38" s="28"/>
    </row>
    <row r="39" spans="1:4" ht="21" thickBot="1" x14ac:dyDescent="0.25">
      <c r="A39" s="23">
        <v>7</v>
      </c>
      <c r="B39" s="35" t="s">
        <v>111</v>
      </c>
      <c r="C39" s="36">
        <f>SUM(C40:C45)</f>
        <v>0</v>
      </c>
      <c r="D39" s="36">
        <v>0</v>
      </c>
    </row>
    <row r="40" spans="1:4" ht="20" thickBot="1" x14ac:dyDescent="0.25">
      <c r="A40" s="26" t="s">
        <v>112</v>
      </c>
      <c r="B40" s="27" t="s">
        <v>113</v>
      </c>
      <c r="C40" s="27"/>
      <c r="D40" s="28"/>
    </row>
    <row r="41" spans="1:4" ht="20" thickBot="1" x14ac:dyDescent="0.25">
      <c r="A41" s="26" t="s">
        <v>114</v>
      </c>
      <c r="B41" s="27" t="s">
        <v>115</v>
      </c>
      <c r="C41" s="27"/>
      <c r="D41" s="28"/>
    </row>
    <row r="42" spans="1:4" ht="20" thickBot="1" x14ac:dyDescent="0.25">
      <c r="A42" s="26" t="s">
        <v>116</v>
      </c>
      <c r="B42" s="27" t="s">
        <v>117</v>
      </c>
      <c r="C42" s="27"/>
      <c r="D42" s="28">
        <v>0</v>
      </c>
    </row>
    <row r="43" spans="1:4" ht="20" thickBot="1" x14ac:dyDescent="0.25">
      <c r="A43" s="26" t="s">
        <v>118</v>
      </c>
      <c r="B43" s="27" t="s">
        <v>119</v>
      </c>
      <c r="C43" s="27"/>
      <c r="D43" s="28">
        <v>0</v>
      </c>
    </row>
    <row r="44" spans="1:4" ht="20" thickBot="1" x14ac:dyDescent="0.25">
      <c r="A44" s="26" t="s">
        <v>120</v>
      </c>
      <c r="B44" s="27" t="s">
        <v>121</v>
      </c>
      <c r="C44" s="27"/>
      <c r="D44" s="28"/>
    </row>
    <row r="45" spans="1:4" ht="20" thickBot="1" x14ac:dyDescent="0.25">
      <c r="A45" s="26" t="s">
        <v>122</v>
      </c>
      <c r="B45" s="27" t="s">
        <v>123</v>
      </c>
      <c r="C45" s="27"/>
      <c r="D45" s="28"/>
    </row>
    <row r="46" spans="1:4" ht="21" thickBot="1" x14ac:dyDescent="0.25">
      <c r="A46" s="23">
        <v>8</v>
      </c>
      <c r="B46" s="29" t="s">
        <v>124</v>
      </c>
      <c r="C46" s="29"/>
      <c r="D46" s="28"/>
    </row>
    <row r="47" spans="1:4" ht="21" thickBot="1" x14ac:dyDescent="0.25">
      <c r="A47" s="23">
        <v>9</v>
      </c>
      <c r="B47" s="29" t="s">
        <v>125</v>
      </c>
      <c r="C47" s="28">
        <v>126955407.78999999</v>
      </c>
      <c r="D47" s="28">
        <v>256269224.51999998</v>
      </c>
    </row>
    <row r="48" spans="1:4" ht="21" thickBot="1" x14ac:dyDescent="0.25">
      <c r="A48" s="23">
        <v>10</v>
      </c>
      <c r="B48" s="29" t="s">
        <v>126</v>
      </c>
      <c r="C48" s="28">
        <f>C29+C30+C38+C39+C46</f>
        <v>-1085747.8199999742</v>
      </c>
      <c r="D48" s="28">
        <v>-129270790.70000008</v>
      </c>
    </row>
    <row r="49" spans="1:4" ht="41" thickBot="1" x14ac:dyDescent="0.25">
      <c r="A49" s="23">
        <v>11</v>
      </c>
      <c r="B49" s="29" t="s">
        <v>127</v>
      </c>
      <c r="C49" s="28">
        <v>-124800.41</v>
      </c>
      <c r="D49" s="28">
        <v>43026.030000000006</v>
      </c>
    </row>
    <row r="50" spans="1:4" ht="21" thickBot="1" x14ac:dyDescent="0.25">
      <c r="A50" s="23">
        <v>12</v>
      </c>
      <c r="B50" s="29" t="s">
        <v>128</v>
      </c>
      <c r="C50" s="28">
        <f>C47+C48-C49</f>
        <v>125994460.38000001</v>
      </c>
      <c r="D50" s="28">
        <v>126955407.7899999</v>
      </c>
    </row>
    <row r="52" spans="1:4" x14ac:dyDescent="0.2">
      <c r="C52" s="38"/>
    </row>
    <row r="54" spans="1:4" x14ac:dyDescent="0.2">
      <c r="C54" s="40"/>
      <c r="D54" s="41"/>
    </row>
  </sheetData>
  <mergeCells count="1">
    <mergeCell ref="A16:D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6.5" customWidth="1"/>
    <col min="2" max="2" width="69.1640625" bestFit="1" customWidth="1"/>
    <col min="3" max="3" width="12.6640625" customWidth="1"/>
    <col min="4" max="4" width="15.83203125" customWidth="1"/>
    <col min="6" max="6" width="9.5" bestFit="1" customWidth="1"/>
  </cols>
  <sheetData>
    <row r="1" spans="1:4" x14ac:dyDescent="0.2">
      <c r="A1" s="130" t="s">
        <v>177</v>
      </c>
      <c r="B1" s="130"/>
      <c r="C1" s="130"/>
      <c r="D1" s="130"/>
    </row>
    <row r="2" spans="1:4" x14ac:dyDescent="0.2">
      <c r="A2" s="42"/>
      <c r="B2" s="42"/>
      <c r="C2" s="131" t="s">
        <v>130</v>
      </c>
      <c r="D2" s="131"/>
    </row>
    <row r="3" spans="1:4" x14ac:dyDescent="0.2">
      <c r="A3" s="51"/>
      <c r="B3" s="45"/>
      <c r="C3" s="46">
        <v>43920</v>
      </c>
      <c r="D3" s="46" t="s">
        <v>178</v>
      </c>
    </row>
    <row r="4" spans="1:4" x14ac:dyDescent="0.2">
      <c r="A4" s="52">
        <v>1</v>
      </c>
      <c r="B4" s="53" t="s">
        <v>179</v>
      </c>
      <c r="C4" s="54">
        <v>11474.710000000001</v>
      </c>
      <c r="D4" s="54">
        <v>10074.86</v>
      </c>
    </row>
    <row r="5" spans="1:4" x14ac:dyDescent="0.2">
      <c r="A5" s="55">
        <v>1.1000000000000001</v>
      </c>
      <c r="B5" s="51" t="s">
        <v>136</v>
      </c>
      <c r="C5" s="54">
        <v>9672.52</v>
      </c>
      <c r="D5" s="54">
        <v>7574.23</v>
      </c>
    </row>
    <row r="6" spans="1:4" x14ac:dyDescent="0.2">
      <c r="A6" s="55">
        <v>1.2</v>
      </c>
      <c r="B6" s="56" t="s">
        <v>180</v>
      </c>
      <c r="C6" s="54">
        <v>169.62</v>
      </c>
      <c r="D6" s="54">
        <v>118.99000000000001</v>
      </c>
    </row>
    <row r="7" spans="1:4" x14ac:dyDescent="0.2">
      <c r="A7" s="55">
        <v>1.3</v>
      </c>
      <c r="B7" s="56" t="s">
        <v>181</v>
      </c>
      <c r="C7" s="54">
        <v>1139.23</v>
      </c>
      <c r="D7" s="54">
        <v>1097.45</v>
      </c>
    </row>
    <row r="8" spans="1:4" x14ac:dyDescent="0.2">
      <c r="A8" s="55">
        <v>1.4</v>
      </c>
      <c r="B8" s="51" t="s">
        <v>182</v>
      </c>
      <c r="C8" s="54">
        <v>282.99</v>
      </c>
      <c r="D8" s="54">
        <v>1101.78</v>
      </c>
    </row>
    <row r="9" spans="1:4" x14ac:dyDescent="0.2">
      <c r="A9" s="55">
        <v>1.5</v>
      </c>
      <c r="B9" s="51" t="s">
        <v>183</v>
      </c>
      <c r="C9" s="54">
        <v>210.35</v>
      </c>
      <c r="D9" s="54">
        <v>182.41</v>
      </c>
    </row>
    <row r="10" spans="1:4" x14ac:dyDescent="0.2">
      <c r="A10" s="57">
        <v>2</v>
      </c>
      <c r="B10" s="58" t="s">
        <v>184</v>
      </c>
      <c r="C10" s="54">
        <v>3015.37</v>
      </c>
      <c r="D10" s="54">
        <v>2593.41</v>
      </c>
    </row>
    <row r="11" spans="1:4" x14ac:dyDescent="0.2">
      <c r="A11" s="59">
        <v>2.1</v>
      </c>
      <c r="B11" s="60" t="s">
        <v>185</v>
      </c>
      <c r="C11" s="54">
        <v>2374.66</v>
      </c>
      <c r="D11" s="54">
        <v>2036.51</v>
      </c>
    </row>
    <row r="12" spans="1:4" x14ac:dyDescent="0.2">
      <c r="A12" s="59">
        <v>2.2000000000000002</v>
      </c>
      <c r="B12" s="48" t="s">
        <v>186</v>
      </c>
      <c r="C12" s="54">
        <v>0.98</v>
      </c>
      <c r="D12" s="54">
        <v>0</v>
      </c>
    </row>
    <row r="13" spans="1:4" x14ac:dyDescent="0.2">
      <c r="A13" s="59">
        <v>2.2999999999999998</v>
      </c>
      <c r="B13" s="60" t="s">
        <v>187</v>
      </c>
      <c r="C13" s="54">
        <v>639.73</v>
      </c>
      <c r="D13" s="54">
        <v>556.90000000000009</v>
      </c>
    </row>
    <row r="14" spans="1:4" x14ac:dyDescent="0.2">
      <c r="A14" s="59">
        <v>2.4</v>
      </c>
      <c r="B14" s="60" t="s">
        <v>188</v>
      </c>
      <c r="C14" s="54">
        <v>0</v>
      </c>
      <c r="D14" s="54">
        <v>0</v>
      </c>
    </row>
    <row r="15" spans="1:4" x14ac:dyDescent="0.2">
      <c r="A15" s="59">
        <v>2.5</v>
      </c>
      <c r="B15" s="48" t="s">
        <v>189</v>
      </c>
      <c r="C15" s="54">
        <v>0</v>
      </c>
      <c r="D15" s="54">
        <v>0</v>
      </c>
    </row>
    <row r="16" spans="1:4" x14ac:dyDescent="0.2">
      <c r="A16" s="59">
        <v>2.6</v>
      </c>
      <c r="B16" s="60" t="s">
        <v>190</v>
      </c>
      <c r="C16" s="54">
        <v>0</v>
      </c>
      <c r="D16" s="54">
        <v>0</v>
      </c>
    </row>
    <row r="17" spans="1:6" x14ac:dyDescent="0.2">
      <c r="A17" s="52">
        <v>3</v>
      </c>
      <c r="B17" s="53" t="s">
        <v>191</v>
      </c>
      <c r="C17" s="54">
        <v>8459.34</v>
      </c>
      <c r="D17" s="54">
        <v>7481.4500000000007</v>
      </c>
      <c r="F17" s="49"/>
    </row>
    <row r="18" spans="1:6" x14ac:dyDescent="0.2">
      <c r="A18" s="52">
        <v>4</v>
      </c>
      <c r="B18" s="53" t="s">
        <v>192</v>
      </c>
      <c r="C18" s="54">
        <v>3266.1</v>
      </c>
      <c r="D18" s="54">
        <v>2081.5700000000002</v>
      </c>
    </row>
    <row r="19" spans="1:6" x14ac:dyDescent="0.2">
      <c r="A19" s="55">
        <v>4.0999999999999996</v>
      </c>
      <c r="B19" s="51" t="s">
        <v>193</v>
      </c>
      <c r="C19" s="54">
        <v>3083.43</v>
      </c>
      <c r="D19" s="54">
        <v>1722.03</v>
      </c>
    </row>
    <row r="20" spans="1:6" x14ac:dyDescent="0.2">
      <c r="A20" s="55">
        <v>4.2</v>
      </c>
      <c r="B20" s="56" t="s">
        <v>194</v>
      </c>
      <c r="C20" s="54">
        <v>573.46</v>
      </c>
      <c r="D20" s="54">
        <v>514.99</v>
      </c>
    </row>
    <row r="21" spans="1:6" x14ac:dyDescent="0.2">
      <c r="A21" s="55">
        <v>4.3</v>
      </c>
      <c r="B21" s="56" t="s">
        <v>195</v>
      </c>
      <c r="C21" s="54">
        <v>12.71</v>
      </c>
      <c r="D21" s="54">
        <v>0</v>
      </c>
    </row>
    <row r="22" spans="1:6" x14ac:dyDescent="0.2">
      <c r="A22" s="55">
        <v>4.4000000000000004</v>
      </c>
      <c r="B22" s="51" t="s">
        <v>196</v>
      </c>
      <c r="C22" s="54">
        <v>-403.5</v>
      </c>
      <c r="D22" s="54">
        <v>-155.45000000000002</v>
      </c>
    </row>
    <row r="23" spans="1:6" x14ac:dyDescent="0.2">
      <c r="A23" s="52">
        <v>5</v>
      </c>
      <c r="B23" s="53" t="s">
        <v>197</v>
      </c>
      <c r="C23" s="54">
        <v>7475.71</v>
      </c>
      <c r="D23" s="54">
        <v>6291.16</v>
      </c>
    </row>
    <row r="24" spans="1:6" x14ac:dyDescent="0.2">
      <c r="A24" s="55">
        <v>5.0999999999999996</v>
      </c>
      <c r="B24" s="51" t="s">
        <v>198</v>
      </c>
      <c r="C24" s="54">
        <v>3520.01</v>
      </c>
      <c r="D24" s="54">
        <v>3696.9700000000003</v>
      </c>
      <c r="E24" s="49"/>
    </row>
    <row r="25" spans="1:6" x14ac:dyDescent="0.2">
      <c r="A25" s="55">
        <v>5.2</v>
      </c>
      <c r="B25" s="51" t="s">
        <v>199</v>
      </c>
      <c r="C25" s="54">
        <v>2429.12</v>
      </c>
      <c r="D25" s="54">
        <v>1496.68</v>
      </c>
    </row>
    <row r="26" spans="1:6" x14ac:dyDescent="0.2">
      <c r="A26" s="55">
        <v>5.3</v>
      </c>
      <c r="B26" s="51" t="s">
        <v>200</v>
      </c>
      <c r="C26" s="54">
        <v>319.79000000000002</v>
      </c>
      <c r="D26" s="54">
        <v>317.52</v>
      </c>
    </row>
    <row r="27" spans="1:6" x14ac:dyDescent="0.2">
      <c r="A27" s="55">
        <v>5.4</v>
      </c>
      <c r="B27" s="51" t="s">
        <v>201</v>
      </c>
      <c r="C27" s="54">
        <v>1206.79</v>
      </c>
      <c r="D27" s="54">
        <v>779.99</v>
      </c>
    </row>
    <row r="28" spans="1:6" x14ac:dyDescent="0.2">
      <c r="A28" s="52">
        <v>6</v>
      </c>
      <c r="B28" s="53" t="s">
        <v>202</v>
      </c>
      <c r="C28" s="54">
        <v>3120.95</v>
      </c>
      <c r="D28" s="54">
        <v>13.649999999999977</v>
      </c>
    </row>
    <row r="29" spans="1:6" x14ac:dyDescent="0.2">
      <c r="A29" s="52">
        <v>7</v>
      </c>
      <c r="B29" s="53" t="s">
        <v>203</v>
      </c>
      <c r="C29" s="54">
        <v>1128.7799999999997</v>
      </c>
      <c r="D29" s="54">
        <v>3258.2099999999991</v>
      </c>
    </row>
    <row r="30" spans="1:6" x14ac:dyDescent="0.2">
      <c r="A30" s="52">
        <v>8</v>
      </c>
      <c r="B30" s="53" t="s">
        <v>204</v>
      </c>
      <c r="C30" s="54">
        <v>0</v>
      </c>
      <c r="D30" s="54">
        <v>0</v>
      </c>
    </row>
    <row r="31" spans="1:6" x14ac:dyDescent="0.2">
      <c r="A31" s="52">
        <v>9</v>
      </c>
      <c r="B31" s="53" t="s">
        <v>205</v>
      </c>
      <c r="C31" s="54">
        <v>1128.7799999999997</v>
      </c>
      <c r="D31" s="54">
        <v>3258.2099999999991</v>
      </c>
    </row>
  </sheetData>
  <mergeCells count="2">
    <mergeCell ref="A1:D1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"/>
  <sheetViews>
    <sheetView workbookViewId="0">
      <selection activeCell="G7" sqref="G7"/>
    </sheetView>
  </sheetViews>
  <sheetFormatPr baseColWidth="10" defaultColWidth="9.1640625" defaultRowHeight="14" x14ac:dyDescent="0.15"/>
  <cols>
    <col min="1" max="1" width="31" style="61" customWidth="1"/>
    <col min="2" max="2" width="10.83203125" style="61" bestFit="1" customWidth="1"/>
    <col min="3" max="9" width="13.6640625" style="61" customWidth="1"/>
    <col min="10" max="10" width="10.83203125" style="61" customWidth="1"/>
    <col min="11" max="11" width="11.5" style="61" customWidth="1"/>
    <col min="12" max="12" width="11" style="61" customWidth="1"/>
    <col min="13" max="13" width="11.6640625" style="61" customWidth="1"/>
    <col min="14" max="15" width="13.33203125" style="61" customWidth="1"/>
    <col min="16" max="16" width="15" style="61" customWidth="1"/>
    <col min="17" max="16384" width="9.1640625" style="61"/>
  </cols>
  <sheetData>
    <row r="1" spans="1:17" ht="26.25" customHeight="1" x14ac:dyDescent="0.15">
      <c r="A1" s="133" t="s">
        <v>206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7" x14ac:dyDescent="0.15">
      <c r="A2" s="134" t="s">
        <v>207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3" spans="1:17" x14ac:dyDescent="0.1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</row>
    <row r="4" spans="1:17" ht="15" customHeight="1" x14ac:dyDescent="0.15">
      <c r="A4" s="62"/>
      <c r="B4" s="62"/>
      <c r="C4" s="135" t="s">
        <v>208</v>
      </c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</row>
    <row r="5" spans="1:17" x14ac:dyDescent="0.15">
      <c r="A5" s="63"/>
      <c r="B5" s="63"/>
      <c r="C5" s="64"/>
      <c r="D5" s="64"/>
      <c r="E5" s="64"/>
      <c r="F5" s="64"/>
      <c r="G5" s="136"/>
      <c r="H5" s="136"/>
      <c r="I5" s="136"/>
      <c r="J5" s="136"/>
      <c r="K5" s="64"/>
      <c r="L5" s="64"/>
      <c r="M5" s="64"/>
      <c r="N5" s="64"/>
      <c r="O5" s="64"/>
      <c r="P5" s="64"/>
    </row>
    <row r="6" spans="1:17" ht="15" customHeight="1" x14ac:dyDescent="0.15">
      <c r="A6" s="63"/>
      <c r="B6" s="63"/>
      <c r="C6" s="137" t="s">
        <v>209</v>
      </c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 t="s">
        <v>130</v>
      </c>
      <c r="P6" s="138"/>
    </row>
    <row r="7" spans="1:17" ht="30" x14ac:dyDescent="0.15">
      <c r="A7" s="65" t="s">
        <v>210</v>
      </c>
      <c r="B7" s="65" t="s">
        <v>211</v>
      </c>
      <c r="C7" s="66" t="s">
        <v>212</v>
      </c>
      <c r="D7" s="67" t="s">
        <v>213</v>
      </c>
      <c r="E7" s="67" t="s">
        <v>214</v>
      </c>
      <c r="F7" s="67" t="s">
        <v>215</v>
      </c>
      <c r="G7" s="68" t="s">
        <v>216</v>
      </c>
      <c r="H7" s="68" t="s">
        <v>217</v>
      </c>
      <c r="I7" s="68" t="s">
        <v>218</v>
      </c>
      <c r="J7" s="68" t="s">
        <v>219</v>
      </c>
      <c r="K7" s="68" t="s">
        <v>220</v>
      </c>
      <c r="L7" s="68" t="s">
        <v>221</v>
      </c>
      <c r="M7" s="68" t="s">
        <v>222</v>
      </c>
      <c r="N7" s="68" t="s">
        <v>223</v>
      </c>
      <c r="O7" s="68" t="s">
        <v>224</v>
      </c>
      <c r="P7" s="68" t="s">
        <v>225</v>
      </c>
    </row>
    <row r="8" spans="1:17" ht="15" x14ac:dyDescent="0.15">
      <c r="A8" s="69" t="s">
        <v>226</v>
      </c>
      <c r="B8" s="70">
        <f>SUM(B9:B12)</f>
        <v>388250.44</v>
      </c>
      <c r="C8" s="70">
        <f t="shared" ref="C8:P8" si="0">SUM(C9:C12)</f>
        <v>253872.61</v>
      </c>
      <c r="D8" s="70">
        <f t="shared" si="0"/>
        <v>88576.7</v>
      </c>
      <c r="E8" s="70">
        <f t="shared" si="0"/>
        <v>14370.830000000002</v>
      </c>
      <c r="F8" s="70">
        <f t="shared" si="0"/>
        <v>5494.98</v>
      </c>
      <c r="G8" s="70">
        <f t="shared" si="0"/>
        <v>205.34</v>
      </c>
      <c r="H8" s="70">
        <f t="shared" si="0"/>
        <v>125.63</v>
      </c>
      <c r="I8" s="70">
        <f t="shared" si="0"/>
        <v>163.82000000000002</v>
      </c>
      <c r="J8" s="70">
        <f t="shared" si="0"/>
        <v>286.05</v>
      </c>
      <c r="K8" s="70">
        <f t="shared" si="0"/>
        <v>66.12</v>
      </c>
      <c r="L8" s="70">
        <f t="shared" si="0"/>
        <v>80.84</v>
      </c>
      <c r="M8" s="70">
        <f t="shared" si="0"/>
        <v>231.97</v>
      </c>
      <c r="N8" s="70">
        <f t="shared" si="0"/>
        <v>28.68</v>
      </c>
      <c r="O8" s="70">
        <f t="shared" si="0"/>
        <v>347.6</v>
      </c>
      <c r="P8" s="70">
        <f t="shared" si="0"/>
        <v>24399.27</v>
      </c>
    </row>
    <row r="9" spans="1:17" x14ac:dyDescent="0.15">
      <c r="A9" s="71" t="s">
        <v>227</v>
      </c>
      <c r="B9" s="70">
        <v>198556.93</v>
      </c>
      <c r="C9" s="70">
        <v>105837.95</v>
      </c>
      <c r="D9" s="70">
        <v>56394.100000000006</v>
      </c>
      <c r="E9" s="70">
        <v>10975.650000000001</v>
      </c>
      <c r="F9" s="70">
        <v>5216.2099999999991</v>
      </c>
      <c r="G9" s="70">
        <v>122.81</v>
      </c>
      <c r="H9" s="70">
        <v>56.870000000000005</v>
      </c>
      <c r="I9" s="70">
        <v>124.05000000000001</v>
      </c>
      <c r="J9" s="70">
        <v>138.98000000000002</v>
      </c>
      <c r="K9" s="70">
        <v>6.8400000000000034</v>
      </c>
      <c r="L9" s="70">
        <v>45.900000000000006</v>
      </c>
      <c r="M9" s="70">
        <v>183.57999999999998</v>
      </c>
      <c r="N9" s="70">
        <v>12.030000000000001</v>
      </c>
      <c r="O9" s="70">
        <v>325.87</v>
      </c>
      <c r="P9" s="70">
        <v>19116.090000000004</v>
      </c>
    </row>
    <row r="10" spans="1:17" x14ac:dyDescent="0.15">
      <c r="A10" s="71" t="s">
        <v>228</v>
      </c>
      <c r="B10" s="70">
        <v>115959.23</v>
      </c>
      <c r="C10" s="70">
        <v>94900.1</v>
      </c>
      <c r="D10" s="70">
        <v>14088.619999999999</v>
      </c>
      <c r="E10" s="70">
        <v>3243.83</v>
      </c>
      <c r="F10" s="70">
        <v>278.52</v>
      </c>
      <c r="G10" s="70">
        <v>82.53</v>
      </c>
      <c r="H10" s="70">
        <v>68.759999999999991</v>
      </c>
      <c r="I10" s="70">
        <v>37.270000000000003</v>
      </c>
      <c r="J10" s="70">
        <v>34.679999999999993</v>
      </c>
      <c r="K10" s="70">
        <v>26.33</v>
      </c>
      <c r="L10" s="70">
        <v>34.01</v>
      </c>
      <c r="M10" s="70">
        <v>46.49</v>
      </c>
      <c r="N10" s="70">
        <v>16.649999999999999</v>
      </c>
      <c r="O10" s="70">
        <v>21.73</v>
      </c>
      <c r="P10" s="70">
        <v>3079.71</v>
      </c>
    </row>
    <row r="11" spans="1:17" ht="15" x14ac:dyDescent="0.15">
      <c r="A11" s="72" t="s">
        <v>229</v>
      </c>
      <c r="B11" s="70">
        <v>38077.509999999995</v>
      </c>
      <c r="C11" s="70">
        <v>36109.040000000001</v>
      </c>
      <c r="D11" s="70">
        <v>685.25</v>
      </c>
      <c r="E11" s="70">
        <v>53.6</v>
      </c>
      <c r="F11" s="70">
        <v>0</v>
      </c>
      <c r="G11" s="70">
        <v>0</v>
      </c>
      <c r="H11" s="70">
        <v>0</v>
      </c>
      <c r="I11" s="70">
        <v>0</v>
      </c>
      <c r="J11" s="70">
        <v>112.39</v>
      </c>
      <c r="K11" s="70">
        <v>32.950000000000003</v>
      </c>
      <c r="L11" s="70">
        <v>0</v>
      </c>
      <c r="M11" s="70">
        <v>0</v>
      </c>
      <c r="N11" s="70">
        <v>0</v>
      </c>
      <c r="O11" s="70">
        <v>0</v>
      </c>
      <c r="P11" s="70">
        <v>1084.28</v>
      </c>
    </row>
    <row r="12" spans="1:17" ht="15" x14ac:dyDescent="0.15">
      <c r="A12" s="72" t="s">
        <v>230</v>
      </c>
      <c r="B12" s="70">
        <v>35656.770000000004</v>
      </c>
      <c r="C12" s="70">
        <v>17025.52</v>
      </c>
      <c r="D12" s="70">
        <v>17408.73</v>
      </c>
      <c r="E12" s="70">
        <v>97.75</v>
      </c>
      <c r="F12" s="70">
        <v>0.25</v>
      </c>
      <c r="G12" s="70">
        <v>0</v>
      </c>
      <c r="H12" s="70">
        <v>0</v>
      </c>
      <c r="I12" s="70">
        <v>2.5</v>
      </c>
      <c r="J12" s="70">
        <v>0</v>
      </c>
      <c r="K12" s="70">
        <v>0</v>
      </c>
      <c r="L12" s="70">
        <v>0.93</v>
      </c>
      <c r="M12" s="70">
        <v>1.9</v>
      </c>
      <c r="N12" s="70">
        <v>0</v>
      </c>
      <c r="O12" s="70">
        <v>0</v>
      </c>
      <c r="P12" s="70">
        <v>1119.19</v>
      </c>
    </row>
    <row r="13" spans="1:17" x14ac:dyDescent="0.15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</row>
    <row r="14" spans="1:17" x14ac:dyDescent="0.15">
      <c r="A14" s="74"/>
    </row>
    <row r="15" spans="1:17" x14ac:dyDescent="0.15">
      <c r="A15" s="132" t="s">
        <v>231</v>
      </c>
      <c r="B15" s="132"/>
      <c r="C15" s="132"/>
      <c r="D15" s="132"/>
      <c r="E15" s="132"/>
      <c r="F15" s="132"/>
      <c r="G15" s="132"/>
      <c r="H15" s="132"/>
      <c r="I15" s="132"/>
      <c r="J15" s="132"/>
    </row>
    <row r="16" spans="1:17" ht="15" thickBot="1" x14ac:dyDescent="0.2">
      <c r="A16" s="75"/>
      <c r="I16" s="76" t="s">
        <v>130</v>
      </c>
    </row>
    <row r="17" spans="1:10" ht="46" thickBot="1" x14ac:dyDescent="0.2">
      <c r="A17" s="65" t="s">
        <v>210</v>
      </c>
      <c r="B17" s="65" t="s">
        <v>211</v>
      </c>
      <c r="C17" s="65" t="s">
        <v>232</v>
      </c>
      <c r="D17" s="65" t="s">
        <v>233</v>
      </c>
      <c r="E17" s="65" t="s">
        <v>234</v>
      </c>
      <c r="F17" s="65" t="s">
        <v>235</v>
      </c>
      <c r="G17" s="65" t="s">
        <v>236</v>
      </c>
      <c r="H17" s="65" t="s">
        <v>237</v>
      </c>
      <c r="I17" s="65" t="s">
        <v>238</v>
      </c>
      <c r="J17" s="77" t="s">
        <v>109</v>
      </c>
    </row>
    <row r="18" spans="1:10" ht="15" x14ac:dyDescent="0.15">
      <c r="A18" s="69" t="s">
        <v>226</v>
      </c>
      <c r="B18" s="78">
        <f>SUM(C18:J18)</f>
        <v>388250.47802999994</v>
      </c>
      <c r="C18" s="78">
        <f>SUM(C19:C22)</f>
        <v>58374.944939999565</v>
      </c>
      <c r="D18" s="78">
        <f t="shared" ref="D18:J18" si="1">SUM(D19:D22)</f>
        <v>74459.834020000009</v>
      </c>
      <c r="E18" s="78">
        <f t="shared" si="1"/>
        <v>25866.306059999857</v>
      </c>
      <c r="F18" s="78">
        <f t="shared" si="1"/>
        <v>197821.77867000044</v>
      </c>
      <c r="G18" s="78">
        <f t="shared" si="1"/>
        <v>7615.4104700000071</v>
      </c>
      <c r="H18" s="78">
        <f t="shared" si="1"/>
        <v>0</v>
      </c>
      <c r="I18" s="78">
        <f t="shared" si="1"/>
        <v>0</v>
      </c>
      <c r="J18" s="78">
        <f t="shared" si="1"/>
        <v>24112.203870000089</v>
      </c>
    </row>
    <row r="19" spans="1:10" x14ac:dyDescent="0.15">
      <c r="A19" s="71" t="s">
        <v>227</v>
      </c>
      <c r="B19" s="78">
        <f t="shared" ref="B19:B22" si="2">SUM(C19:J19)</f>
        <v>198556.98308999997</v>
      </c>
      <c r="C19" s="79">
        <v>4962.8879900000002</v>
      </c>
      <c r="D19" s="79">
        <v>51889.38884</v>
      </c>
      <c r="E19" s="79">
        <v>689.30943999999988</v>
      </c>
      <c r="F19" s="79">
        <v>120506.46073999989</v>
      </c>
      <c r="G19" s="79">
        <v>519.53697</v>
      </c>
      <c r="H19" s="79">
        <v>0</v>
      </c>
      <c r="I19" s="79">
        <v>0</v>
      </c>
      <c r="J19" s="79">
        <v>19989.399110000093</v>
      </c>
    </row>
    <row r="20" spans="1:10" x14ac:dyDescent="0.15">
      <c r="A20" s="71" t="s">
        <v>228</v>
      </c>
      <c r="B20" s="78">
        <f t="shared" si="2"/>
        <v>115959.23</v>
      </c>
      <c r="C20" s="79">
        <v>51352.624029999555</v>
      </c>
      <c r="D20" s="79">
        <v>12039.488580000003</v>
      </c>
      <c r="E20" s="79">
        <v>24315.193579999854</v>
      </c>
      <c r="F20" s="79">
        <v>18176.975470000569</v>
      </c>
      <c r="G20" s="79">
        <v>6738.3713900000066</v>
      </c>
      <c r="H20" s="79">
        <v>0</v>
      </c>
      <c r="I20" s="79">
        <v>0</v>
      </c>
      <c r="J20" s="79">
        <v>3336.576949999996</v>
      </c>
    </row>
    <row r="21" spans="1:10" ht="15" x14ac:dyDescent="0.15">
      <c r="A21" s="72" t="s">
        <v>229</v>
      </c>
      <c r="B21" s="78">
        <f t="shared" si="2"/>
        <v>38077.509999999995</v>
      </c>
      <c r="C21" s="79">
        <v>693.09052999999994</v>
      </c>
      <c r="D21" s="79">
        <v>230</v>
      </c>
      <c r="E21" s="79">
        <v>55.250659999999996</v>
      </c>
      <c r="F21" s="79">
        <v>36879.927379999994</v>
      </c>
      <c r="G21" s="79">
        <v>2.1534399999999998</v>
      </c>
      <c r="H21" s="79">
        <v>0</v>
      </c>
      <c r="I21" s="79">
        <v>0</v>
      </c>
      <c r="J21" s="79">
        <v>217.08799000000008</v>
      </c>
    </row>
    <row r="22" spans="1:10" ht="15" x14ac:dyDescent="0.15">
      <c r="A22" s="72" t="s">
        <v>230</v>
      </c>
      <c r="B22" s="78">
        <f t="shared" si="2"/>
        <v>35656.754939999999</v>
      </c>
      <c r="C22" s="79">
        <v>1366.3423900000016</v>
      </c>
      <c r="D22" s="79">
        <v>10300.956600000001</v>
      </c>
      <c r="E22" s="79">
        <v>806.55237999999974</v>
      </c>
      <c r="F22" s="79">
        <v>22258.415080000002</v>
      </c>
      <c r="G22" s="79">
        <v>355.34867000000003</v>
      </c>
      <c r="H22" s="79">
        <v>0</v>
      </c>
      <c r="I22" s="79">
        <v>0</v>
      </c>
      <c r="J22" s="79">
        <v>569.13982000000021</v>
      </c>
    </row>
  </sheetData>
  <mergeCells count="7">
    <mergeCell ref="A15:J15"/>
    <mergeCell ref="A1:P1"/>
    <mergeCell ref="A2:P3"/>
    <mergeCell ref="C4:P4"/>
    <mergeCell ref="G5:J5"/>
    <mergeCell ref="C6:N6"/>
    <mergeCell ref="O6:P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6" style="37" bestFit="1" customWidth="1"/>
    <col min="2" max="2" width="49.5" customWidth="1"/>
    <col min="3" max="3" width="11.5" bestFit="1" customWidth="1"/>
    <col min="4" max="4" width="11.6640625" customWidth="1"/>
    <col min="5" max="5" width="13.33203125" customWidth="1"/>
    <col min="6" max="6" width="13.1640625" customWidth="1"/>
    <col min="7" max="7" width="13.6640625" customWidth="1"/>
    <col min="8" max="8" width="14.5" customWidth="1"/>
    <col min="9" max="9" width="13.5" customWidth="1"/>
    <col min="10" max="10" width="12.5" customWidth="1"/>
    <col min="11" max="11" width="13.33203125" customWidth="1"/>
    <col min="12" max="12" width="12.6640625" customWidth="1"/>
  </cols>
  <sheetData>
    <row r="1" spans="1:12" x14ac:dyDescent="0.2">
      <c r="A1" s="129" t="s">
        <v>239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x14ac:dyDescent="0.2">
      <c r="A2" s="80"/>
      <c r="B2" s="139"/>
      <c r="C2" s="139"/>
      <c r="D2" s="139"/>
      <c r="E2" s="42"/>
      <c r="F2" s="42"/>
      <c r="G2" s="42"/>
      <c r="H2" s="42"/>
      <c r="I2" s="42"/>
      <c r="J2" s="42"/>
      <c r="K2" s="131" t="s">
        <v>130</v>
      </c>
      <c r="L2" s="131"/>
    </row>
    <row r="3" spans="1:12" x14ac:dyDescent="0.2">
      <c r="A3" s="81"/>
      <c r="B3" s="82" t="s">
        <v>240</v>
      </c>
      <c r="C3" s="52" t="s">
        <v>241</v>
      </c>
      <c r="D3" s="82" t="s">
        <v>242</v>
      </c>
      <c r="E3" s="82" t="s">
        <v>243</v>
      </c>
      <c r="F3" s="83" t="s">
        <v>244</v>
      </c>
      <c r="G3" s="82" t="s">
        <v>245</v>
      </c>
      <c r="H3" s="82" t="s">
        <v>246</v>
      </c>
      <c r="I3" s="82" t="s">
        <v>247</v>
      </c>
      <c r="J3" s="52" t="s">
        <v>248</v>
      </c>
      <c r="K3" s="52" t="s">
        <v>249</v>
      </c>
      <c r="L3" s="52" t="s">
        <v>250</v>
      </c>
    </row>
    <row r="4" spans="1:12" x14ac:dyDescent="0.2">
      <c r="A4" s="81">
        <v>1</v>
      </c>
      <c r="B4" s="53" t="s">
        <v>251</v>
      </c>
      <c r="C4" s="47">
        <v>212792.50999999998</v>
      </c>
      <c r="D4" s="47">
        <v>1703.5</v>
      </c>
      <c r="E4" s="47">
        <v>6641.29</v>
      </c>
      <c r="F4" s="47">
        <v>148127.26</v>
      </c>
      <c r="G4" s="47">
        <v>44014.5</v>
      </c>
      <c r="H4" s="47">
        <v>29835.93</v>
      </c>
      <c r="I4" s="47">
        <v>80295.070000000007</v>
      </c>
      <c r="J4" s="47">
        <v>82615.97</v>
      </c>
      <c r="K4" s="47">
        <v>144612.03</v>
      </c>
      <c r="L4" s="47">
        <v>709101.9800000001</v>
      </c>
    </row>
    <row r="5" spans="1:12" x14ac:dyDescent="0.2">
      <c r="A5" s="84">
        <v>1.1000000000000001</v>
      </c>
      <c r="B5" s="51" t="s">
        <v>252</v>
      </c>
      <c r="C5" s="85">
        <v>121654.66</v>
      </c>
      <c r="D5" s="47">
        <v>0</v>
      </c>
      <c r="E5" s="47">
        <v>0</v>
      </c>
      <c r="F5" s="47">
        <v>0</v>
      </c>
      <c r="G5" s="47">
        <v>0</v>
      </c>
      <c r="H5" s="47">
        <v>0</v>
      </c>
      <c r="I5" s="47">
        <v>0</v>
      </c>
      <c r="J5" s="47">
        <v>0</v>
      </c>
      <c r="K5" s="47">
        <v>4339.8</v>
      </c>
      <c r="L5" s="47">
        <v>125994.46</v>
      </c>
    </row>
    <row r="6" spans="1:12" x14ac:dyDescent="0.2">
      <c r="A6" s="84">
        <v>1.2</v>
      </c>
      <c r="B6" s="51" t="s">
        <v>253</v>
      </c>
      <c r="C6" s="85">
        <v>999.98</v>
      </c>
      <c r="D6" s="47">
        <v>0</v>
      </c>
      <c r="E6" s="47">
        <v>1091.3699999999999</v>
      </c>
      <c r="F6" s="47">
        <v>0</v>
      </c>
      <c r="G6" s="47">
        <v>0</v>
      </c>
      <c r="H6" s="47">
        <v>0</v>
      </c>
      <c r="I6" s="47">
        <v>11777.22</v>
      </c>
      <c r="J6" s="47">
        <v>1470.64</v>
      </c>
      <c r="K6" s="47">
        <v>0</v>
      </c>
      <c r="L6" s="47">
        <v>15339.21</v>
      </c>
    </row>
    <row r="7" spans="1:12" x14ac:dyDescent="0.2">
      <c r="A7" s="84">
        <v>1.3</v>
      </c>
      <c r="B7" s="56" t="s">
        <v>148</v>
      </c>
      <c r="C7" s="85">
        <v>17740.86</v>
      </c>
      <c r="D7" s="47">
        <v>1703.5</v>
      </c>
      <c r="E7" s="47">
        <v>5386.92</v>
      </c>
      <c r="F7" s="47">
        <v>55461.79</v>
      </c>
      <c r="G7" s="47">
        <v>43887.14</v>
      </c>
      <c r="H7" s="47">
        <v>22898.850000000002</v>
      </c>
      <c r="I7" s="47">
        <v>68517.850000000006</v>
      </c>
      <c r="J7" s="47">
        <v>81145.33</v>
      </c>
      <c r="K7" s="47">
        <v>91508.2</v>
      </c>
      <c r="L7" s="47">
        <v>362020.82799999998</v>
      </c>
    </row>
    <row r="8" spans="1:12" ht="30" x14ac:dyDescent="0.2">
      <c r="A8" s="84">
        <v>1.4</v>
      </c>
      <c r="B8" s="56" t="s">
        <v>254</v>
      </c>
      <c r="C8" s="85">
        <v>3852.9</v>
      </c>
      <c r="D8" s="47">
        <v>0</v>
      </c>
      <c r="E8" s="47">
        <v>163</v>
      </c>
      <c r="F8" s="47">
        <v>6728.62</v>
      </c>
      <c r="G8" s="47">
        <v>127.36</v>
      </c>
      <c r="H8" s="47">
        <v>6937.08</v>
      </c>
      <c r="I8" s="47">
        <v>0</v>
      </c>
      <c r="J8" s="47">
        <v>0</v>
      </c>
      <c r="K8" s="47">
        <v>0</v>
      </c>
      <c r="L8" s="47">
        <v>17808.96</v>
      </c>
    </row>
    <row r="9" spans="1:12" x14ac:dyDescent="0.2">
      <c r="A9" s="84">
        <v>1.5</v>
      </c>
      <c r="B9" s="51" t="s">
        <v>255</v>
      </c>
      <c r="C9" s="85"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</row>
    <row r="10" spans="1:12" x14ac:dyDescent="0.2">
      <c r="A10" s="84">
        <v>1.6</v>
      </c>
      <c r="B10" s="51" t="s">
        <v>256</v>
      </c>
      <c r="C10" s="85">
        <v>7101.96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47">
        <v>7101.96</v>
      </c>
    </row>
    <row r="11" spans="1:12" x14ac:dyDescent="0.2">
      <c r="A11" s="84">
        <v>1.7</v>
      </c>
      <c r="B11" s="51" t="s">
        <v>257</v>
      </c>
      <c r="C11" s="85">
        <v>61442.15</v>
      </c>
      <c r="D11" s="47">
        <v>0</v>
      </c>
      <c r="E11" s="47">
        <v>0</v>
      </c>
      <c r="F11" s="47">
        <v>85936.85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47">
        <v>147379</v>
      </c>
    </row>
    <row r="12" spans="1:12" x14ac:dyDescent="0.2">
      <c r="A12" s="84">
        <v>1.8</v>
      </c>
      <c r="B12" s="51" t="s">
        <v>258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48764.03</v>
      </c>
      <c r="L12" s="47">
        <v>33457.561999999998</v>
      </c>
    </row>
    <row r="13" spans="1:12" x14ac:dyDescent="0.2">
      <c r="A13" s="81">
        <v>2</v>
      </c>
      <c r="B13" s="53" t="s">
        <v>259</v>
      </c>
      <c r="C13" s="47">
        <v>245002.85</v>
      </c>
      <c r="D13" s="47">
        <v>9311.9</v>
      </c>
      <c r="E13" s="47">
        <v>34379.5</v>
      </c>
      <c r="F13" s="47">
        <v>97134.680000000008</v>
      </c>
      <c r="G13" s="47">
        <v>30732.9</v>
      </c>
      <c r="H13" s="47">
        <v>30624.210000000006</v>
      </c>
      <c r="I13" s="47">
        <v>31684.52</v>
      </c>
      <c r="J13" s="47">
        <v>54492.12</v>
      </c>
      <c r="K13" s="47">
        <v>78695.72</v>
      </c>
      <c r="L13" s="47">
        <v>612058.39999999991</v>
      </c>
    </row>
    <row r="14" spans="1:12" x14ac:dyDescent="0.2">
      <c r="A14" s="84">
        <v>2.1</v>
      </c>
      <c r="B14" s="56" t="s">
        <v>260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4536.01</v>
      </c>
      <c r="K14" s="47">
        <v>0</v>
      </c>
      <c r="L14" s="47">
        <v>4536.01</v>
      </c>
    </row>
    <row r="15" spans="1:12" ht="30" x14ac:dyDescent="0.2">
      <c r="A15" s="84">
        <v>2.2000000000000002</v>
      </c>
      <c r="B15" s="56" t="s">
        <v>261</v>
      </c>
      <c r="C15" s="47">
        <v>7206.67</v>
      </c>
      <c r="D15" s="47">
        <v>0</v>
      </c>
      <c r="E15" s="47">
        <v>0</v>
      </c>
      <c r="F15" s="47">
        <v>4036.88</v>
      </c>
      <c r="G15" s="47">
        <v>157.27000000000001</v>
      </c>
      <c r="H15" s="47">
        <v>6870</v>
      </c>
      <c r="I15" s="47">
        <v>5056.7700000000004</v>
      </c>
      <c r="J15" s="47">
        <v>46319.65</v>
      </c>
      <c r="K15" s="47">
        <v>46954.89</v>
      </c>
      <c r="L15" s="47">
        <v>116602.13</v>
      </c>
    </row>
    <row r="16" spans="1:12" x14ac:dyDescent="0.2">
      <c r="A16" s="84">
        <v>2.2999999999999998</v>
      </c>
      <c r="B16" s="56" t="s">
        <v>262</v>
      </c>
      <c r="C16" s="47">
        <v>237796.18</v>
      </c>
      <c r="D16" s="47">
        <v>9311.9</v>
      </c>
      <c r="E16" s="47">
        <v>34379.5</v>
      </c>
      <c r="F16" s="47">
        <v>93097.8</v>
      </c>
      <c r="G16" s="47">
        <v>30575.63</v>
      </c>
      <c r="H16" s="47">
        <v>16210.560000000003</v>
      </c>
      <c r="I16" s="47">
        <v>26627.75</v>
      </c>
      <c r="J16" s="47">
        <v>3636.46</v>
      </c>
      <c r="K16" s="47">
        <v>4059.23</v>
      </c>
      <c r="L16" s="47">
        <v>455695.00999999995</v>
      </c>
    </row>
    <row r="17" spans="1:12" x14ac:dyDescent="0.2">
      <c r="A17" s="84" t="s">
        <v>263</v>
      </c>
      <c r="B17" s="51" t="s">
        <v>264</v>
      </c>
      <c r="C17" s="47">
        <v>237796.16999999998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237796.16999999998</v>
      </c>
    </row>
    <row r="18" spans="1:12" x14ac:dyDescent="0.2">
      <c r="A18" s="84" t="s">
        <v>265</v>
      </c>
      <c r="B18" s="51" t="s">
        <v>266</v>
      </c>
      <c r="C18" s="47">
        <v>0.01</v>
      </c>
      <c r="D18" s="47">
        <v>9311.9</v>
      </c>
      <c r="E18" s="47">
        <v>34379.5</v>
      </c>
      <c r="F18" s="47">
        <v>93097.8</v>
      </c>
      <c r="G18" s="47">
        <v>30575.63</v>
      </c>
      <c r="H18" s="47">
        <v>16210.560000000003</v>
      </c>
      <c r="I18" s="47">
        <v>26627.75</v>
      </c>
      <c r="J18" s="47">
        <v>3636.46</v>
      </c>
      <c r="K18" s="47">
        <v>4059.23</v>
      </c>
      <c r="L18" s="47">
        <v>217898.84000000003</v>
      </c>
    </row>
    <row r="19" spans="1:12" x14ac:dyDescent="0.2">
      <c r="A19" s="84">
        <v>2.4</v>
      </c>
      <c r="B19" s="56" t="s">
        <v>267</v>
      </c>
      <c r="C19" s="47">
        <v>0</v>
      </c>
      <c r="D19" s="47">
        <v>0</v>
      </c>
      <c r="E19" s="47">
        <v>0</v>
      </c>
      <c r="F19" s="47">
        <v>0</v>
      </c>
      <c r="G19" s="47">
        <v>0</v>
      </c>
      <c r="H19" s="47">
        <v>7543.65</v>
      </c>
      <c r="I19" s="47">
        <v>0</v>
      </c>
      <c r="J19" s="47">
        <v>0</v>
      </c>
      <c r="K19" s="47">
        <v>12494.59</v>
      </c>
      <c r="L19" s="47">
        <v>20038.239999999998</v>
      </c>
    </row>
    <row r="20" spans="1:12" x14ac:dyDescent="0.2">
      <c r="A20" s="84">
        <v>2.5</v>
      </c>
      <c r="B20" s="51" t="s">
        <v>160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</row>
    <row r="21" spans="1:12" x14ac:dyDescent="0.2">
      <c r="A21" s="84">
        <v>2.6</v>
      </c>
      <c r="B21" s="51" t="s">
        <v>268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15187.009999999998</v>
      </c>
      <c r="L21" s="47">
        <v>15187.009999999998</v>
      </c>
    </row>
    <row r="22" spans="1:12" x14ac:dyDescent="0.2">
      <c r="A22" s="81">
        <v>3</v>
      </c>
      <c r="B22" s="53" t="s">
        <v>269</v>
      </c>
      <c r="C22" s="47">
        <v>-32210.340000000026</v>
      </c>
      <c r="D22" s="47">
        <v>-7608.4</v>
      </c>
      <c r="E22" s="47">
        <v>-27738.21</v>
      </c>
      <c r="F22" s="47">
        <v>50992.58</v>
      </c>
      <c r="G22" s="47">
        <v>13281.599999999999</v>
      </c>
      <c r="H22" s="47">
        <v>-788.28000000000611</v>
      </c>
      <c r="I22" s="47">
        <v>48610.55</v>
      </c>
      <c r="J22" s="47">
        <v>28123.85</v>
      </c>
      <c r="K22" s="47">
        <v>65916.31</v>
      </c>
      <c r="L22" s="47">
        <v>138579.65999999997</v>
      </c>
    </row>
  </sheetData>
  <mergeCells count="3">
    <mergeCell ref="A1:L1"/>
    <mergeCell ref="B2:D2"/>
    <mergeCell ref="K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5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4.83203125" style="37" bestFit="1" customWidth="1"/>
    <col min="2" max="2" width="58.5" customWidth="1"/>
    <col min="3" max="5" width="11.5" bestFit="1" customWidth="1"/>
    <col min="6" max="7" width="9.5" bestFit="1" customWidth="1"/>
  </cols>
  <sheetData>
    <row r="1" spans="1:7" s="86" customFormat="1" x14ac:dyDescent="0.2">
      <c r="A1" s="140" t="s">
        <v>270</v>
      </c>
      <c r="B1" s="140"/>
      <c r="C1" s="140"/>
      <c r="D1" s="140"/>
      <c r="E1" s="140"/>
      <c r="F1" s="140"/>
      <c r="G1" s="140"/>
    </row>
    <row r="2" spans="1:7" s="86" customFormat="1" x14ac:dyDescent="0.2">
      <c r="A2" s="87"/>
      <c r="B2" s="141"/>
      <c r="C2" s="141"/>
      <c r="D2" s="88"/>
      <c r="E2" s="88"/>
      <c r="F2" s="142" t="s">
        <v>130</v>
      </c>
      <c r="G2" s="142"/>
    </row>
    <row r="3" spans="1:7" x14ac:dyDescent="0.2">
      <c r="A3" s="44"/>
      <c r="B3" s="52" t="s">
        <v>271</v>
      </c>
      <c r="C3" s="52" t="s">
        <v>211</v>
      </c>
      <c r="D3" s="82" t="s">
        <v>272</v>
      </c>
      <c r="E3" s="82" t="s">
        <v>273</v>
      </c>
      <c r="F3" s="82" t="s">
        <v>274</v>
      </c>
      <c r="G3" s="82" t="s">
        <v>109</v>
      </c>
    </row>
    <row r="4" spans="1:7" x14ac:dyDescent="0.2">
      <c r="A4" s="89">
        <v>1</v>
      </c>
      <c r="B4" s="53" t="s">
        <v>251</v>
      </c>
      <c r="C4" s="90">
        <v>709120.38000000012</v>
      </c>
      <c r="D4" s="90">
        <v>388685.84</v>
      </c>
      <c r="E4" s="90">
        <v>311005.95</v>
      </c>
      <c r="F4" s="90">
        <v>8487.42</v>
      </c>
      <c r="G4" s="90">
        <v>941.17</v>
      </c>
    </row>
    <row r="5" spans="1:7" x14ac:dyDescent="0.2">
      <c r="A5" s="91">
        <v>1.1000000000000001</v>
      </c>
      <c r="B5" s="51" t="s">
        <v>275</v>
      </c>
      <c r="C5" s="90">
        <v>187436.59999999998</v>
      </c>
      <c r="D5" s="90">
        <v>93344.26999999999</v>
      </c>
      <c r="E5" s="90">
        <v>86847.209999999992</v>
      </c>
      <c r="F5" s="90">
        <v>6332.08</v>
      </c>
      <c r="G5" s="90">
        <v>913.04</v>
      </c>
    </row>
    <row r="6" spans="1:7" x14ac:dyDescent="0.2">
      <c r="A6" s="91">
        <v>1.2</v>
      </c>
      <c r="B6" s="51" t="s">
        <v>253</v>
      </c>
      <c r="C6" s="90">
        <v>22933.11</v>
      </c>
      <c r="D6" s="90">
        <v>10880.1</v>
      </c>
      <c r="E6" s="90">
        <v>11116.16</v>
      </c>
      <c r="F6" s="90">
        <v>936.85</v>
      </c>
      <c r="G6" s="90">
        <v>0</v>
      </c>
    </row>
    <row r="7" spans="1:7" x14ac:dyDescent="0.2">
      <c r="A7" s="91">
        <v>1.3</v>
      </c>
      <c r="B7" s="51" t="s">
        <v>136</v>
      </c>
      <c r="C7" s="90">
        <v>362200.08000000007</v>
      </c>
      <c r="D7" s="90">
        <v>253383.75000000003</v>
      </c>
      <c r="E7" s="90">
        <v>108562.3</v>
      </c>
      <c r="F7" s="90">
        <v>254.03</v>
      </c>
      <c r="G7" s="90">
        <v>0</v>
      </c>
    </row>
    <row r="8" spans="1:7" x14ac:dyDescent="0.2">
      <c r="A8" s="91">
        <v>1.4</v>
      </c>
      <c r="B8" s="56" t="s">
        <v>276</v>
      </c>
      <c r="C8" s="90">
        <v>103549.31000000001</v>
      </c>
      <c r="D8" s="90">
        <v>1462.46</v>
      </c>
      <c r="E8" s="90">
        <v>101150</v>
      </c>
      <c r="F8" s="90">
        <v>936.85</v>
      </c>
      <c r="G8" s="90">
        <v>0</v>
      </c>
    </row>
    <row r="9" spans="1:7" x14ac:dyDescent="0.2">
      <c r="A9" s="91">
        <v>1.5</v>
      </c>
      <c r="B9" s="51" t="s">
        <v>256</v>
      </c>
      <c r="C9" s="90">
        <v>0</v>
      </c>
      <c r="D9" s="90">
        <v>0</v>
      </c>
      <c r="E9" s="90">
        <v>0</v>
      </c>
      <c r="F9" s="90">
        <v>0</v>
      </c>
      <c r="G9" s="90">
        <v>0</v>
      </c>
    </row>
    <row r="10" spans="1:7" x14ac:dyDescent="0.2">
      <c r="A10" s="91">
        <v>1.6</v>
      </c>
      <c r="B10" s="51" t="s">
        <v>277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</row>
    <row r="11" spans="1:7" x14ac:dyDescent="0.2">
      <c r="A11" s="91">
        <v>1.7</v>
      </c>
      <c r="B11" s="51" t="s">
        <v>278</v>
      </c>
      <c r="C11" s="90">
        <v>20592.150000000001</v>
      </c>
      <c r="D11" s="90">
        <v>20592.150000000001</v>
      </c>
      <c r="E11" s="90">
        <v>0</v>
      </c>
      <c r="F11" s="90">
        <v>0</v>
      </c>
      <c r="G11" s="90">
        <v>0</v>
      </c>
    </row>
    <row r="12" spans="1:7" x14ac:dyDescent="0.2">
      <c r="A12" s="91">
        <v>1.8</v>
      </c>
      <c r="B12" s="51" t="s">
        <v>153</v>
      </c>
      <c r="C12" s="90">
        <v>12409.129999999997</v>
      </c>
      <c r="D12" s="90">
        <v>9023.11</v>
      </c>
      <c r="E12" s="90">
        <v>3330.2799999999997</v>
      </c>
      <c r="F12" s="90">
        <v>27.61</v>
      </c>
      <c r="G12" s="90">
        <v>28.13</v>
      </c>
    </row>
    <row r="13" spans="1:7" x14ac:dyDescent="0.2">
      <c r="A13" s="89">
        <v>2</v>
      </c>
      <c r="B13" s="53" t="s">
        <v>259</v>
      </c>
      <c r="C13" s="90">
        <v>612058.42000000004</v>
      </c>
      <c r="D13" s="90">
        <v>291945.41000000003</v>
      </c>
      <c r="E13" s="90">
        <v>311226.2</v>
      </c>
      <c r="F13" s="90">
        <v>8608.2400000000016</v>
      </c>
      <c r="G13" s="90">
        <v>278.57</v>
      </c>
    </row>
    <row r="14" spans="1:7" x14ac:dyDescent="0.2">
      <c r="A14" s="91">
        <v>2.1</v>
      </c>
      <c r="B14" s="56" t="s">
        <v>279</v>
      </c>
      <c r="C14" s="90">
        <v>4612.68</v>
      </c>
      <c r="D14" s="90">
        <v>4536.01</v>
      </c>
      <c r="E14" s="90">
        <v>76.42</v>
      </c>
      <c r="F14" s="90">
        <v>0.25</v>
      </c>
      <c r="G14" s="90">
        <v>0</v>
      </c>
    </row>
    <row r="15" spans="1:7" x14ac:dyDescent="0.2">
      <c r="A15" s="91">
        <v>2.2000000000000002</v>
      </c>
      <c r="B15" s="56" t="s">
        <v>261</v>
      </c>
      <c r="C15" s="90">
        <v>110575.46</v>
      </c>
      <c r="D15" s="90">
        <v>93235.46</v>
      </c>
      <c r="E15" s="90">
        <v>17340</v>
      </c>
      <c r="F15" s="90">
        <v>0</v>
      </c>
      <c r="G15" s="90">
        <v>0</v>
      </c>
    </row>
    <row r="16" spans="1:7" x14ac:dyDescent="0.2">
      <c r="A16" s="91">
        <v>2.2999999999999998</v>
      </c>
      <c r="B16" s="51" t="s">
        <v>280</v>
      </c>
      <c r="C16" s="90">
        <v>463238.67000000004</v>
      </c>
      <c r="D16" s="90">
        <v>184645.57</v>
      </c>
      <c r="E16" s="90">
        <v>270171.55000000005</v>
      </c>
      <c r="F16" s="90">
        <v>8144.4600000000009</v>
      </c>
      <c r="G16" s="90">
        <v>277.08999999999997</v>
      </c>
    </row>
    <row r="17" spans="1:7" x14ac:dyDescent="0.2">
      <c r="A17" s="91" t="s">
        <v>263</v>
      </c>
      <c r="B17" s="51" t="s">
        <v>281</v>
      </c>
      <c r="C17" s="90">
        <v>237796.18</v>
      </c>
      <c r="D17" s="90">
        <v>123551.63</v>
      </c>
      <c r="E17" s="90">
        <v>106683.76999999999</v>
      </c>
      <c r="F17" s="90">
        <v>7283.6900000000005</v>
      </c>
      <c r="G17" s="90">
        <v>277.08999999999997</v>
      </c>
    </row>
    <row r="18" spans="1:7" x14ac:dyDescent="0.2">
      <c r="A18" s="91" t="s">
        <v>265</v>
      </c>
      <c r="B18" s="51" t="s">
        <v>282</v>
      </c>
      <c r="C18" s="90">
        <v>225442.49000000002</v>
      </c>
      <c r="D18" s="90">
        <v>61093.94</v>
      </c>
      <c r="E18" s="90">
        <v>163487.78000000003</v>
      </c>
      <c r="F18" s="90">
        <v>860.77</v>
      </c>
      <c r="G18" s="90">
        <v>0</v>
      </c>
    </row>
    <row r="19" spans="1:7" x14ac:dyDescent="0.2">
      <c r="A19" s="91">
        <v>2.4</v>
      </c>
      <c r="B19" s="51" t="s">
        <v>267</v>
      </c>
      <c r="C19" s="90">
        <v>20038.239999999998</v>
      </c>
      <c r="D19" s="90">
        <v>0</v>
      </c>
      <c r="E19" s="90">
        <v>20038.239999999998</v>
      </c>
      <c r="F19" s="90">
        <v>0</v>
      </c>
      <c r="G19" s="90">
        <v>0</v>
      </c>
    </row>
    <row r="20" spans="1:7" x14ac:dyDescent="0.2">
      <c r="A20" s="91">
        <v>2.5</v>
      </c>
      <c r="B20" s="51" t="s">
        <v>160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</row>
    <row r="21" spans="1:7" x14ac:dyDescent="0.2">
      <c r="A21" s="91">
        <v>2.6</v>
      </c>
      <c r="B21" s="51" t="s">
        <v>164</v>
      </c>
      <c r="C21" s="90">
        <v>13593.37</v>
      </c>
      <c r="D21" s="90">
        <v>9528.3700000000008</v>
      </c>
      <c r="E21" s="90">
        <v>3599.99</v>
      </c>
      <c r="F21" s="90">
        <v>463.53</v>
      </c>
      <c r="G21" s="90">
        <v>1.48</v>
      </c>
    </row>
    <row r="22" spans="1:7" x14ac:dyDescent="0.2">
      <c r="A22" s="143" t="s">
        <v>36</v>
      </c>
      <c r="B22" s="144"/>
      <c r="C22" s="144"/>
      <c r="D22" s="144"/>
      <c r="E22" s="144"/>
      <c r="F22" s="144"/>
      <c r="G22" s="145"/>
    </row>
    <row r="23" spans="1:7" x14ac:dyDescent="0.2">
      <c r="A23" s="89">
        <v>3</v>
      </c>
      <c r="B23" s="50" t="s">
        <v>283</v>
      </c>
      <c r="C23" s="92"/>
      <c r="D23" s="93"/>
      <c r="E23" s="93"/>
      <c r="F23" s="93"/>
      <c r="G23" s="93"/>
    </row>
    <row r="24" spans="1:7" x14ac:dyDescent="0.2">
      <c r="A24" s="91">
        <v>3.1</v>
      </c>
      <c r="B24" s="56" t="s">
        <v>284</v>
      </c>
      <c r="C24" s="94">
        <v>-1.84</v>
      </c>
      <c r="D24" s="94">
        <v>0</v>
      </c>
      <c r="E24" s="94">
        <v>-1.84</v>
      </c>
      <c r="F24" s="94">
        <v>0</v>
      </c>
      <c r="G24" s="94">
        <v>0</v>
      </c>
    </row>
    <row r="25" spans="1:7" x14ac:dyDescent="0.2">
      <c r="A25" s="91">
        <v>3.2</v>
      </c>
      <c r="B25" s="51" t="s">
        <v>285</v>
      </c>
      <c r="C25" s="94">
        <v>0.08</v>
      </c>
      <c r="D25" s="94">
        <v>0</v>
      </c>
      <c r="E25" s="94">
        <v>0.08</v>
      </c>
      <c r="F25" s="94">
        <v>0</v>
      </c>
      <c r="G25" s="94">
        <v>0</v>
      </c>
    </row>
    <row r="26" spans="1:7" x14ac:dyDescent="0.2">
      <c r="A26" s="91">
        <v>3.3</v>
      </c>
      <c r="B26" s="51" t="s">
        <v>286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</row>
    <row r="27" spans="1:7" x14ac:dyDescent="0.2">
      <c r="A27" s="91">
        <v>3.4</v>
      </c>
      <c r="B27" s="51" t="s">
        <v>287</v>
      </c>
      <c r="C27" s="94">
        <v>-1.76</v>
      </c>
      <c r="D27" s="94">
        <v>0</v>
      </c>
      <c r="E27" s="94">
        <v>-1.76</v>
      </c>
      <c r="F27" s="94">
        <v>0</v>
      </c>
      <c r="G27" s="94">
        <v>0</v>
      </c>
    </row>
    <row r="30" spans="1:7" ht="40.5" customHeight="1" x14ac:dyDescent="0.2">
      <c r="B30" s="146" t="s">
        <v>288</v>
      </c>
      <c r="C30" s="147"/>
      <c r="D30" s="147"/>
      <c r="E30" s="148"/>
    </row>
    <row r="31" spans="1:7" ht="48" x14ac:dyDescent="0.2">
      <c r="B31" s="95" t="s">
        <v>289</v>
      </c>
      <c r="C31" s="95" t="s">
        <v>290</v>
      </c>
      <c r="D31" s="95" t="s">
        <v>291</v>
      </c>
      <c r="E31" s="95" t="s">
        <v>292</v>
      </c>
    </row>
    <row r="32" spans="1:7" ht="16" x14ac:dyDescent="0.2">
      <c r="B32" s="96" t="s">
        <v>293</v>
      </c>
      <c r="C32" s="97">
        <v>0.1</v>
      </c>
      <c r="D32" s="97">
        <v>7.0000000000000007E-2</v>
      </c>
      <c r="E32" s="98"/>
    </row>
    <row r="33" spans="2:5" ht="16" x14ac:dyDescent="0.2">
      <c r="B33" s="96" t="s">
        <v>294</v>
      </c>
      <c r="C33" s="97">
        <v>0.1</v>
      </c>
      <c r="D33" s="97">
        <v>7.0000000000000007E-2</v>
      </c>
      <c r="E33" s="98"/>
    </row>
    <row r="34" spans="2:5" ht="16" x14ac:dyDescent="0.2">
      <c r="B34" s="96" t="s">
        <v>295</v>
      </c>
      <c r="C34" s="97">
        <v>0.2</v>
      </c>
      <c r="D34" s="97">
        <v>0.14000000000000001</v>
      </c>
      <c r="E34" s="97">
        <v>0.03</v>
      </c>
    </row>
    <row r="35" spans="2:5" ht="16" x14ac:dyDescent="0.2">
      <c r="B35" s="96" t="s">
        <v>296</v>
      </c>
      <c r="C35" s="97">
        <v>0.2</v>
      </c>
      <c r="D35" s="97">
        <v>0.14000000000000001</v>
      </c>
      <c r="E35" s="97">
        <v>0.03</v>
      </c>
    </row>
  </sheetData>
  <mergeCells count="5">
    <mergeCell ref="A1:G1"/>
    <mergeCell ref="B2:C2"/>
    <mergeCell ref="F2:G2"/>
    <mergeCell ref="A22:G22"/>
    <mergeCell ref="B30:E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4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5.83203125" customWidth="1"/>
    <col min="2" max="2" width="40.1640625" customWidth="1"/>
    <col min="3" max="3" width="16" customWidth="1"/>
  </cols>
  <sheetData>
    <row r="2" spans="1:3" x14ac:dyDescent="0.2">
      <c r="A2" s="149" t="s">
        <v>297</v>
      </c>
      <c r="B2" s="149"/>
      <c r="C2" s="149"/>
    </row>
    <row r="3" spans="1:3" x14ac:dyDescent="0.2">
      <c r="A3" s="99"/>
      <c r="B3" s="100"/>
      <c r="C3" s="43" t="s">
        <v>130</v>
      </c>
    </row>
    <row r="4" spans="1:3" x14ac:dyDescent="0.2">
      <c r="A4" s="52">
        <v>1</v>
      </c>
      <c r="B4" s="53" t="s">
        <v>298</v>
      </c>
      <c r="C4" s="101">
        <v>584425.31000000006</v>
      </c>
    </row>
    <row r="5" spans="1:3" x14ac:dyDescent="0.2">
      <c r="A5" s="55">
        <v>1.1000000000000001</v>
      </c>
      <c r="B5" s="51" t="s">
        <v>299</v>
      </c>
      <c r="C5" s="90">
        <v>239863.79</v>
      </c>
    </row>
    <row r="6" spans="1:3" x14ac:dyDescent="0.2">
      <c r="A6" s="55">
        <v>1.2</v>
      </c>
      <c r="B6" s="51" t="s">
        <v>244</v>
      </c>
      <c r="C6" s="90">
        <v>45021.09</v>
      </c>
    </row>
    <row r="7" spans="1:3" x14ac:dyDescent="0.2">
      <c r="A7" s="55">
        <v>1.3</v>
      </c>
      <c r="B7" s="51" t="s">
        <v>300</v>
      </c>
      <c r="C7" s="90">
        <v>90181.87</v>
      </c>
    </row>
    <row r="8" spans="1:3" x14ac:dyDescent="0.2">
      <c r="A8" s="55">
        <v>1.4</v>
      </c>
      <c r="B8" s="51" t="s">
        <v>301</v>
      </c>
      <c r="C8" s="90">
        <v>76692.700000000012</v>
      </c>
    </row>
    <row r="9" spans="1:3" x14ac:dyDescent="0.2">
      <c r="A9" s="55">
        <v>1.5</v>
      </c>
      <c r="B9" s="51" t="s">
        <v>302</v>
      </c>
      <c r="C9" s="90">
        <v>50544.83</v>
      </c>
    </row>
    <row r="10" spans="1:3" x14ac:dyDescent="0.2">
      <c r="A10" s="55">
        <v>1.6</v>
      </c>
      <c r="B10" s="51" t="s">
        <v>303</v>
      </c>
      <c r="C10" s="90">
        <v>82121.03</v>
      </c>
    </row>
    <row r="11" spans="1:3" x14ac:dyDescent="0.2">
      <c r="A11" s="52">
        <v>2</v>
      </c>
      <c r="B11" s="53" t="s">
        <v>304</v>
      </c>
      <c r="C11" s="101">
        <v>638441.72000000009</v>
      </c>
    </row>
    <row r="12" spans="1:3" x14ac:dyDescent="0.2">
      <c r="A12" s="55">
        <v>2.1</v>
      </c>
      <c r="B12" s="51" t="s">
        <v>299</v>
      </c>
      <c r="C12" s="90">
        <v>294978.11000000004</v>
      </c>
    </row>
    <row r="13" spans="1:3" x14ac:dyDescent="0.2">
      <c r="A13" s="55">
        <v>2.2000000000000002</v>
      </c>
      <c r="B13" s="51" t="s">
        <v>244</v>
      </c>
      <c r="C13" s="90">
        <v>81168.98000000001</v>
      </c>
    </row>
    <row r="14" spans="1:3" x14ac:dyDescent="0.2">
      <c r="A14" s="55">
        <v>2.2999999999999998</v>
      </c>
      <c r="B14" s="51" t="s">
        <v>300</v>
      </c>
      <c r="C14" s="90">
        <v>103317.28</v>
      </c>
    </row>
    <row r="15" spans="1:3" x14ac:dyDescent="0.2">
      <c r="A15" s="55">
        <v>2.4</v>
      </c>
      <c r="B15" s="51" t="s">
        <v>301</v>
      </c>
      <c r="C15" s="90">
        <v>38442.329999999994</v>
      </c>
    </row>
    <row r="16" spans="1:3" x14ac:dyDescent="0.2">
      <c r="A16" s="55">
        <v>2.5</v>
      </c>
      <c r="B16" s="51" t="s">
        <v>302</v>
      </c>
      <c r="C16" s="90">
        <v>2530.73</v>
      </c>
    </row>
    <row r="17" spans="1:3" x14ac:dyDescent="0.2">
      <c r="A17" s="55">
        <v>2.6</v>
      </c>
      <c r="B17" s="51" t="s">
        <v>303</v>
      </c>
      <c r="C17" s="90">
        <v>118004.29</v>
      </c>
    </row>
    <row r="18" spans="1:3" x14ac:dyDescent="0.2">
      <c r="A18" s="52">
        <v>3</v>
      </c>
      <c r="B18" s="53" t="s">
        <v>305</v>
      </c>
      <c r="C18" s="101">
        <v>-54016.410000000025</v>
      </c>
    </row>
    <row r="19" spans="1:3" x14ac:dyDescent="0.2">
      <c r="A19" s="55">
        <v>3.1</v>
      </c>
      <c r="B19" s="51" t="s">
        <v>299</v>
      </c>
      <c r="C19" s="90">
        <v>-55114.320000000036</v>
      </c>
    </row>
    <row r="20" spans="1:3" x14ac:dyDescent="0.2">
      <c r="A20" s="55">
        <v>3.2</v>
      </c>
      <c r="B20" s="51" t="s">
        <v>244</v>
      </c>
      <c r="C20" s="90">
        <v>-36147.890000000014</v>
      </c>
    </row>
    <row r="21" spans="1:3" x14ac:dyDescent="0.2">
      <c r="A21" s="55">
        <v>3.3</v>
      </c>
      <c r="B21" s="51" t="s">
        <v>300</v>
      </c>
      <c r="C21" s="90">
        <v>-13135.410000000003</v>
      </c>
    </row>
    <row r="22" spans="1:3" x14ac:dyDescent="0.2">
      <c r="A22" s="55">
        <v>3.4</v>
      </c>
      <c r="B22" s="51" t="s">
        <v>301</v>
      </c>
      <c r="C22" s="90">
        <v>38250.370000000017</v>
      </c>
    </row>
    <row r="23" spans="1:3" x14ac:dyDescent="0.2">
      <c r="A23" s="55">
        <v>3.5</v>
      </c>
      <c r="B23" s="51" t="s">
        <v>302</v>
      </c>
      <c r="C23" s="90">
        <v>48014.1</v>
      </c>
    </row>
    <row r="24" spans="1:3" x14ac:dyDescent="0.2">
      <c r="A24" s="55">
        <v>3.6</v>
      </c>
      <c r="B24" s="51" t="s">
        <v>303</v>
      </c>
      <c r="C24" s="90">
        <v>-35883.259999999995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5.1640625" style="37" bestFit="1" customWidth="1"/>
    <col min="2" max="2" width="68.5" customWidth="1"/>
    <col min="3" max="3" width="14.6640625" customWidth="1"/>
    <col min="4" max="4" width="13.5" bestFit="1" customWidth="1"/>
    <col min="5" max="5" width="12.1640625" bestFit="1" customWidth="1"/>
  </cols>
  <sheetData>
    <row r="1" spans="1:5" x14ac:dyDescent="0.2">
      <c r="A1" s="150" t="s">
        <v>306</v>
      </c>
      <c r="B1" s="150"/>
      <c r="C1" s="150"/>
      <c r="D1" s="43" t="s">
        <v>130</v>
      </c>
    </row>
    <row r="2" spans="1:5" x14ac:dyDescent="0.2">
      <c r="A2" s="80"/>
      <c r="B2" s="102" t="s">
        <v>307</v>
      </c>
      <c r="C2" s="103" t="s">
        <v>308</v>
      </c>
      <c r="D2" s="104">
        <v>43738</v>
      </c>
      <c r="E2" s="104">
        <v>43373</v>
      </c>
    </row>
    <row r="3" spans="1:5" x14ac:dyDescent="0.2">
      <c r="A3" s="105">
        <v>1</v>
      </c>
      <c r="B3" s="106" t="s">
        <v>309</v>
      </c>
      <c r="C3" s="107">
        <v>3188.1899999999987</v>
      </c>
      <c r="D3" s="108">
        <v>83127.31</v>
      </c>
      <c r="E3" s="108">
        <v>79939.12</v>
      </c>
    </row>
    <row r="4" spans="1:5" x14ac:dyDescent="0.2">
      <c r="A4" s="105">
        <v>1.1000000000000001</v>
      </c>
      <c r="B4" s="109" t="s">
        <v>310</v>
      </c>
      <c r="C4" s="107">
        <v>0</v>
      </c>
      <c r="D4" s="108">
        <v>101300.08</v>
      </c>
      <c r="E4" s="108">
        <v>101300.08</v>
      </c>
    </row>
    <row r="5" spans="1:5" x14ac:dyDescent="0.2">
      <c r="A5" s="105">
        <v>1.2</v>
      </c>
      <c r="B5" s="109" t="s">
        <v>311</v>
      </c>
      <c r="C5" s="107">
        <v>0</v>
      </c>
      <c r="D5" s="108"/>
      <c r="E5" s="108"/>
    </row>
    <row r="6" spans="1:5" x14ac:dyDescent="0.2">
      <c r="A6" s="105">
        <v>1.3</v>
      </c>
      <c r="B6" s="109" t="s">
        <v>312</v>
      </c>
      <c r="C6" s="107">
        <v>0</v>
      </c>
      <c r="D6" s="108"/>
      <c r="E6" s="108"/>
    </row>
    <row r="7" spans="1:5" x14ac:dyDescent="0.2">
      <c r="A7" s="105">
        <v>1.4</v>
      </c>
      <c r="B7" s="109" t="s">
        <v>313</v>
      </c>
      <c r="C7" s="107">
        <v>3188.1899999999987</v>
      </c>
      <c r="D7" s="108">
        <v>-18172.77</v>
      </c>
      <c r="E7" s="108">
        <v>-21360.959999999999</v>
      </c>
    </row>
    <row r="8" spans="1:5" x14ac:dyDescent="0.2">
      <c r="A8" s="105" t="s">
        <v>314</v>
      </c>
      <c r="B8" s="109" t="s">
        <v>315</v>
      </c>
      <c r="C8" s="107">
        <v>3188.1899999999987</v>
      </c>
      <c r="D8" s="108">
        <v>-18172.77</v>
      </c>
      <c r="E8" s="108">
        <v>-21360.959999999999</v>
      </c>
    </row>
    <row r="9" spans="1:5" x14ac:dyDescent="0.2">
      <c r="A9" s="105" t="s">
        <v>316</v>
      </c>
      <c r="B9" s="109" t="s">
        <v>317</v>
      </c>
      <c r="C9" s="107">
        <v>0</v>
      </c>
      <c r="D9" s="108">
        <v>0</v>
      </c>
      <c r="E9" s="108">
        <v>0</v>
      </c>
    </row>
    <row r="10" spans="1:5" x14ac:dyDescent="0.2">
      <c r="A10" s="105" t="s">
        <v>318</v>
      </c>
      <c r="B10" s="109" t="s">
        <v>319</v>
      </c>
      <c r="C10" s="107">
        <v>0</v>
      </c>
      <c r="D10" s="108">
        <v>0</v>
      </c>
      <c r="E10" s="108">
        <v>0</v>
      </c>
    </row>
    <row r="11" spans="1:5" x14ac:dyDescent="0.2">
      <c r="A11" s="105">
        <v>1.5</v>
      </c>
      <c r="B11" s="109" t="s">
        <v>320</v>
      </c>
      <c r="C11" s="107">
        <v>0</v>
      </c>
      <c r="D11" s="108">
        <v>0</v>
      </c>
      <c r="E11" s="108">
        <v>0</v>
      </c>
    </row>
    <row r="12" spans="1:5" x14ac:dyDescent="0.2">
      <c r="A12" s="105">
        <v>2</v>
      </c>
      <c r="B12" s="106" t="s">
        <v>321</v>
      </c>
      <c r="C12" s="107">
        <v>-62.240000000000009</v>
      </c>
      <c r="D12" s="108">
        <v>739.43</v>
      </c>
      <c r="E12" s="108">
        <v>801.67</v>
      </c>
    </row>
    <row r="13" spans="1:5" x14ac:dyDescent="0.2">
      <c r="A13" s="105">
        <v>3</v>
      </c>
      <c r="B13" s="106" t="s">
        <v>322</v>
      </c>
      <c r="C13" s="107">
        <v>3250.4300000000076</v>
      </c>
      <c r="D13" s="108">
        <v>82387.88</v>
      </c>
      <c r="E13" s="108">
        <v>79137.45</v>
      </c>
    </row>
    <row r="14" spans="1:5" x14ac:dyDescent="0.2">
      <c r="A14" s="105">
        <v>4</v>
      </c>
      <c r="B14" s="106" t="s">
        <v>323</v>
      </c>
      <c r="C14" s="107">
        <v>7347.136299999991</v>
      </c>
      <c r="D14" s="108">
        <v>28871.229999999996</v>
      </c>
      <c r="E14" s="108">
        <v>21524.093700000005</v>
      </c>
    </row>
    <row r="15" spans="1:5" x14ac:dyDescent="0.2">
      <c r="A15" s="105">
        <v>5</v>
      </c>
      <c r="B15" s="106" t="s">
        <v>324</v>
      </c>
      <c r="C15" s="107">
        <v>10597.566299999991</v>
      </c>
      <c r="D15" s="108">
        <v>111259.11</v>
      </c>
      <c r="E15" s="108">
        <v>100661.54370000001</v>
      </c>
    </row>
    <row r="16" spans="1:5" x14ac:dyDescent="0.2">
      <c r="A16" s="105">
        <v>6</v>
      </c>
      <c r="B16" s="106" t="s">
        <v>325</v>
      </c>
      <c r="C16" s="107">
        <v>0</v>
      </c>
      <c r="D16" s="108">
        <v>491.15999999999997</v>
      </c>
      <c r="E16" s="108">
        <v>491.16</v>
      </c>
    </row>
    <row r="17" spans="1:5" x14ac:dyDescent="0.2">
      <c r="A17" s="105">
        <v>7</v>
      </c>
      <c r="B17" s="106" t="s">
        <v>326</v>
      </c>
      <c r="C17" s="107">
        <v>10597.566299999991</v>
      </c>
      <c r="D17" s="108">
        <v>110767.95</v>
      </c>
      <c r="E17" s="108">
        <v>100170.38370000001</v>
      </c>
    </row>
    <row r="18" spans="1:5" x14ac:dyDescent="0.2">
      <c r="A18" s="105">
        <v>8</v>
      </c>
      <c r="B18" s="106" t="s">
        <v>327</v>
      </c>
      <c r="C18" s="107">
        <v>142644.22350000014</v>
      </c>
      <c r="D18" s="108">
        <v>478615.43150000006</v>
      </c>
      <c r="E18" s="108">
        <v>335971.20799999993</v>
      </c>
    </row>
    <row r="19" spans="1:5" x14ac:dyDescent="0.2">
      <c r="A19" s="151" t="s">
        <v>36</v>
      </c>
      <c r="B19" s="151"/>
      <c r="C19" s="152"/>
    </row>
    <row r="20" spans="1:5" x14ac:dyDescent="0.2">
      <c r="A20" s="105">
        <v>9</v>
      </c>
      <c r="B20" s="106" t="s">
        <v>328</v>
      </c>
      <c r="C20" s="110">
        <v>-3.9903188080671868</v>
      </c>
      <c r="D20" s="111">
        <v>17.21379516364382</v>
      </c>
      <c r="E20" s="111">
        <v>21.204113971711006</v>
      </c>
    </row>
    <row r="21" spans="1:5" x14ac:dyDescent="0.2">
      <c r="A21" s="105">
        <v>10</v>
      </c>
      <c r="B21" s="106" t="s">
        <v>329</v>
      </c>
      <c r="C21" s="110">
        <v>-4.513545973825341</v>
      </c>
      <c r="D21" s="111">
        <v>23.143413837044239</v>
      </c>
      <c r="E21" s="111">
        <v>27.65695981086958</v>
      </c>
    </row>
  </sheetData>
  <mergeCells count="2">
    <mergeCell ref="A1:C1"/>
    <mergeCell ref="A19:C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39EE-52F6-4946-966B-54317E051293}">
  <dimension ref="A1:D42"/>
  <sheetViews>
    <sheetView tabSelected="1" topLeftCell="B1" workbookViewId="0">
      <selection activeCell="F4" sqref="F4"/>
    </sheetView>
  </sheetViews>
  <sheetFormatPr baseColWidth="10" defaultColWidth="8.83203125" defaultRowHeight="15" x14ac:dyDescent="0.2"/>
  <cols>
    <col min="1" max="1" width="4.83203125" style="154" bestFit="1" customWidth="1"/>
    <col min="2" max="2" width="37.5" style="155" customWidth="1"/>
    <col min="3" max="4" width="16.5" style="154" customWidth="1"/>
    <col min="5" max="16384" width="8.83203125" style="153"/>
  </cols>
  <sheetData>
    <row r="1" spans="1:4" x14ac:dyDescent="0.2">
      <c r="A1" s="171" t="s">
        <v>129</v>
      </c>
      <c r="B1" s="171"/>
      <c r="C1" s="171"/>
      <c r="D1" s="171"/>
    </row>
    <row r="2" spans="1:4" x14ac:dyDescent="0.2">
      <c r="A2" s="170"/>
      <c r="B2" s="169"/>
      <c r="C2" s="168"/>
      <c r="D2" s="167" t="s">
        <v>130</v>
      </c>
    </row>
    <row r="3" spans="1:4" x14ac:dyDescent="0.2">
      <c r="A3" s="166"/>
      <c r="B3" s="165"/>
      <c r="C3" s="164">
        <v>43921</v>
      </c>
      <c r="D3" s="164">
        <v>43830</v>
      </c>
    </row>
    <row r="4" spans="1:4" x14ac:dyDescent="0.2">
      <c r="A4" s="163">
        <v>1</v>
      </c>
      <c r="B4" s="162" t="s">
        <v>131</v>
      </c>
      <c r="C4" s="157">
        <v>709101.98</v>
      </c>
      <c r="D4" s="157">
        <v>739984.16000000015</v>
      </c>
    </row>
    <row r="5" spans="1:4" ht="30" x14ac:dyDescent="0.2">
      <c r="A5" s="161">
        <v>1.1000000000000001</v>
      </c>
      <c r="B5" s="160" t="s">
        <v>132</v>
      </c>
      <c r="C5" s="157">
        <v>125994.45999999999</v>
      </c>
      <c r="D5" s="157">
        <v>126955.41000000002</v>
      </c>
    </row>
    <row r="6" spans="1:4" x14ac:dyDescent="0.2">
      <c r="A6" s="161">
        <v>1.2</v>
      </c>
      <c r="B6" s="160" t="s">
        <v>133</v>
      </c>
      <c r="C6" s="157">
        <v>15830.37</v>
      </c>
      <c r="D6" s="157">
        <v>54752.600000000006</v>
      </c>
    </row>
    <row r="7" spans="1:4" ht="30" x14ac:dyDescent="0.2">
      <c r="A7" s="161">
        <v>1.3</v>
      </c>
      <c r="B7" s="160" t="s">
        <v>134</v>
      </c>
      <c r="C7" s="157">
        <v>147379</v>
      </c>
      <c r="D7" s="157">
        <v>155282.95000000001</v>
      </c>
    </row>
    <row r="8" spans="1:4" ht="30" x14ac:dyDescent="0.2">
      <c r="A8" s="161">
        <v>1.4</v>
      </c>
      <c r="B8" s="160" t="s">
        <v>135</v>
      </c>
      <c r="C8" s="157">
        <v>24714.42</v>
      </c>
      <c r="D8" s="157">
        <v>14399.5</v>
      </c>
    </row>
    <row r="9" spans="1:4" x14ac:dyDescent="0.2">
      <c r="A9" s="161">
        <v>1.5</v>
      </c>
      <c r="B9" s="160" t="s">
        <v>136</v>
      </c>
      <c r="C9" s="157">
        <v>388250.43999999994</v>
      </c>
      <c r="D9" s="157">
        <v>376938.44000000006</v>
      </c>
    </row>
    <row r="10" spans="1:4" x14ac:dyDescent="0.2">
      <c r="A10" s="161" t="s">
        <v>137</v>
      </c>
      <c r="B10" s="160" t="s">
        <v>138</v>
      </c>
      <c r="C10" s="157">
        <f>154036.74-C12</f>
        <v>115959.22999999998</v>
      </c>
      <c r="D10" s="157">
        <f>136604.44-D12</f>
        <v>101523.73000000001</v>
      </c>
    </row>
    <row r="11" spans="1:4" x14ac:dyDescent="0.2">
      <c r="A11" s="161" t="s">
        <v>139</v>
      </c>
      <c r="B11" s="160" t="s">
        <v>140</v>
      </c>
      <c r="C11" s="157">
        <f>C9-C10-C12-C13</f>
        <v>198556.93999999994</v>
      </c>
      <c r="D11" s="157">
        <v>206773.00000000009</v>
      </c>
    </row>
    <row r="12" spans="1:4" x14ac:dyDescent="0.2">
      <c r="A12" s="161" t="s">
        <v>141</v>
      </c>
      <c r="B12" s="160" t="s">
        <v>142</v>
      </c>
      <c r="C12" s="157">
        <v>38077.51</v>
      </c>
      <c r="D12" s="157">
        <v>35080.71</v>
      </c>
    </row>
    <row r="13" spans="1:4" x14ac:dyDescent="0.2">
      <c r="A13" s="161" t="s">
        <v>143</v>
      </c>
      <c r="B13" s="160" t="s">
        <v>144</v>
      </c>
      <c r="C13" s="157">
        <v>35656.76</v>
      </c>
      <c r="D13" s="157">
        <v>33561</v>
      </c>
    </row>
    <row r="14" spans="1:4" ht="30" x14ac:dyDescent="0.2">
      <c r="A14" s="161" t="s">
        <v>145</v>
      </c>
      <c r="B14" s="160" t="s">
        <v>146</v>
      </c>
      <c r="C14" s="157">
        <v>26229.612000000001</v>
      </c>
      <c r="D14" s="157">
        <v>24033.623499999998</v>
      </c>
    </row>
    <row r="15" spans="1:4" x14ac:dyDescent="0.2">
      <c r="A15" s="161" t="s">
        <v>147</v>
      </c>
      <c r="B15" s="160" t="s">
        <v>148</v>
      </c>
      <c r="C15" s="157">
        <v>362020.82799999992</v>
      </c>
      <c r="D15" s="157">
        <v>352904.81650000007</v>
      </c>
    </row>
    <row r="16" spans="1:4" x14ac:dyDescent="0.2">
      <c r="A16" s="161">
        <v>1.6</v>
      </c>
      <c r="B16" s="160" t="s">
        <v>149</v>
      </c>
      <c r="C16" s="157">
        <v>20028.86</v>
      </c>
      <c r="D16" s="157">
        <v>20268.580000000002</v>
      </c>
    </row>
    <row r="17" spans="1:4" x14ac:dyDescent="0.2">
      <c r="A17" s="161">
        <v>1.7</v>
      </c>
      <c r="B17" s="160" t="s">
        <v>150</v>
      </c>
      <c r="C17" s="157">
        <v>737.28</v>
      </c>
      <c r="D17" s="157">
        <v>760.66</v>
      </c>
    </row>
    <row r="18" spans="1:4" x14ac:dyDescent="0.2">
      <c r="A18" s="161">
        <v>1.8</v>
      </c>
      <c r="B18" s="160" t="s">
        <v>151</v>
      </c>
      <c r="C18" s="157">
        <v>0</v>
      </c>
      <c r="D18" s="157">
        <v>0</v>
      </c>
    </row>
    <row r="19" spans="1:4" ht="30" x14ac:dyDescent="0.2">
      <c r="A19" s="161">
        <v>1.9</v>
      </c>
      <c r="B19" s="160" t="s">
        <v>152</v>
      </c>
      <c r="C19" s="157">
        <v>0</v>
      </c>
      <c r="D19" s="157">
        <v>0</v>
      </c>
    </row>
    <row r="20" spans="1:4" x14ac:dyDescent="0.2">
      <c r="A20" s="161" t="s">
        <v>68</v>
      </c>
      <c r="B20" s="160" t="s">
        <v>153</v>
      </c>
      <c r="C20" s="157">
        <v>12396.761999999997</v>
      </c>
      <c r="D20" s="157">
        <v>14659.6435</v>
      </c>
    </row>
    <row r="21" spans="1:4" x14ac:dyDescent="0.2">
      <c r="A21" s="163">
        <v>2</v>
      </c>
      <c r="B21" s="162" t="s">
        <v>154</v>
      </c>
      <c r="C21" s="157">
        <v>612058.4</v>
      </c>
      <c r="D21" s="157">
        <v>638623.47</v>
      </c>
    </row>
    <row r="22" spans="1:4" x14ac:dyDescent="0.2">
      <c r="A22" s="161">
        <v>2.1</v>
      </c>
      <c r="B22" s="160" t="s">
        <v>155</v>
      </c>
      <c r="C22" s="157">
        <v>463238.66</v>
      </c>
      <c r="D22" s="157">
        <v>500871.43</v>
      </c>
    </row>
    <row r="23" spans="1:4" x14ac:dyDescent="0.2">
      <c r="A23" s="161" t="s">
        <v>75</v>
      </c>
      <c r="B23" s="160" t="s">
        <v>156</v>
      </c>
      <c r="C23" s="157">
        <v>234959.66999999998</v>
      </c>
      <c r="D23" s="157">
        <v>233689.01</v>
      </c>
    </row>
    <row r="24" spans="1:4" x14ac:dyDescent="0.2">
      <c r="A24" s="161" t="s">
        <v>77</v>
      </c>
      <c r="B24" s="160" t="s">
        <v>157</v>
      </c>
      <c r="C24" s="157">
        <v>228278.99</v>
      </c>
      <c r="D24" s="157">
        <v>267182.42000000004</v>
      </c>
    </row>
    <row r="25" spans="1:4" ht="30" x14ac:dyDescent="0.2">
      <c r="A25" s="161">
        <v>2.2000000000000002</v>
      </c>
      <c r="B25" s="160" t="s">
        <v>158</v>
      </c>
      <c r="C25" s="157">
        <v>4536.01</v>
      </c>
      <c r="D25" s="157">
        <v>3440.48</v>
      </c>
    </row>
    <row r="26" spans="1:4" ht="30" x14ac:dyDescent="0.2">
      <c r="A26" s="161">
        <v>2.2999999999999998</v>
      </c>
      <c r="B26" s="160" t="s">
        <v>159</v>
      </c>
      <c r="C26" s="157">
        <v>110652.13</v>
      </c>
      <c r="D26" s="157">
        <v>102047.59</v>
      </c>
    </row>
    <row r="27" spans="1:4" x14ac:dyDescent="0.2">
      <c r="A27" s="161">
        <v>2.4</v>
      </c>
      <c r="B27" s="160" t="s">
        <v>160</v>
      </c>
      <c r="C27" s="157">
        <v>0</v>
      </c>
      <c r="D27" s="157">
        <v>0</v>
      </c>
    </row>
    <row r="28" spans="1:4" x14ac:dyDescent="0.2">
      <c r="A28" s="161">
        <v>2.5</v>
      </c>
      <c r="B28" s="160" t="s">
        <v>161</v>
      </c>
      <c r="C28" s="157">
        <v>0</v>
      </c>
      <c r="D28" s="157">
        <v>0</v>
      </c>
    </row>
    <row r="29" spans="1:4" x14ac:dyDescent="0.2">
      <c r="A29" s="161">
        <v>2.6</v>
      </c>
      <c r="B29" s="160" t="s">
        <v>162</v>
      </c>
      <c r="C29" s="157">
        <v>0</v>
      </c>
      <c r="D29" s="157">
        <v>0</v>
      </c>
    </row>
    <row r="30" spans="1:4" x14ac:dyDescent="0.2">
      <c r="A30" s="161">
        <v>2.7</v>
      </c>
      <c r="B30" s="160" t="s">
        <v>163</v>
      </c>
      <c r="C30" s="157">
        <v>20038.239999999998</v>
      </c>
      <c r="D30" s="157">
        <v>20038.239999999998</v>
      </c>
    </row>
    <row r="31" spans="1:4" x14ac:dyDescent="0.2">
      <c r="A31" s="161">
        <v>2.8</v>
      </c>
      <c r="B31" s="160" t="s">
        <v>164</v>
      </c>
      <c r="C31" s="157">
        <v>13593.359999999999</v>
      </c>
      <c r="D31" s="157">
        <v>12225.730000000001</v>
      </c>
    </row>
    <row r="32" spans="1:4" x14ac:dyDescent="0.2">
      <c r="A32" s="163">
        <v>3</v>
      </c>
      <c r="B32" s="162" t="s">
        <v>165</v>
      </c>
      <c r="C32" s="157">
        <v>97043.58</v>
      </c>
      <c r="D32" s="157">
        <v>101360.68999999999</v>
      </c>
    </row>
    <row r="33" spans="1:4" x14ac:dyDescent="0.2">
      <c r="A33" s="161">
        <v>3.1</v>
      </c>
      <c r="B33" s="160" t="s">
        <v>166</v>
      </c>
      <c r="C33" s="157">
        <v>101300.08</v>
      </c>
      <c r="D33" s="157">
        <v>101300.08</v>
      </c>
    </row>
    <row r="34" spans="1:4" ht="30" x14ac:dyDescent="0.2">
      <c r="A34" s="161">
        <v>3.2</v>
      </c>
      <c r="B34" s="160" t="s">
        <v>167</v>
      </c>
      <c r="C34" s="157">
        <v>0</v>
      </c>
      <c r="D34" s="157">
        <v>0</v>
      </c>
    </row>
    <row r="35" spans="1:4" x14ac:dyDescent="0.2">
      <c r="A35" s="161">
        <v>3.3</v>
      </c>
      <c r="B35" s="160" t="s">
        <v>168</v>
      </c>
      <c r="C35" s="157">
        <v>-11524.970000000001</v>
      </c>
      <c r="D35" s="157">
        <v>-7053.7500000000109</v>
      </c>
    </row>
    <row r="36" spans="1:4" x14ac:dyDescent="0.2">
      <c r="A36" s="161">
        <v>3.4</v>
      </c>
      <c r="B36" s="160" t="s">
        <v>169</v>
      </c>
      <c r="C36" s="157">
        <v>7268.4699999999993</v>
      </c>
      <c r="D36" s="157">
        <v>7114.3600000000006</v>
      </c>
    </row>
    <row r="37" spans="1:4" ht="45" x14ac:dyDescent="0.2">
      <c r="A37" s="161" t="s">
        <v>170</v>
      </c>
      <c r="B37" s="160" t="s">
        <v>171</v>
      </c>
      <c r="C37" s="157">
        <v>3582.83</v>
      </c>
      <c r="D37" s="157">
        <v>3435.2357000000002</v>
      </c>
    </row>
    <row r="38" spans="1:4" ht="30" x14ac:dyDescent="0.2">
      <c r="A38" s="161" t="s">
        <v>172</v>
      </c>
      <c r="B38" s="160" t="s">
        <v>173</v>
      </c>
      <c r="C38" s="157">
        <v>3463.22</v>
      </c>
      <c r="D38" s="157">
        <v>3463.22</v>
      </c>
    </row>
    <row r="39" spans="1:4" x14ac:dyDescent="0.2">
      <c r="A39" s="161" t="s">
        <v>174</v>
      </c>
      <c r="B39" s="160" t="s">
        <v>175</v>
      </c>
      <c r="C39" s="157">
        <v>222.42</v>
      </c>
      <c r="D39" s="157">
        <v>215.90430000000001</v>
      </c>
    </row>
    <row r="40" spans="1:4" x14ac:dyDescent="0.2">
      <c r="A40" s="159">
        <v>4</v>
      </c>
      <c r="B40" s="158" t="s">
        <v>176</v>
      </c>
      <c r="C40" s="157">
        <v>709101.98</v>
      </c>
      <c r="D40" s="157">
        <v>739984.15999999992</v>
      </c>
    </row>
    <row r="42" spans="1:4" x14ac:dyDescent="0.2">
      <c r="C42" s="156"/>
      <c r="D42" s="156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Kapital Adekvatlığı</vt:lpstr>
      <vt:lpstr>Nagd vəsaitlərin hərəkəti</vt:lpstr>
      <vt:lpstr>Mənfəət zərər</vt:lpstr>
      <vt:lpstr>Kredit Riski</vt:lpstr>
      <vt:lpstr>Likvidlik Riski</vt:lpstr>
      <vt:lpstr>VAlyuta Riski</vt:lpstr>
      <vt:lpstr>Faiz Riski</vt:lpstr>
      <vt:lpstr>Kapital dıyişikliyi</vt:lpstr>
      <vt:lpstr>Maliyyə Vəziyyəti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Nicat S. Abasov</dc:creator>
  <cp:lastModifiedBy>Microsoft Office User</cp:lastModifiedBy>
  <dcterms:created xsi:type="dcterms:W3CDTF">2020-04-23T13:16:47Z</dcterms:created>
  <dcterms:modified xsi:type="dcterms:W3CDTF">2020-06-12T11:55:03Z</dcterms:modified>
</cp:coreProperties>
</file>