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scscc2020\final\Final_Submission_v0.01\submission\MOU_1_zhangsan\"/>
    </mc:Choice>
  </mc:AlternateContent>
  <bookViews>
    <workbookView xWindow="600" yWindow="30" windowWidth="19395" windowHeight="7875"/>
  </bookViews>
  <sheets>
    <sheet name="myCPU计算" sheetId="1" r:id="rId1"/>
    <sheet name="gs132运行结果" sheetId="2" r:id="rId2"/>
  </sheets>
  <calcPr calcId="152511"/>
</workbook>
</file>

<file path=xl/calcChain.xml><?xml version="1.0" encoding="utf-8"?>
<calcChain xmlns="http://schemas.openxmlformats.org/spreadsheetml/2006/main">
  <c r="H26" i="1" l="1"/>
  <c r="L22" i="1" s="1"/>
  <c r="K19" i="1"/>
  <c r="F26" i="1"/>
  <c r="F27" i="1"/>
  <c r="F28" i="1"/>
  <c r="F29" i="1"/>
  <c r="F30" i="1"/>
  <c r="F31" i="1"/>
  <c r="F32" i="1"/>
  <c r="F33" i="1"/>
  <c r="F34" i="1"/>
  <c r="F35" i="1"/>
  <c r="E5" i="2"/>
  <c r="E6" i="2"/>
  <c r="E7" i="2"/>
  <c r="E8" i="2"/>
  <c r="E9" i="2"/>
  <c r="E10" i="2"/>
  <c r="E11" i="2"/>
  <c r="E12" i="2"/>
  <c r="E13" i="2"/>
  <c r="E4" i="2"/>
  <c r="H27" i="1"/>
  <c r="H28" i="1"/>
  <c r="H29" i="1"/>
  <c r="H30" i="1"/>
  <c r="H31" i="1"/>
  <c r="H32" i="1"/>
  <c r="H33" i="1"/>
  <c r="H34" i="1"/>
  <c r="H35" i="1"/>
</calcChain>
</file>

<file path=xl/sharedStrings.xml><?xml version="1.0" encoding="utf-8"?>
<sst xmlns="http://schemas.openxmlformats.org/spreadsheetml/2006/main" count="136" uniqueCount="96">
  <si>
    <t>序号</t>
  </si>
  <si>
    <t>测试程序</t>
  </si>
  <si>
    <t>50MHz : 100MHz</t>
  </si>
  <si>
    <t>bitcount</t>
  </si>
  <si>
    <t>bubble_sort</t>
  </si>
  <si>
    <t>coremark</t>
  </si>
  <si>
    <t>crc32</t>
  </si>
  <si>
    <t>dhrystone</t>
  </si>
  <si>
    <t>quick_sort</t>
  </si>
  <si>
    <t>select_sort</t>
  </si>
  <si>
    <t>sha</t>
  </si>
  <si>
    <t>stream_copy</t>
  </si>
  <si>
    <t>stringsearch</t>
  </si>
  <si>
    <t>gs132</t>
    <phoneticPr fontId="2" type="noConversion"/>
  </si>
  <si>
    <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</si>
  <si>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性能分</t>
    <phoneticPr fontId="2" type="noConversion"/>
  </si>
  <si>
    <t>-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</si>
  <si>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</si>
  <si>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</si>
  <si>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</si>
  <si>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</si>
  <si>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</si>
  <si>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</si>
  <si>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二、性能测试分数计算</t>
    <phoneticPr fontId="2" type="noConversion"/>
  </si>
  <si>
    <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  <phoneticPr fontId="2" type="noConversion"/>
  </si>
  <si>
    <t>一、功能测试分数计算</t>
    <phoneticPr fontId="2" type="noConversion"/>
  </si>
  <si>
    <t>功能分</t>
    <phoneticPr fontId="2" type="noConversion"/>
  </si>
  <si>
    <t>注2：AXI接口运算功能点测试的通过指标是：上板时任意切换随机种子，都通过；</t>
    <phoneticPr fontId="2" type="noConversion"/>
  </si>
  <si>
    <t>注3：如果AXI接口的CPU全通过89个功能点测试，则不需要运行SRAM接口的测试，且SRAM接口通过数填为0即可；</t>
    <phoneticPr fontId="2" type="noConversion"/>
  </si>
  <si>
    <t>0</t>
    <phoneticPr fontId="2" type="noConversion"/>
  </si>
  <si>
    <t>注4：如果AXI接口不是全通过，且SRAM接口的CPU不是全通过，则不计算AXI接口通过数和记忆游戏是否通过；</t>
    <phoneticPr fontId="2" type="noConversion"/>
  </si>
  <si>
    <t>注8：右侧红色部分自动计算功能得分；</t>
    <phoneticPr fontId="2" type="noConversion"/>
  </si>
  <si>
    <t>0</t>
    <phoneticPr fontId="2" type="noConversion"/>
  </si>
  <si>
    <r>
      <t>注7：根据功能测试结果，填写黄色区域，</t>
    </r>
    <r>
      <rPr>
        <b/>
        <sz val="11"/>
        <color indexed="10"/>
        <rFont val="宋体"/>
        <charset val="134"/>
      </rPr>
      <t>不要更改单元格格式；</t>
    </r>
    <phoneticPr fontId="2" type="noConversion"/>
  </si>
  <si>
    <t>50MHz : 100MHz</t>
    <phoneticPr fontId="2" type="noConversion"/>
  </si>
  <si>
    <t>0</t>
    <phoneticPr fontId="2" type="noConversion"/>
  </si>
  <si>
    <t>myCPU</t>
    <phoneticPr fontId="2" type="noConversion"/>
  </si>
  <si>
    <t>cpu_clk : sys_clk</t>
    <phoneticPr fontId="2" type="noConversion"/>
  </si>
  <si>
    <t>数码管显示(SoC count)</t>
    <phoneticPr fontId="2" type="noConversion"/>
  </si>
  <si>
    <t>13CF9EE</t>
  </si>
  <si>
    <t>7BDD64E</t>
  </si>
  <si>
    <t>10CE6966</t>
  </si>
  <si>
    <t>AA1ACC4</t>
  </si>
  <si>
    <t>1FC02CC</t>
  </si>
  <si>
    <t>719632A</t>
  </si>
  <si>
    <t>6E0026A</t>
  </si>
  <si>
    <t>74B8D14</t>
  </si>
  <si>
    <t>853EDA</t>
  </si>
  <si>
    <t>50A1DC0</t>
  </si>
  <si>
    <t>4E3DD2</t>
  </si>
  <si>
    <t>1EF74EA</t>
  </si>
  <si>
    <t>43399B0</t>
  </si>
  <si>
    <t>2A86A88</t>
  </si>
  <si>
    <t>7F000A</t>
  </si>
  <si>
    <t>1C65821</t>
  </si>
  <si>
    <t>1B7FFF2</t>
  </si>
  <si>
    <t>1D2E296</t>
  </si>
  <si>
    <t>214F0D</t>
  </si>
  <si>
    <t>14286C6</t>
  </si>
  <si>
    <r>
      <t>CPU count * 2</t>
    </r>
    <r>
      <rPr>
        <b/>
        <sz val="11"/>
        <color indexed="8"/>
        <rFont val="宋体"/>
        <charset val="134"/>
      </rPr>
      <t xml:space="preserve"> : SoC count
（≈cpu</t>
    </r>
    <r>
      <rPr>
        <b/>
        <sz val="11"/>
        <color indexed="8"/>
        <rFont val="宋体"/>
        <charset val="134"/>
      </rPr>
      <t>_clk : sys_clk</t>
    </r>
    <r>
      <rPr>
        <b/>
        <sz val="11"/>
        <color indexed="8"/>
        <rFont val="宋体"/>
        <charset val="134"/>
      </rPr>
      <t>）</t>
    </r>
    <phoneticPr fontId="2" type="noConversion"/>
  </si>
  <si>
    <r>
      <t>I</t>
    </r>
    <r>
      <rPr>
        <b/>
        <sz val="14"/>
        <color indexed="8"/>
        <rFont val="宋体"/>
        <charset val="134"/>
      </rPr>
      <t>PC比值</t>
    </r>
    <phoneticPr fontId="2" type="noConversion"/>
  </si>
  <si>
    <t>50MHz</t>
    <phoneticPr fontId="2" type="noConversion"/>
  </si>
  <si>
    <t>数码管显示(CPU count)</t>
    <phoneticPr fontId="2" type="noConversion"/>
  </si>
  <si>
    <t>数码管显示
(CPU count)</t>
    <phoneticPr fontId="2" type="noConversion"/>
  </si>
  <si>
    <t>CPU count*2
 : SoC cout</t>
    <phoneticPr fontId="2" type="noConversion"/>
  </si>
  <si>
    <t>-</t>
    <phoneticPr fontId="2" type="noConversion"/>
  </si>
  <si>
    <r>
      <t xml:space="preserve">数码管显示
(SoC count)
</t>
    </r>
    <r>
      <rPr>
        <b/>
        <sz val="11"/>
        <color indexed="8"/>
        <rFont val="宋体"/>
        <charset val="134"/>
      </rPr>
      <t>(</t>
    </r>
    <r>
      <rPr>
        <b/>
        <sz val="11"/>
        <color indexed="8"/>
        <rFont val="宋体"/>
        <charset val="134"/>
      </rPr>
      <t>最左开关拨上</t>
    </r>
    <r>
      <rPr>
        <b/>
        <sz val="11"/>
        <color indexed="8"/>
        <rFont val="宋体"/>
        <charset val="134"/>
      </rPr>
      <t>)</t>
    </r>
    <phoneticPr fontId="2" type="noConversion"/>
  </si>
  <si>
    <t>注5：灰色部分为固定项，不可修改；</t>
    <phoneticPr fontId="2" type="noConversion"/>
  </si>
  <si>
    <t>注6：橙色部分为自动计算，不可修改；</t>
    <phoneticPr fontId="2" type="noConversion"/>
  </si>
  <si>
    <t>注7：红色部分自动计算性能得分。</t>
    <phoneticPr fontId="2" type="noConversion"/>
  </si>
  <si>
    <t xml:space="preserve">         SoC count为SoC CONFREG模块的TIMER，计时频率为100MHz。</t>
    <phoneticPr fontId="2" type="noConversion"/>
  </si>
  <si>
    <r>
      <t xml:space="preserve">     (a) </t>
    </r>
    <r>
      <rPr>
        <b/>
        <sz val="11"/>
        <color indexed="10"/>
        <rFont val="宋体"/>
        <charset val="134"/>
      </rPr>
      <t>CPU内部count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拨下</t>
    </r>
    <r>
      <rPr>
        <sz val="11"/>
        <rFont val="宋体"/>
        <charset val="134"/>
      </rPr>
      <t>，数码管显示CPU内部count的计时。</t>
    </r>
    <phoneticPr fontId="2" type="noConversion"/>
  </si>
  <si>
    <r>
      <t xml:space="preserve">     (b) 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拨上</t>
    </r>
    <r>
      <rPr>
        <sz val="11"/>
        <rFont val="宋体"/>
        <charset val="134"/>
      </rPr>
      <t>，数码管显示SoC count的计时。</t>
    </r>
    <phoneticPr fontId="2" type="noConversion"/>
  </si>
  <si>
    <r>
      <t xml:space="preserve">     (c) </t>
    </r>
    <r>
      <rPr>
        <b/>
        <sz val="11"/>
        <color indexed="10"/>
        <rFont val="宋体"/>
        <charset val="134"/>
      </rPr>
      <t>CPU count*2</t>
    </r>
    <r>
      <rPr>
        <sz val="11"/>
        <rFont val="宋体"/>
        <charset val="134"/>
      </rPr>
      <t>与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的比值应约等于</t>
    </r>
    <r>
      <rPr>
        <b/>
        <sz val="11"/>
        <color indexed="10"/>
        <rFont val="宋体"/>
        <charset val="134"/>
      </rPr>
      <t>CPU频率与100MHz</t>
    </r>
    <r>
      <rPr>
        <sz val="11"/>
        <rFont val="宋体"/>
        <charset val="134"/>
      </rPr>
      <t>的比值。</t>
    </r>
    <phoneticPr fontId="2" type="noConversion"/>
  </si>
  <si>
    <r>
      <t>注4：如果某性能测试程序</t>
    </r>
    <r>
      <rPr>
        <b/>
        <sz val="11"/>
        <color indexed="10"/>
        <rFont val="宋体"/>
        <charset val="134"/>
      </rPr>
      <t>不通过</t>
    </r>
    <r>
      <rPr>
        <sz val="11"/>
        <rFont val="宋体"/>
        <charset val="134"/>
      </rPr>
      <t>，则对应两种Count</t>
    </r>
    <r>
      <rPr>
        <b/>
        <sz val="11"/>
        <color indexed="10"/>
        <rFont val="宋体"/>
        <charset val="134"/>
      </rPr>
      <t>计时项填为0</t>
    </r>
    <r>
      <rPr>
        <sz val="11"/>
        <rFont val="宋体"/>
        <charset val="134"/>
      </rPr>
      <t>，此时该项与gs132比值</t>
    </r>
    <r>
      <rPr>
        <b/>
        <sz val="11"/>
        <color indexed="10"/>
        <rFont val="宋体"/>
        <charset val="134"/>
      </rPr>
      <t>按0.1</t>
    </r>
    <r>
      <rPr>
        <sz val="11"/>
        <rFont val="宋体"/>
        <charset val="134"/>
      </rPr>
      <t>算，最终预赛评分时可能会调整；</t>
    </r>
    <phoneticPr fontId="2" type="noConversion"/>
  </si>
  <si>
    <r>
      <t>注6：根据计分规则，建议：可以</t>
    </r>
    <r>
      <rPr>
        <b/>
        <sz val="11"/>
        <color indexed="10"/>
        <rFont val="宋体"/>
        <charset val="134"/>
      </rPr>
      <t>直接上手AXI接口</t>
    </r>
    <r>
      <rPr>
        <sz val="11"/>
        <rFont val="宋体"/>
        <charset val="134"/>
      </rPr>
      <t>，不需要运行SRAM接口CPU；或者</t>
    </r>
    <r>
      <rPr>
        <b/>
        <sz val="11"/>
        <color indexed="10"/>
        <rFont val="宋体"/>
        <charset val="134"/>
      </rPr>
      <t>先确认SRAM接口CPU运行89个功能点测试全通过，再尝试AXI接口</t>
    </r>
    <r>
      <rPr>
        <sz val="11"/>
        <rFont val="宋体"/>
        <charset val="134"/>
      </rPr>
      <t>；</t>
    </r>
    <phoneticPr fontId="2" type="noConversion"/>
  </si>
  <si>
    <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</t>
    </r>
    <r>
      <rPr>
        <sz val="11"/>
        <color indexed="8"/>
        <rFont val="宋体"/>
        <charset val="134"/>
      </rPr>
      <t>两种count</t>
    </r>
    <r>
      <rPr>
        <sz val="11"/>
        <color indexed="8"/>
        <rFont val="宋体"/>
        <charset val="134"/>
      </rPr>
      <t>计时；</t>
    </r>
    <phoneticPr fontId="2" type="noConversion"/>
  </si>
  <si>
    <t>CPU频率</t>
    <phoneticPr fontId="2" type="noConversion"/>
  </si>
  <si>
    <r>
      <t>注3：表格中计时结果为上板时性能测试通过时的数码管显示,需要填写</t>
    </r>
    <r>
      <rPr>
        <b/>
        <sz val="11"/>
        <color indexed="10"/>
        <rFont val="宋体"/>
        <charset val="134"/>
      </rPr>
      <t>两种Count</t>
    </r>
    <r>
      <rPr>
        <sz val="11"/>
        <rFont val="宋体"/>
        <charset val="134"/>
      </rPr>
      <t>的计时。</t>
    </r>
    <phoneticPr fontId="2" type="noConversion"/>
  </si>
  <si>
    <r>
      <t>IPC</t>
    </r>
    <r>
      <rPr>
        <vertAlign val="subscript"/>
        <sz val="11"/>
        <color indexed="8"/>
        <rFont val="宋体"/>
        <charset val="134"/>
      </rPr>
      <t>mycpu</t>
    </r>
    <r>
      <rPr>
        <sz val="11"/>
        <color theme="1"/>
        <rFont val="宋体"/>
        <charset val="134"/>
        <scheme val="minor"/>
      </rPr>
      <t>/IPC</t>
    </r>
    <r>
      <rPr>
        <vertAlign val="subscript"/>
        <sz val="11"/>
        <color indexed="8"/>
        <rFont val="宋体"/>
        <charset val="134"/>
      </rPr>
      <t>gs132</t>
    </r>
    <phoneticPr fontId="2" type="noConversion"/>
  </si>
  <si>
    <r>
      <t xml:space="preserve">         CPU内部count为CP0寄存器COUNT，要求</t>
    </r>
    <r>
      <rPr>
        <b/>
        <sz val="11"/>
        <color indexed="10"/>
        <rFont val="宋体"/>
        <charset val="134"/>
      </rPr>
      <t>每两个CPU clock累加1</t>
    </r>
    <r>
      <rPr>
        <sz val="11"/>
        <rFont val="宋体"/>
        <charset val="134"/>
      </rPr>
      <t>。由于Count与CPU频率成正比，对于相同程序，计数值</t>
    </r>
    <r>
      <rPr>
        <b/>
        <sz val="11"/>
        <color indexed="10"/>
        <rFont val="宋体"/>
        <charset val="134"/>
      </rPr>
      <t>可代表</t>
    </r>
    <r>
      <rPr>
        <b/>
        <sz val="11"/>
        <color indexed="10"/>
        <rFont val="宋体"/>
        <charset val="134"/>
      </rPr>
      <t>CPI（IPC的倒数）</t>
    </r>
    <r>
      <rPr>
        <sz val="11"/>
        <rFont val="宋体"/>
        <charset val="134"/>
      </rPr>
      <t>。</t>
    </r>
    <phoneticPr fontId="2" type="noConversion"/>
  </si>
  <si>
    <r>
      <t>注2：</t>
    </r>
    <r>
      <rPr>
        <b/>
        <sz val="11"/>
        <color indexed="10"/>
        <rFont val="宋体"/>
        <charset val="134"/>
      </rPr>
      <t>不要忘记</t>
    </r>
    <r>
      <rPr>
        <sz val="11"/>
        <rFont val="宋体"/>
        <charset val="134"/>
      </rPr>
      <t>填写最后性能分中的</t>
    </r>
    <r>
      <rPr>
        <b/>
        <sz val="11"/>
        <color indexed="10"/>
        <rFont val="宋体"/>
        <charset val="134"/>
      </rPr>
      <t>CPU频率</t>
    </r>
    <r>
      <rPr>
        <sz val="11"/>
        <rFont val="宋体"/>
        <charset val="134"/>
      </rPr>
      <t>。决赛性能分按决赛队伍的IPC比值和CPU频率映射得分（各占50%）。</t>
    </r>
    <phoneticPr fontId="2" type="noConversion"/>
  </si>
  <si>
    <t>myCPU接口类型</t>
    <phoneticPr fontId="10" type="noConversion"/>
  </si>
  <si>
    <t>89个功能点通过数</t>
    <phoneticPr fontId="10" type="noConversion"/>
  </si>
  <si>
    <t>记忆游戏</t>
    <phoneticPr fontId="10" type="noConversion"/>
  </si>
  <si>
    <t>系统测试</t>
    <phoneticPr fontId="10" type="noConversion"/>
  </si>
  <si>
    <t>sram接口</t>
    <phoneticPr fontId="10" type="noConversion"/>
  </si>
  <si>
    <t>-</t>
    <phoneticPr fontId="10" type="noConversion"/>
  </si>
  <si>
    <t>axi接口</t>
    <phoneticPr fontId="10" type="noConversion"/>
  </si>
  <si>
    <t>数码管显示
(CPU count)
(最左开关拨下)</t>
    <phoneticPr fontId="2" type="noConversion"/>
  </si>
  <si>
    <t>注1：计算公式：axi全通过89个功能点？75+记忆游戏*10+系统测试*15 ：SRAM全通过89个功能点？SRAM*0.5+AXI/89*30.5+记忆游戏*10*0.5 : SRAM*0.5</t>
    <phoneticPr fontId="2" type="noConversion"/>
  </si>
  <si>
    <r>
      <t>注5：如果SRAM接口的CPU全通过89个功能点测试，基础分为44.5分，AXI接口下测试每通过一个加</t>
    </r>
    <r>
      <rPr>
        <sz val="11"/>
        <color indexed="8"/>
        <rFont val="宋体"/>
        <charset val="134"/>
      </rPr>
      <t>30.5/89</t>
    </r>
    <r>
      <rPr>
        <sz val="11"/>
        <color theme="1"/>
        <rFont val="宋体"/>
        <charset val="134"/>
        <scheme val="minor"/>
      </rPr>
      <t>分，记忆游戏通过加5分；</t>
    </r>
    <phoneticPr fontId="2" type="noConversion"/>
  </si>
  <si>
    <t>队名</t>
    <phoneticPr fontId="10" type="noConversion"/>
  </si>
  <si>
    <t>队员</t>
    <phoneticPr fontId="10" type="noConversion"/>
  </si>
  <si>
    <t>学校</t>
    <phoneticPr fontId="10" type="noConversion"/>
  </si>
  <si>
    <t>指导老师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</si>
</sst>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0_ "/>
    <numFmt numFmtId="178" formatCode="0_ "/>
  </numFmts>
  <fonts count="19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b/>
      <sz val="11"/>
      <color indexed="8"/>
      <name val="Times New Roman"/>
      <family val="1"/>
    </font>
    <font>
      <vertAlign val="subscript"/>
      <sz val="11"/>
      <color indexed="8"/>
      <name val="宋体"/>
      <charset val="134"/>
    </font>
    <font>
      <sz val="10"/>
      <name val="Times New Roman"/>
      <family val="1"/>
    </font>
    <font>
      <b/>
      <sz val="11"/>
      <color indexed="10"/>
      <name val="宋体"/>
      <charset val="134"/>
    </font>
    <font>
      <b/>
      <sz val="14"/>
      <color indexed="8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宋体"/>
      <charset val="134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sz val="14"/>
      <name val="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1"/>
      </patternFill>
    </fill>
    <fill>
      <patternFill patternType="solid">
        <fgColor theme="9" tint="0.59999389629810485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theme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2" fillId="3" borderId="1" xfId="0" applyFont="1" applyFill="1" applyBorder="1" applyAlignment="1" applyProtection="1">
      <alignment horizontal="center" vertical="center" wrapText="1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13" fillId="4" borderId="1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/>
    </xf>
    <xf numFmtId="178" fontId="6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Border="1">
      <alignment vertical="center"/>
    </xf>
    <xf numFmtId="0" fontId="0" fillId="2" borderId="0" xfId="0" applyFont="1" applyFill="1" applyBorder="1">
      <alignment vertical="center"/>
    </xf>
    <xf numFmtId="49" fontId="13" fillId="7" borderId="1" xfId="0" applyNumberFormat="1" applyFont="1" applyFill="1" applyBorder="1" applyAlignment="1" applyProtection="1">
      <alignment horizontal="center" vertical="center" wrapText="1"/>
      <protection locked="0"/>
    </xf>
    <xf numFmtId="49" fontId="14" fillId="3" borderId="1" xfId="0" applyNumberFormat="1" applyFont="1" applyFill="1" applyBorder="1" applyAlignment="1" applyProtection="1">
      <alignment horizontal="center" vertical="center" wrapText="1"/>
    </xf>
    <xf numFmtId="49" fontId="13" fillId="3" borderId="1" xfId="0" applyNumberFormat="1" applyFont="1" applyFill="1" applyBorder="1" applyAlignment="1" applyProtection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177" fontId="13" fillId="3" borderId="1" xfId="0" applyNumberFormat="1" applyFont="1" applyFill="1" applyBorder="1" applyAlignment="1" applyProtection="1">
      <alignment horizontal="center" vertical="center" wrapText="1"/>
    </xf>
    <xf numFmtId="177" fontId="6" fillId="3" borderId="1" xfId="0" applyNumberFormat="1" applyFont="1" applyFill="1" applyBorder="1" applyAlignment="1" applyProtection="1">
      <alignment horizontal="center" vertical="center" wrapText="1"/>
    </xf>
    <xf numFmtId="177" fontId="0" fillId="0" borderId="0" xfId="0" applyNumberFormat="1">
      <alignment vertical="center"/>
    </xf>
    <xf numFmtId="0" fontId="16" fillId="6" borderId="1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49" fontId="14" fillId="3" borderId="1" xfId="0" applyNumberFormat="1" applyFont="1" applyFill="1" applyBorder="1" applyAlignment="1" applyProtection="1">
      <alignment horizontal="center" vertical="center" wrapText="1"/>
    </xf>
    <xf numFmtId="0" fontId="0" fillId="2" borderId="0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0" xfId="0" applyFont="1" applyFill="1" applyBorder="1">
      <alignment vertical="center"/>
    </xf>
    <xf numFmtId="0" fontId="16" fillId="6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 wrapText="1"/>
    </xf>
    <xf numFmtId="49" fontId="14" fillId="3" borderId="1" xfId="0" applyNumberFormat="1" applyFont="1" applyFill="1" applyBorder="1" applyAlignment="1" applyProtection="1">
      <alignment horizontal="center" vertical="center" wrapText="1"/>
    </xf>
    <xf numFmtId="0" fontId="0" fillId="2" borderId="0" xfId="0" applyFont="1" applyFill="1" applyBorder="1">
      <alignment vertical="center"/>
    </xf>
    <xf numFmtId="0" fontId="14" fillId="4" borderId="1" xfId="0" applyFont="1" applyFill="1" applyBorder="1" applyAlignment="1" applyProtection="1">
      <alignment horizontal="center" vertical="center" wrapText="1"/>
    </xf>
    <xf numFmtId="0" fontId="12" fillId="4" borderId="1" xfId="0" applyFont="1" applyFill="1" applyBorder="1" applyAlignment="1" applyProtection="1">
      <alignment horizontal="center" vertical="center" wrapText="1"/>
    </xf>
    <xf numFmtId="0" fontId="14" fillId="4" borderId="1" xfId="0" applyFont="1" applyFill="1" applyBorder="1" applyAlignment="1" applyProtection="1">
      <alignment horizontal="center" vertical="center" wrapText="1"/>
    </xf>
    <xf numFmtId="176" fontId="16" fillId="6" borderId="2" xfId="0" applyNumberFormat="1" applyFont="1" applyFill="1" applyBorder="1" applyAlignment="1">
      <alignment horizontal="center" vertical="center"/>
    </xf>
    <xf numFmtId="176" fontId="16" fillId="6" borderId="3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14" fillId="4" borderId="2" xfId="0" applyFont="1" applyFill="1" applyBorder="1" applyAlignment="1" applyProtection="1">
      <alignment horizontal="center" vertical="center" wrapText="1"/>
    </xf>
    <xf numFmtId="0" fontId="14" fillId="4" borderId="3" xfId="0" applyFont="1" applyFill="1" applyBorder="1" applyAlignment="1" applyProtection="1">
      <alignment horizontal="center" vertical="center" wrapText="1"/>
    </xf>
    <xf numFmtId="49" fontId="13" fillId="7" borderId="2" xfId="0" applyNumberFormat="1" applyFont="1" applyFill="1" applyBorder="1" applyAlignment="1" applyProtection="1">
      <alignment horizontal="center" vertical="center" wrapText="1"/>
      <protection locked="0"/>
    </xf>
    <xf numFmtId="49" fontId="13" fillId="7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 applyProtection="1">
      <alignment horizontal="center" vertical="center" wrapText="1"/>
    </xf>
    <xf numFmtId="0" fontId="14" fillId="4" borderId="5" xfId="0" applyFont="1" applyFill="1" applyBorder="1" applyAlignment="1" applyProtection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</xf>
    <xf numFmtId="177" fontId="14" fillId="3" borderId="4" xfId="0" applyNumberFormat="1" applyFont="1" applyFill="1" applyBorder="1" applyAlignment="1" applyProtection="1">
      <alignment horizontal="center" vertical="center" wrapText="1"/>
    </xf>
    <xf numFmtId="177" fontId="14" fillId="3" borderId="5" xfId="0" applyNumberFormat="1" applyFont="1" applyFill="1" applyBorder="1" applyAlignment="1" applyProtection="1">
      <alignment horizontal="center" vertical="center" wrapText="1"/>
    </xf>
    <xf numFmtId="0" fontId="0" fillId="2" borderId="8" xfId="0" applyFill="1" applyBorder="1">
      <alignment vertical="center"/>
    </xf>
    <xf numFmtId="49" fontId="18" fillId="7" borderId="2" xfId="0" applyNumberFormat="1" applyFont="1" applyFill="1" applyBorder="1" applyAlignment="1" applyProtection="1">
      <alignment horizontal="center" vertical="center" wrapText="1"/>
      <protection locked="0"/>
    </xf>
    <xf numFmtId="49" fontId="18" fillId="7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abSelected="1" zoomScale="85" zoomScaleNormal="85" workbookViewId="0">
      <selection activeCell="J10" sqref="J10"/>
    </sheetView>
  </sheetViews>
  <sheetFormatPr defaultRowHeight="21.75" customHeight="1" x14ac:dyDescent="0.15"/>
  <cols>
    <col min="1" max="1" width="5.125" style="2" customWidth="1"/>
    <col min="2" max="2" width="14.25" style="2" customWidth="1"/>
    <col min="3" max="3" width="18.75" style="2" customWidth="1"/>
    <col min="4" max="5" width="16" style="2" customWidth="1"/>
    <col min="6" max="6" width="14.5" style="2" bestFit="1" customWidth="1"/>
    <col min="7" max="7" width="16" style="2" customWidth="1"/>
    <col min="8" max="8" width="14.25" style="2" customWidth="1"/>
    <col min="9" max="9" width="3.125" style="2" customWidth="1"/>
    <col min="10" max="11" width="11.875" style="2" customWidth="1"/>
    <col min="12" max="12" width="16.625" style="2" customWidth="1"/>
    <col min="13" max="16384" width="9" style="2"/>
  </cols>
  <sheetData>
    <row r="2" spans="1:8" ht="21.75" customHeight="1" x14ac:dyDescent="0.15">
      <c r="A2" s="57"/>
      <c r="B2" s="35" t="s">
        <v>92</v>
      </c>
      <c r="C2" s="58"/>
      <c r="D2" s="59"/>
      <c r="E2" s="35" t="s">
        <v>94</v>
      </c>
      <c r="F2" s="58"/>
      <c r="G2" s="59"/>
    </row>
    <row r="3" spans="1:8" ht="21.75" customHeight="1" x14ac:dyDescent="0.15">
      <c r="A3" s="57"/>
      <c r="B3" s="35" t="s">
        <v>93</v>
      </c>
      <c r="C3" s="58"/>
      <c r="D3" s="59"/>
      <c r="E3" s="35" t="s">
        <v>95</v>
      </c>
      <c r="F3" s="58"/>
      <c r="G3" s="59"/>
    </row>
    <row r="5" spans="1:8" s="15" customFormat="1" ht="21.75" customHeight="1" x14ac:dyDescent="0.15">
      <c r="A5" s="15" t="s">
        <v>25</v>
      </c>
    </row>
    <row r="7" spans="1:8" ht="21.75" customHeight="1" x14ac:dyDescent="0.15">
      <c r="B7" s="32" t="s">
        <v>82</v>
      </c>
      <c r="C7" s="32" t="s">
        <v>83</v>
      </c>
      <c r="D7" s="32" t="s">
        <v>84</v>
      </c>
      <c r="E7" s="32" t="s">
        <v>85</v>
      </c>
    </row>
    <row r="8" spans="1:8" ht="21.75" customHeight="1" x14ac:dyDescent="0.15">
      <c r="B8" s="32" t="s">
        <v>86</v>
      </c>
      <c r="C8" s="14">
        <v>0</v>
      </c>
      <c r="D8" s="13" t="s">
        <v>87</v>
      </c>
      <c r="E8" s="13" t="s">
        <v>87</v>
      </c>
    </row>
    <row r="9" spans="1:8" ht="21.75" customHeight="1" x14ac:dyDescent="0.15">
      <c r="B9" s="32" t="s">
        <v>88</v>
      </c>
      <c r="C9" s="14">
        <v>0</v>
      </c>
      <c r="D9" s="14">
        <v>0</v>
      </c>
      <c r="E9" s="14">
        <v>0</v>
      </c>
    </row>
    <row r="11" spans="1:8" ht="21.75" customHeight="1" x14ac:dyDescent="0.15">
      <c r="A11" s="34" t="s">
        <v>90</v>
      </c>
    </row>
    <row r="12" spans="1:8" ht="21.75" customHeight="1" x14ac:dyDescent="0.15">
      <c r="A12" s="2" t="s">
        <v>27</v>
      </c>
    </row>
    <row r="13" spans="1:8" ht="21.75" customHeight="1" x14ac:dyDescent="0.15">
      <c r="A13" s="2" t="s">
        <v>28</v>
      </c>
      <c r="B13" s="3"/>
      <c r="C13" s="3"/>
      <c r="D13" s="3"/>
      <c r="E13" s="3"/>
      <c r="F13" s="3"/>
      <c r="G13" s="3"/>
      <c r="H13" s="3"/>
    </row>
    <row r="14" spans="1:8" ht="21.75" customHeight="1" x14ac:dyDescent="0.15">
      <c r="A14" s="2" t="s">
        <v>30</v>
      </c>
      <c r="B14" s="3"/>
      <c r="C14" s="3"/>
      <c r="D14" s="3"/>
      <c r="E14" s="3"/>
      <c r="F14" s="3"/>
      <c r="G14" s="3"/>
      <c r="H14" s="3"/>
    </row>
    <row r="15" spans="1:8" ht="21.75" customHeight="1" x14ac:dyDescent="0.15">
      <c r="A15" s="34" t="s">
        <v>91</v>
      </c>
      <c r="B15" s="3"/>
      <c r="C15" s="3"/>
      <c r="D15" s="3"/>
      <c r="E15" s="3"/>
      <c r="F15" s="3"/>
      <c r="G15" s="3"/>
      <c r="H15" s="3"/>
    </row>
    <row r="16" spans="1:8" ht="21.75" customHeight="1" x14ac:dyDescent="0.15">
      <c r="A16" s="30" t="s">
        <v>75</v>
      </c>
      <c r="B16" s="3"/>
      <c r="C16" s="3"/>
      <c r="D16" s="3"/>
      <c r="E16" s="3"/>
      <c r="F16" s="3"/>
      <c r="G16" s="3"/>
      <c r="H16" s="3"/>
    </row>
    <row r="17" spans="1:12" ht="21.75" customHeight="1" x14ac:dyDescent="0.15">
      <c r="A17" s="16" t="s">
        <v>33</v>
      </c>
      <c r="B17" s="3"/>
      <c r="C17" s="3"/>
      <c r="D17" s="3"/>
      <c r="E17" s="3"/>
      <c r="F17" s="3"/>
      <c r="G17" s="3"/>
      <c r="H17" s="3"/>
    </row>
    <row r="18" spans="1:12" ht="21.75" customHeight="1" x14ac:dyDescent="0.15">
      <c r="A18" s="2" t="s">
        <v>31</v>
      </c>
      <c r="B18" s="3"/>
      <c r="C18" s="3"/>
      <c r="D18" s="3"/>
      <c r="E18" s="3"/>
      <c r="F18" s="3"/>
      <c r="G18" s="3"/>
      <c r="H18" s="3"/>
    </row>
    <row r="19" spans="1:12" ht="21.75" customHeight="1" x14ac:dyDescent="0.15">
      <c r="J19" s="10" t="s">
        <v>26</v>
      </c>
      <c r="K19" s="38">
        <f>IF((C9=89),75+D9*10+E9*15,IF((C8=89),C8*0.5+C9/89*30.5+D9*10*0.5,C8*0.5))</f>
        <v>0</v>
      </c>
      <c r="L19" s="39"/>
    </row>
    <row r="20" spans="1:12" s="15" customFormat="1" ht="21.75" customHeight="1" x14ac:dyDescent="0.15">
      <c r="A20" s="15" t="s">
        <v>23</v>
      </c>
    </row>
    <row r="21" spans="1:12" ht="21.75" customHeight="1" x14ac:dyDescent="0.15">
      <c r="B21" s="51"/>
      <c r="C21" s="51"/>
      <c r="D21" s="51"/>
      <c r="E21" s="51"/>
      <c r="F21" s="51"/>
      <c r="G21" s="51"/>
      <c r="H21" s="51"/>
    </row>
    <row r="22" spans="1:12" ht="21.75" customHeight="1" x14ac:dyDescent="0.15">
      <c r="B22" s="37" t="s">
        <v>0</v>
      </c>
      <c r="C22" s="37" t="s">
        <v>1</v>
      </c>
      <c r="D22" s="46" t="s">
        <v>36</v>
      </c>
      <c r="E22" s="47"/>
      <c r="F22" s="48"/>
      <c r="G22" s="5" t="s">
        <v>13</v>
      </c>
      <c r="H22" s="52" t="s">
        <v>79</v>
      </c>
      <c r="J22" s="40" t="s">
        <v>15</v>
      </c>
      <c r="K22" s="25" t="s">
        <v>60</v>
      </c>
      <c r="L22" s="11">
        <f>GEOMEAN(H26:H35)</f>
        <v>0.1</v>
      </c>
    </row>
    <row r="23" spans="1:12" ht="21.75" customHeight="1" x14ac:dyDescent="0.15">
      <c r="B23" s="37"/>
      <c r="C23" s="37"/>
      <c r="D23" s="42" t="s">
        <v>24</v>
      </c>
      <c r="E23" s="43"/>
      <c r="F23" s="49" t="s">
        <v>64</v>
      </c>
      <c r="G23" s="6" t="s">
        <v>14</v>
      </c>
      <c r="H23" s="52"/>
      <c r="J23" s="41"/>
      <c r="K23" s="31" t="s">
        <v>77</v>
      </c>
      <c r="L23" s="17" t="s">
        <v>61</v>
      </c>
    </row>
    <row r="24" spans="1:12" ht="48.75" customHeight="1" x14ac:dyDescent="0.15">
      <c r="B24" s="37"/>
      <c r="C24" s="37"/>
      <c r="D24" s="33" t="s">
        <v>89</v>
      </c>
      <c r="E24" s="27" t="s">
        <v>66</v>
      </c>
      <c r="F24" s="50"/>
      <c r="G24" s="6" t="s">
        <v>63</v>
      </c>
      <c r="H24" s="52"/>
    </row>
    <row r="25" spans="1:12" ht="21.75" customHeight="1" x14ac:dyDescent="0.15">
      <c r="B25" s="36" t="s">
        <v>37</v>
      </c>
      <c r="C25" s="36"/>
      <c r="D25" s="44" t="s">
        <v>34</v>
      </c>
      <c r="E25" s="45"/>
      <c r="F25" s="4" t="s">
        <v>65</v>
      </c>
      <c r="G25" s="4" t="s">
        <v>2</v>
      </c>
      <c r="H25" s="7" t="s">
        <v>16</v>
      </c>
    </row>
    <row r="26" spans="1:12" ht="21.75" customHeight="1" x14ac:dyDescent="0.15">
      <c r="B26" s="8">
        <v>1</v>
      </c>
      <c r="C26" s="8" t="s">
        <v>3</v>
      </c>
      <c r="D26" s="12" t="s">
        <v>35</v>
      </c>
      <c r="E26" s="12" t="s">
        <v>17</v>
      </c>
      <c r="F26" s="26">
        <f>IF(HEX2DEC(D26),HEX2DEC(D26)*2/HEX2DEC(E26),0)</f>
        <v>0</v>
      </c>
      <c r="G26" s="20" t="s">
        <v>49</v>
      </c>
      <c r="H26" s="9">
        <f>IF(HEX2DEC(D26),HEX2DEC(G26)/HEX2DEC(D26),0.1)</f>
        <v>0.1</v>
      </c>
    </row>
    <row r="27" spans="1:12" ht="21.75" customHeight="1" x14ac:dyDescent="0.15">
      <c r="B27" s="8">
        <v>2</v>
      </c>
      <c r="C27" s="8" t="s">
        <v>4</v>
      </c>
      <c r="D27" s="12" t="s">
        <v>19</v>
      </c>
      <c r="E27" s="12" t="s">
        <v>17</v>
      </c>
      <c r="F27" s="26">
        <f t="shared" ref="F27:F35" si="0">IF(HEX2DEC(D27),HEX2DEC(D27)*2/HEX2DEC(E27),0)</f>
        <v>0</v>
      </c>
      <c r="G27" s="20" t="s">
        <v>50</v>
      </c>
      <c r="H27" s="9">
        <f t="shared" ref="H27:H35" si="1">IF(HEX2DEC(D27),HEX2DEC(G27)/HEX2DEC(D27),0.1)</f>
        <v>0.1</v>
      </c>
    </row>
    <row r="28" spans="1:12" ht="21.75" customHeight="1" x14ac:dyDescent="0.15">
      <c r="B28" s="8">
        <v>3</v>
      </c>
      <c r="C28" s="8" t="s">
        <v>5</v>
      </c>
      <c r="D28" s="12" t="s">
        <v>32</v>
      </c>
      <c r="E28" s="12" t="s">
        <v>17</v>
      </c>
      <c r="F28" s="26">
        <f t="shared" si="0"/>
        <v>0</v>
      </c>
      <c r="G28" s="20" t="s">
        <v>51</v>
      </c>
      <c r="H28" s="9">
        <f t="shared" si="1"/>
        <v>0.1</v>
      </c>
    </row>
    <row r="29" spans="1:12" ht="21.75" customHeight="1" x14ac:dyDescent="0.15">
      <c r="B29" s="8">
        <v>4</v>
      </c>
      <c r="C29" s="8" t="s">
        <v>6</v>
      </c>
      <c r="D29" s="12" t="s">
        <v>18</v>
      </c>
      <c r="E29" s="12" t="s">
        <v>17</v>
      </c>
      <c r="F29" s="26">
        <f t="shared" si="0"/>
        <v>0</v>
      </c>
      <c r="G29" s="20" t="s">
        <v>52</v>
      </c>
      <c r="H29" s="9">
        <f t="shared" si="1"/>
        <v>0.1</v>
      </c>
    </row>
    <row r="30" spans="1:12" ht="21.75" customHeight="1" x14ac:dyDescent="0.15">
      <c r="B30" s="8">
        <v>5</v>
      </c>
      <c r="C30" s="8" t="s">
        <v>7</v>
      </c>
      <c r="D30" s="12" t="s">
        <v>20</v>
      </c>
      <c r="E30" s="12" t="s">
        <v>17</v>
      </c>
      <c r="F30" s="26">
        <f t="shared" si="0"/>
        <v>0</v>
      </c>
      <c r="G30" s="20" t="s">
        <v>53</v>
      </c>
      <c r="H30" s="9">
        <f t="shared" si="1"/>
        <v>0.1</v>
      </c>
    </row>
    <row r="31" spans="1:12" ht="21.75" customHeight="1" x14ac:dyDescent="0.15">
      <c r="B31" s="8">
        <v>6</v>
      </c>
      <c r="C31" s="8" t="s">
        <v>8</v>
      </c>
      <c r="D31" s="12" t="s">
        <v>21</v>
      </c>
      <c r="E31" s="12" t="s">
        <v>17</v>
      </c>
      <c r="F31" s="26">
        <f t="shared" si="0"/>
        <v>0</v>
      </c>
      <c r="G31" s="20" t="s">
        <v>54</v>
      </c>
      <c r="H31" s="9">
        <f t="shared" si="1"/>
        <v>0.1</v>
      </c>
    </row>
    <row r="32" spans="1:12" ht="21.75" customHeight="1" x14ac:dyDescent="0.15">
      <c r="B32" s="8">
        <v>7</v>
      </c>
      <c r="C32" s="8" t="s">
        <v>9</v>
      </c>
      <c r="D32" s="12" t="s">
        <v>17</v>
      </c>
      <c r="E32" s="12" t="s">
        <v>17</v>
      </c>
      <c r="F32" s="26">
        <f t="shared" si="0"/>
        <v>0</v>
      </c>
      <c r="G32" s="20" t="s">
        <v>55</v>
      </c>
      <c r="H32" s="9">
        <f t="shared" si="1"/>
        <v>0.1</v>
      </c>
    </row>
    <row r="33" spans="1:8" ht="21.75" customHeight="1" x14ac:dyDescent="0.15">
      <c r="B33" s="8">
        <v>8</v>
      </c>
      <c r="C33" s="8" t="s">
        <v>10</v>
      </c>
      <c r="D33" s="12" t="s">
        <v>19</v>
      </c>
      <c r="E33" s="12" t="s">
        <v>17</v>
      </c>
      <c r="F33" s="26">
        <f t="shared" si="0"/>
        <v>0</v>
      </c>
      <c r="G33" s="20" t="s">
        <v>56</v>
      </c>
      <c r="H33" s="9">
        <f t="shared" si="1"/>
        <v>0.1</v>
      </c>
    </row>
    <row r="34" spans="1:8" ht="21.75" customHeight="1" x14ac:dyDescent="0.15">
      <c r="B34" s="8">
        <v>9</v>
      </c>
      <c r="C34" s="8" t="s">
        <v>11</v>
      </c>
      <c r="D34" s="12" t="s">
        <v>22</v>
      </c>
      <c r="E34" s="12" t="s">
        <v>17</v>
      </c>
      <c r="F34" s="26">
        <f t="shared" si="0"/>
        <v>0</v>
      </c>
      <c r="G34" s="20" t="s">
        <v>57</v>
      </c>
      <c r="H34" s="9">
        <f t="shared" si="1"/>
        <v>0.1</v>
      </c>
    </row>
    <row r="35" spans="1:8" ht="21.75" customHeight="1" x14ac:dyDescent="0.15">
      <c r="B35" s="8">
        <v>10</v>
      </c>
      <c r="C35" s="8" t="s">
        <v>12</v>
      </c>
      <c r="D35" s="12" t="s">
        <v>29</v>
      </c>
      <c r="E35" s="12" t="s">
        <v>17</v>
      </c>
      <c r="F35" s="26">
        <f t="shared" si="0"/>
        <v>0</v>
      </c>
      <c r="G35" s="20" t="s">
        <v>58</v>
      </c>
      <c r="H35" s="9">
        <f t="shared" si="1"/>
        <v>0.1</v>
      </c>
    </row>
    <row r="37" spans="1:8" ht="21.75" customHeight="1" x14ac:dyDescent="0.15">
      <c r="A37" s="28" t="s">
        <v>76</v>
      </c>
      <c r="B37" s="3"/>
      <c r="C37" s="3"/>
      <c r="D37" s="3"/>
      <c r="E37" s="3"/>
      <c r="F37" s="3"/>
      <c r="G37" s="3"/>
      <c r="H37" s="3"/>
    </row>
    <row r="38" spans="1:8" ht="21.75" customHeight="1" x14ac:dyDescent="0.15">
      <c r="A38" s="30" t="s">
        <v>81</v>
      </c>
      <c r="B38" s="3"/>
      <c r="C38" s="3"/>
      <c r="D38" s="3"/>
      <c r="E38" s="3"/>
      <c r="F38" s="3"/>
      <c r="G38" s="3"/>
      <c r="H38" s="3"/>
    </row>
    <row r="39" spans="1:8" ht="21.75" customHeight="1" x14ac:dyDescent="0.15">
      <c r="A39" s="30" t="s">
        <v>78</v>
      </c>
      <c r="B39" s="29"/>
      <c r="C39" s="29"/>
      <c r="D39" s="29"/>
      <c r="E39" s="29"/>
      <c r="F39" s="29"/>
      <c r="G39" s="29"/>
      <c r="H39" s="3"/>
    </row>
    <row r="40" spans="1:8" ht="21.75" customHeight="1" x14ac:dyDescent="0.15">
      <c r="A40" s="30" t="s">
        <v>71</v>
      </c>
      <c r="B40" s="29"/>
      <c r="C40" s="29"/>
      <c r="D40" s="29"/>
      <c r="E40" s="29"/>
      <c r="F40" s="29"/>
      <c r="G40" s="29"/>
      <c r="H40" s="3"/>
    </row>
    <row r="41" spans="1:8" ht="21.75" customHeight="1" x14ac:dyDescent="0.15">
      <c r="A41" s="30" t="s">
        <v>80</v>
      </c>
      <c r="B41" s="29"/>
      <c r="C41" s="29"/>
      <c r="D41" s="29"/>
      <c r="E41" s="29"/>
      <c r="F41" s="29"/>
      <c r="G41" s="29"/>
      <c r="H41" s="3"/>
    </row>
    <row r="42" spans="1:8" ht="21.75" customHeight="1" x14ac:dyDescent="0.15">
      <c r="A42" s="30" t="s">
        <v>72</v>
      </c>
      <c r="B42" s="29"/>
      <c r="C42" s="29"/>
      <c r="D42" s="29"/>
      <c r="E42" s="29"/>
      <c r="F42" s="29"/>
      <c r="G42" s="29"/>
      <c r="H42" s="3"/>
    </row>
    <row r="43" spans="1:8" ht="21.75" customHeight="1" x14ac:dyDescent="0.15">
      <c r="A43" s="30" t="s">
        <v>70</v>
      </c>
      <c r="B43" s="29"/>
      <c r="C43" s="29"/>
      <c r="D43" s="29"/>
      <c r="E43" s="29"/>
      <c r="F43" s="29"/>
      <c r="G43" s="29"/>
      <c r="H43" s="3"/>
    </row>
    <row r="44" spans="1:8" ht="21.75" customHeight="1" x14ac:dyDescent="0.15">
      <c r="A44" s="30" t="s">
        <v>73</v>
      </c>
      <c r="B44" s="29"/>
      <c r="C44" s="29"/>
      <c r="D44" s="29"/>
      <c r="E44" s="29"/>
      <c r="F44" s="29"/>
      <c r="G44" s="29"/>
      <c r="H44" s="3"/>
    </row>
    <row r="45" spans="1:8" ht="21.75" customHeight="1" x14ac:dyDescent="0.15">
      <c r="A45" s="30" t="s">
        <v>74</v>
      </c>
      <c r="B45" s="3"/>
      <c r="C45" s="3"/>
      <c r="D45" s="3"/>
      <c r="E45" s="3"/>
      <c r="F45" s="3"/>
      <c r="G45" s="3"/>
      <c r="H45" s="3"/>
    </row>
    <row r="46" spans="1:8" ht="21.75" customHeight="1" x14ac:dyDescent="0.15">
      <c r="A46" s="28" t="s">
        <v>67</v>
      </c>
      <c r="B46" s="3"/>
      <c r="C46" s="3"/>
      <c r="D46" s="3"/>
      <c r="E46" s="3"/>
      <c r="F46" s="3"/>
      <c r="G46" s="3"/>
      <c r="H46" s="3"/>
    </row>
    <row r="47" spans="1:8" ht="21.75" customHeight="1" x14ac:dyDescent="0.15">
      <c r="A47" s="28" t="s">
        <v>68</v>
      </c>
      <c r="B47" s="3"/>
      <c r="C47" s="3"/>
      <c r="D47" s="3"/>
      <c r="E47" s="3"/>
      <c r="F47" s="3"/>
      <c r="G47" s="3"/>
      <c r="H47" s="3"/>
    </row>
    <row r="48" spans="1:8" ht="21.75" customHeight="1" x14ac:dyDescent="0.15">
      <c r="A48" s="28" t="s">
        <v>69</v>
      </c>
      <c r="B48" s="3"/>
      <c r="C48" s="3"/>
      <c r="D48" s="3"/>
      <c r="E48" s="3"/>
      <c r="F48" s="3"/>
      <c r="G48" s="3"/>
      <c r="H48" s="3"/>
    </row>
  </sheetData>
  <sheetProtection algorithmName="SHA-512" hashValue="1uJdLna9o6/TmSCaWmuxc3tG7B0MZ8OfN+BTDHxAH/1zq1l6bpdUpGZSSkKGH5Qmb/tU0Jh/0ba1mTX3WY0+pw==" saltValue="sIA1xYwrf+FuMUt+SOJANw==" spinCount="100000" sheet="1" objects="1" scenarios="1"/>
  <dataConsolidate/>
  <mergeCells count="15">
    <mergeCell ref="F2:G2"/>
    <mergeCell ref="F3:G3"/>
    <mergeCell ref="C2:D2"/>
    <mergeCell ref="C3:D3"/>
    <mergeCell ref="B25:C25"/>
    <mergeCell ref="B22:B24"/>
    <mergeCell ref="C22:C24"/>
    <mergeCell ref="K19:L19"/>
    <mergeCell ref="J22:J23"/>
    <mergeCell ref="D23:E23"/>
    <mergeCell ref="D25:E25"/>
    <mergeCell ref="D22:F22"/>
    <mergeCell ref="F23:F24"/>
    <mergeCell ref="B21:H21"/>
    <mergeCell ref="H22:H24"/>
  </mergeCells>
  <phoneticPr fontId="2" type="noConversion"/>
  <dataValidations count="8">
    <dataValidation type="custom" allowBlank="1" showInputMessage="1" showErrorMessage="1" errorTitle="输入无效" error="0~89；_x000a_AXI接口项填89，此项必须填0；_x000a_AXI接口项填1~88，此项必须为89；_x000a_AXI接口项填0，此项可任意。" promptTitle="sram接口通过数" prompt="0~89；_x000a_AXI接口项填89，此项必须填0；_x000a_AXI接口项填1~88，此项必须为89；_x000a_AXI接口项填0，此项可任意。" sqref="C8">
      <formula1>OR(AND(C9=89,C8=0),AND(C9&gt;=1,C9&lt;=88,C8=89),AND(C9=0,C8&gt;=0,C8&lt;=89))</formula1>
    </dataValidation>
    <dataValidation type="whole" allowBlank="1" showInputMessage="1" showErrorMessage="1" promptTitle="AXI接口通过数" prompt="0~89" sqref="C10">
      <formula1>0</formula1>
      <formula2>89</formula2>
    </dataValidation>
    <dataValidation type="custom" allowBlank="1" showInputMessage="1" showErrorMessage="1" errorTitle="输入无效" error="0~89；_x000a_此项为89，则SRAM接口项一定要是0；_x000a_此项为1~88，则SRAM接口项一定要是89；_x000a_此项为0，则SRAM接口项可填任意。" promptTitle="AXI接口通过数" prompt="0~89；_x000a_此项为89，则SRAM接口项一定要是0；_x000a_此项为1~88，则SRAM接口项一定要是89；_x000a_此项为0，则SRAM接口项可填任意。" sqref="C9">
      <formula1>OR(AND(C9=89,C8=0),AND(C9&gt;=1,C9&lt;=88,C8=89),C9=0)</formula1>
    </dataValidation>
    <dataValidation allowBlank="1" showInputMessage="1" showErrorMessage="1" promptTitle="上板频率" prompt="格式为:XX MHz : 100MHz_x000a_XX MHz为myCPU上板频率，timer_clk必须为100MHz" sqref="D25"/>
    <dataValidation type="custom" showInputMessage="1" showErrorMessage="1" promptTitle="记忆游戏是否通过" prompt="1：PASS；0：FAIL；_x000a_填写该项时，应确保AXI接口89个功能点通过数非0" sqref="F9">
      <formula1>OR(F9=0,AND(E9&lt;&gt;0,F9&gt;=0,F9&lt;=1))</formula1>
    </dataValidation>
    <dataValidation allowBlank="1" showInputMessage="1" showErrorMessage="1" promptTitle="输入计时结果" prompt="要求为16进制数。_x000a_如结果为0x144FF46，则填写144FF46。_x000a_如果某一性能测试未通过，则填写0" sqref="D26:E35"/>
    <dataValidation type="custom" showInputMessage="1" showErrorMessage="1" errorTitle="输入无效" error="1：PASS；0：FAIL；_x000a_填写该项时，应确保AXI接口89个功能点通过数为89。_x000a_如果89个功能点不是全部通过，认为系统测试也不通过，请将该项填0。" promptTitle="系统测试是否通过" prompt="1：PASS；0：FAIL；_x000a_填写该项时，应确保AXI接口89个功能点通过数为89。_x000a_如果89个功能点不是全部通过，认为系统测试也不通过。" sqref="E9">
      <formula1>OR(E9=0,AND(C9=89,E9=1))</formula1>
    </dataValidation>
    <dataValidation type="custom" showInputMessage="1" showErrorMessage="1" errorTitle="输入无效" error="1：PASS；0：FAIL；_x000a_填写该项时，应确保AXI接口89个功能点通过数非0" promptTitle="记忆游戏是否通过" prompt="1：PASS；0：FAIL；_x000a_填写该项时，应确保AXI接口89个功能点通过数非0" sqref="D9">
      <formula1>OR(D9=0,AND(C9&lt;&gt;0,D9&gt;=0,D9&lt;=1))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4" sqref="C4"/>
    </sheetView>
  </sheetViews>
  <sheetFormatPr defaultColWidth="15.75" defaultRowHeight="21" customHeight="1" x14ac:dyDescent="0.15"/>
  <cols>
    <col min="1" max="1" width="9.125" customWidth="1"/>
    <col min="2" max="2" width="14.5" customWidth="1"/>
    <col min="3" max="4" width="25.625" style="21" bestFit="1" customWidth="1"/>
    <col min="5" max="5" width="32" style="24" bestFit="1" customWidth="1"/>
  </cols>
  <sheetData>
    <row r="1" spans="1:5" ht="21" customHeight="1" x14ac:dyDescent="0.15">
      <c r="A1" s="53" t="s">
        <v>0</v>
      </c>
      <c r="B1" s="53" t="s">
        <v>1</v>
      </c>
      <c r="C1" s="18" t="s">
        <v>14</v>
      </c>
      <c r="D1" s="18" t="s">
        <v>14</v>
      </c>
      <c r="E1" s="55" t="s">
        <v>59</v>
      </c>
    </row>
    <row r="2" spans="1:5" ht="21" customHeight="1" x14ac:dyDescent="0.15">
      <c r="A2" s="53"/>
      <c r="B2" s="53"/>
      <c r="C2" s="18" t="s">
        <v>62</v>
      </c>
      <c r="D2" s="18" t="s">
        <v>38</v>
      </c>
      <c r="E2" s="56"/>
    </row>
    <row r="3" spans="1:5" ht="21" customHeight="1" x14ac:dyDescent="0.15">
      <c r="A3" s="54" t="s">
        <v>37</v>
      </c>
      <c r="B3" s="54"/>
      <c r="C3" s="19" t="s">
        <v>2</v>
      </c>
      <c r="D3" s="19" t="s">
        <v>2</v>
      </c>
      <c r="E3" s="22" t="s">
        <v>2</v>
      </c>
    </row>
    <row r="4" spans="1:5" ht="21" customHeight="1" x14ac:dyDescent="0.15">
      <c r="A4" s="1">
        <v>1</v>
      </c>
      <c r="B4" s="1" t="s">
        <v>3</v>
      </c>
      <c r="C4" s="20" t="s">
        <v>49</v>
      </c>
      <c r="D4" s="20" t="s">
        <v>39</v>
      </c>
      <c r="E4" s="23">
        <f>HEX2DEC(C4)*2/HEX2DEC(D4)</f>
        <v>0.49367406078497278</v>
      </c>
    </row>
    <row r="5" spans="1:5" ht="21" customHeight="1" x14ac:dyDescent="0.15">
      <c r="A5" s="1">
        <v>2</v>
      </c>
      <c r="B5" s="1" t="s">
        <v>4</v>
      </c>
      <c r="C5" s="20" t="s">
        <v>50</v>
      </c>
      <c r="D5" s="20" t="s">
        <v>40</v>
      </c>
      <c r="E5" s="23">
        <f t="shared" ref="E5:E13" si="0">HEX2DEC(C5)*2/HEX2DEC(D5)</f>
        <v>0.49999738993208881</v>
      </c>
    </row>
    <row r="6" spans="1:5" ht="21" customHeight="1" x14ac:dyDescent="0.15">
      <c r="A6" s="1">
        <v>3</v>
      </c>
      <c r="B6" s="1" t="s">
        <v>5</v>
      </c>
      <c r="C6" s="20" t="s">
        <v>51</v>
      </c>
      <c r="D6" s="20" t="s">
        <v>41</v>
      </c>
      <c r="E6" s="23">
        <f t="shared" si="0"/>
        <v>0.49999879771397121</v>
      </c>
    </row>
    <row r="7" spans="1:5" ht="21" customHeight="1" x14ac:dyDescent="0.15">
      <c r="A7" s="1">
        <v>4</v>
      </c>
      <c r="B7" s="1" t="s">
        <v>6</v>
      </c>
      <c r="C7" s="20" t="s">
        <v>52</v>
      </c>
      <c r="D7" s="20" t="s">
        <v>42</v>
      </c>
      <c r="E7" s="23">
        <f t="shared" si="0"/>
        <v>0.49999810503790587</v>
      </c>
    </row>
    <row r="8" spans="1:5" ht="21" customHeight="1" x14ac:dyDescent="0.15">
      <c r="A8" s="1">
        <v>5</v>
      </c>
      <c r="B8" s="1" t="s">
        <v>7</v>
      </c>
      <c r="C8" s="20" t="s">
        <v>53</v>
      </c>
      <c r="D8" s="20" t="s">
        <v>43</v>
      </c>
      <c r="E8" s="23">
        <f t="shared" si="0"/>
        <v>0.49998984771695582</v>
      </c>
    </row>
    <row r="9" spans="1:5" ht="21" customHeight="1" x14ac:dyDescent="0.15">
      <c r="A9" s="1">
        <v>6</v>
      </c>
      <c r="B9" s="1" t="s">
        <v>8</v>
      </c>
      <c r="C9" s="20" t="s">
        <v>54</v>
      </c>
      <c r="D9" s="20" t="s">
        <v>44</v>
      </c>
      <c r="E9" s="23">
        <f t="shared" si="0"/>
        <v>0.49999715375510628</v>
      </c>
    </row>
    <row r="10" spans="1:5" ht="21" customHeight="1" x14ac:dyDescent="0.15">
      <c r="A10" s="1">
        <v>7</v>
      </c>
      <c r="B10" s="1" t="s">
        <v>9</v>
      </c>
      <c r="C10" s="20" t="s">
        <v>55</v>
      </c>
      <c r="D10" s="20" t="s">
        <v>45</v>
      </c>
      <c r="E10" s="23">
        <f t="shared" si="0"/>
        <v>0.49999707830433937</v>
      </c>
    </row>
    <row r="11" spans="1:5" ht="21" customHeight="1" x14ac:dyDescent="0.15">
      <c r="A11" s="1">
        <v>8</v>
      </c>
      <c r="B11" s="1" t="s">
        <v>10</v>
      </c>
      <c r="C11" s="20" t="s">
        <v>56</v>
      </c>
      <c r="D11" s="20" t="s">
        <v>46</v>
      </c>
      <c r="E11" s="23">
        <f t="shared" si="0"/>
        <v>0.49999714033195092</v>
      </c>
    </row>
    <row r="12" spans="1:5" ht="21" customHeight="1" x14ac:dyDescent="0.15">
      <c r="A12" s="1">
        <v>9</v>
      </c>
      <c r="B12" s="1" t="s">
        <v>11</v>
      </c>
      <c r="C12" s="20" t="s">
        <v>57</v>
      </c>
      <c r="D12" s="20" t="s">
        <v>47</v>
      </c>
      <c r="E12" s="23">
        <f t="shared" si="0"/>
        <v>0.49996117895949993</v>
      </c>
    </row>
    <row r="13" spans="1:5" ht="21" customHeight="1" x14ac:dyDescent="0.15">
      <c r="A13" s="1">
        <v>10</v>
      </c>
      <c r="B13" s="1" t="s">
        <v>12</v>
      </c>
      <c r="C13" s="20" t="s">
        <v>58</v>
      </c>
      <c r="D13" s="20" t="s">
        <v>48</v>
      </c>
      <c r="E13" s="23">
        <f t="shared" si="0"/>
        <v>0.49999597866592382</v>
      </c>
    </row>
  </sheetData>
  <mergeCells count="4">
    <mergeCell ref="A1:A2"/>
    <mergeCell ref="B1:B2"/>
    <mergeCell ref="A3:B3"/>
    <mergeCell ref="E1:E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gs132运行结果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xjz</cp:lastModifiedBy>
  <dcterms:created xsi:type="dcterms:W3CDTF">2018-07-17T10:07:32Z</dcterms:created>
  <dcterms:modified xsi:type="dcterms:W3CDTF">2020-08-11T17:47:04Z</dcterms:modified>
</cp:coreProperties>
</file>