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defaultThemeVersion="124226"/>
  <bookViews>
    <workbookView xWindow="240" yWindow="105" windowWidth="14805" windowHeight="6690"/>
  </bookViews>
  <sheets>
    <sheet name="Aufgabe 1b" sheetId="5" r:id="rId1"/>
  </sheets>
  <definedNames>
    <definedName name="alpha">'Aufgabe 1b'!#REF!</definedName>
    <definedName name="beta">'Aufgabe 1b'!$F$6</definedName>
  </definedNames>
  <calcPr calcId="145621"/>
</workbook>
</file>

<file path=xl/calcChain.xml><?xml version="1.0" encoding="utf-8"?>
<calcChain xmlns="http://schemas.openxmlformats.org/spreadsheetml/2006/main">
  <c r="G6" i="5" l="1"/>
  <c r="K18" i="5"/>
  <c r="J17" i="5"/>
  <c r="J16" i="5"/>
  <c r="J15" i="5"/>
  <c r="J14" i="5"/>
  <c r="J13" i="5"/>
  <c r="J12" i="5"/>
  <c r="J11" i="5"/>
  <c r="J10" i="5"/>
  <c r="J9" i="5"/>
  <c r="J8" i="5"/>
  <c r="J7" i="5"/>
  <c r="J6" i="5"/>
  <c r="K17" i="5"/>
  <c r="K16" i="5"/>
  <c r="K15" i="5"/>
  <c r="K14" i="5"/>
  <c r="K13" i="5"/>
  <c r="K12" i="5"/>
  <c r="K11" i="5"/>
  <c r="K10" i="5"/>
  <c r="K9" i="5"/>
  <c r="K8" i="5"/>
  <c r="K7" i="5"/>
  <c r="K6" i="5"/>
  <c r="G17" i="5"/>
  <c r="G16" i="5"/>
  <c r="G15" i="5"/>
  <c r="G14" i="5"/>
  <c r="G13" i="5"/>
  <c r="G12" i="5"/>
  <c r="G11" i="5"/>
  <c r="G10" i="5"/>
  <c r="G9" i="5"/>
  <c r="G8" i="5"/>
  <c r="G7" i="5"/>
  <c r="E17" i="5"/>
  <c r="E18" i="5"/>
  <c r="J18" i="5"/>
  <c r="J30" i="5" s="1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F18" i="5"/>
  <c r="E19" i="5"/>
  <c r="I18" i="5"/>
  <c r="J19" i="5"/>
  <c r="K19" i="5"/>
  <c r="I19" i="5"/>
  <c r="I30" i="5" s="1"/>
  <c r="F19" i="5"/>
  <c r="I7" i="5"/>
  <c r="I6" i="5"/>
  <c r="E20" i="5"/>
  <c r="F20" i="5"/>
  <c r="J20" i="5"/>
  <c r="K20" i="5"/>
  <c r="I20" i="5"/>
  <c r="E21" i="5"/>
  <c r="I8" i="5"/>
  <c r="I9" i="5"/>
  <c r="F21" i="5"/>
  <c r="J21" i="5"/>
  <c r="K21" i="5"/>
  <c r="E22" i="5"/>
  <c r="I21" i="5"/>
  <c r="I11" i="5"/>
  <c r="I10" i="5"/>
  <c r="F22" i="5"/>
  <c r="K22" i="5"/>
  <c r="K30" i="5" s="1"/>
  <c r="J22" i="5"/>
  <c r="I22" i="5"/>
  <c r="E23" i="5"/>
  <c r="F23" i="5"/>
  <c r="K23" i="5"/>
  <c r="J23" i="5"/>
  <c r="I23" i="5"/>
  <c r="I12" i="5"/>
  <c r="K24" i="5"/>
  <c r="J24" i="5"/>
  <c r="I24" i="5"/>
  <c r="E24" i="5"/>
  <c r="I13" i="5"/>
  <c r="F24" i="5"/>
  <c r="E25" i="5"/>
  <c r="I14" i="5"/>
  <c r="J25" i="5"/>
  <c r="K25" i="5"/>
  <c r="I25" i="5"/>
  <c r="F25" i="5"/>
  <c r="I15" i="5"/>
  <c r="I16" i="5"/>
  <c r="E26" i="5"/>
  <c r="F26" i="5"/>
  <c r="K26" i="5"/>
  <c r="J26" i="5"/>
  <c r="I26" i="5"/>
  <c r="I17" i="5"/>
  <c r="E27" i="5"/>
  <c r="J27" i="5"/>
  <c r="K27" i="5"/>
  <c r="I27" i="5"/>
  <c r="F27" i="5"/>
  <c r="J28" i="5"/>
  <c r="K28" i="5"/>
  <c r="I28" i="5"/>
  <c r="E28" i="5"/>
  <c r="F28" i="5"/>
  <c r="E29" i="5"/>
  <c r="J29" i="5"/>
  <c r="K29" i="5"/>
  <c r="I29" i="5"/>
  <c r="F29" i="5"/>
</calcChain>
</file>

<file path=xl/sharedStrings.xml><?xml version="1.0" encoding="utf-8"?>
<sst xmlns="http://schemas.openxmlformats.org/spreadsheetml/2006/main" count="15" uniqueCount="15">
  <si>
    <t>Month
t</t>
  </si>
  <si>
    <t>Observed Demand
A(t)</t>
  </si>
  <si>
    <t>Absolute
Deviation</t>
  </si>
  <si>
    <t>alpha:</t>
  </si>
  <si>
    <t>beta:</t>
  </si>
  <si>
    <t>Zeitperiode t</t>
  </si>
  <si>
    <t>Smoothed Estimate
F(t)</t>
  </si>
  <si>
    <t>Seasonal Factor
c(t)</t>
  </si>
  <si>
    <t>Smoothed Trend
T(t)</t>
  </si>
  <si>
    <t>Year</t>
  </si>
  <si>
    <t>BIAS</t>
  </si>
  <si>
    <t>Squared
Deviation</t>
  </si>
  <si>
    <t>Mittel:</t>
  </si>
  <si>
    <t>Forecast,
Exponential Smoothing with Trend
f(t) = [F(t-1) + T(t-1)]*c(t-N)</t>
  </si>
  <si>
    <t>gamma: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</si>
</sst>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i/>
      <sz val="10"/>
      <name val="Calibri"/>
      <family val="2"/>
    </font>
    <font>
      <sz val="11"/>
      <color theme="0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2"/>
        <bgColor indexed="64"/>
      </patternFill>
    </fill>
  </fills>
  <borders count="3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2" fontId="0" fillId="0" borderId="6" xfId="0" applyNumberFormat="1" applyBorder="1"/>
    <xf numFmtId="0" fontId="0" fillId="0" borderId="2" xfId="0" applyBorder="1"/>
    <xf numFmtId="0" fontId="0" fillId="0" borderId="3" xfId="0" applyBorder="1"/>
    <xf numFmtId="0" fontId="0" fillId="0" borderId="17" xfId="0" applyBorder="1"/>
    <xf numFmtId="0" fontId="0" fillId="0" borderId="14" xfId="0" applyBorder="1"/>
    <xf numFmtId="2" fontId="0" fillId="0" borderId="14" xfId="0" applyNumberFormat="1" applyBorder="1"/>
    <xf numFmtId="0" fontId="0" fillId="0" borderId="0" xfId="0" applyFill="1" applyBorder="1"/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2" fontId="3" fillId="2" borderId="0" xfId="0" applyNumberFormat="1" applyFont="1" applyFill="1" applyAlignment="1">
      <alignment vertical="center" wrapText="1"/>
    </xf>
    <xf numFmtId="2" fontId="0" fillId="4" borderId="2" xfId="0" applyNumberFormat="1" applyFill="1" applyBorder="1"/>
    <xf numFmtId="2" fontId="0" fillId="4" borderId="3" xfId="0" applyNumberFormat="1" applyFill="1" applyBorder="1"/>
    <xf numFmtId="2" fontId="0" fillId="4" borderId="17" xfId="0" applyNumberFormat="1" applyFill="1" applyBorder="1"/>
    <xf numFmtId="2" fontId="1" fillId="2" borderId="8" xfId="0" applyNumberFormat="1" applyFont="1" applyFill="1" applyBorder="1" applyAlignment="1">
      <alignment horizontal="center" vertical="center" wrapText="1"/>
    </xf>
    <xf numFmtId="2" fontId="3" fillId="2" borderId="18" xfId="0" applyNumberFormat="1" applyFont="1" applyFill="1" applyBorder="1" applyAlignment="1">
      <alignment horizontal="center" vertical="center" wrapText="1"/>
    </xf>
    <xf numFmtId="2" fontId="3" fillId="2" borderId="19" xfId="0" applyNumberFormat="1" applyFont="1" applyFill="1" applyBorder="1" applyAlignment="1">
      <alignment horizontal="center" vertical="center" wrapText="1"/>
    </xf>
    <xf numFmtId="0" fontId="0" fillId="0" borderId="13" xfId="0" applyBorder="1"/>
    <xf numFmtId="1" fontId="0" fillId="0" borderId="16" xfId="0" applyNumberFormat="1" applyFill="1" applyBorder="1"/>
    <xf numFmtId="1" fontId="0" fillId="0" borderId="5" xfId="0" applyNumberFormat="1" applyFill="1" applyBorder="1"/>
    <xf numFmtId="2" fontId="0" fillId="4" borderId="21" xfId="0" applyNumberFormat="1" applyFill="1" applyBorder="1"/>
    <xf numFmtId="2" fontId="0" fillId="4" borderId="22" xfId="0" applyNumberFormat="1" applyFill="1" applyBorder="1"/>
    <xf numFmtId="2" fontId="0" fillId="4" borderId="23" xfId="0" applyNumberFormat="1" applyFill="1" applyBorder="1"/>
    <xf numFmtId="2" fontId="0" fillId="0" borderId="19" xfId="0" applyNumberFormat="1" applyBorder="1"/>
    <xf numFmtId="2" fontId="0" fillId="0" borderId="24" xfId="0" applyNumberFormat="1" applyBorder="1"/>
    <xf numFmtId="2" fontId="0" fillId="0" borderId="25" xfId="0" applyNumberFormat="1" applyBorder="1"/>
    <xf numFmtId="2" fontId="0" fillId="0" borderId="6" xfId="0" applyNumberFormat="1" applyFill="1" applyBorder="1"/>
    <xf numFmtId="0" fontId="0" fillId="0" borderId="26" xfId="0" applyBorder="1"/>
    <xf numFmtId="1" fontId="0" fillId="0" borderId="20" xfId="0" applyNumberFormat="1" applyFill="1" applyBorder="1"/>
    <xf numFmtId="1" fontId="0" fillId="0" borderId="27" xfId="0" applyNumberFormat="1" applyFill="1" applyBorder="1"/>
    <xf numFmtId="2" fontId="0" fillId="0" borderId="9" xfId="0" applyNumberFormat="1" applyFill="1" applyBorder="1"/>
    <xf numFmtId="2" fontId="0" fillId="0" borderId="9" xfId="0" applyNumberFormat="1" applyBorder="1"/>
    <xf numFmtId="0" fontId="0" fillId="0" borderId="28" xfId="0" applyBorder="1"/>
    <xf numFmtId="2" fontId="2" fillId="3" borderId="21" xfId="0" applyNumberFormat="1" applyFont="1" applyFill="1" applyBorder="1"/>
    <xf numFmtId="2" fontId="2" fillId="3" borderId="22" xfId="0" applyNumberFormat="1" applyFont="1" applyFill="1" applyBorder="1"/>
    <xf numFmtId="2" fontId="2" fillId="3" borderId="29" xfId="0" applyNumberFormat="1" applyFont="1" applyFill="1" applyBorder="1"/>
    <xf numFmtId="2" fontId="0" fillId="0" borderId="4" xfId="0" applyNumberFormat="1" applyFill="1" applyBorder="1"/>
    <xf numFmtId="2" fontId="0" fillId="0" borderId="7" xfId="0" applyNumberFormat="1" applyFill="1" applyBorder="1"/>
    <xf numFmtId="2" fontId="0" fillId="0" borderId="10" xfId="0" applyNumberFormat="1" applyFill="1" applyBorder="1"/>
    <xf numFmtId="2" fontId="4" fillId="2" borderId="0" xfId="0" applyNumberFormat="1" applyFont="1" applyFill="1" applyAlignment="1">
      <alignment horizontal="right" vertical="center" wrapText="1"/>
    </xf>
    <xf numFmtId="2" fontId="5" fillId="0" borderId="15" xfId="0" applyNumberFormat="1" applyFont="1" applyFill="1" applyBorder="1"/>
    <xf numFmtId="2" fontId="5" fillId="0" borderId="6" xfId="0" applyNumberFormat="1" applyFont="1" applyBorder="1"/>
    <xf numFmtId="0" fontId="0" fillId="0" borderId="30" xfId="0" applyBorder="1"/>
    <xf numFmtId="0" fontId="0" fillId="0" borderId="31" xfId="0" applyBorder="1"/>
    <xf numFmtId="2" fontId="0" fillId="0" borderId="12" xfId="0" applyNumberFormat="1" applyFill="1" applyBorder="1"/>
    <xf numFmtId="2" fontId="0" fillId="0" borderId="12" xfId="0" applyNumberFormat="1" applyBorder="1"/>
    <xf numFmtId="1" fontId="0" fillId="0" borderId="32" xfId="0" applyNumberFormat="1" applyFill="1" applyBorder="1"/>
    <xf numFmtId="2" fontId="0" fillId="0" borderId="7" xfId="0" applyNumberFormat="1" applyBorder="1"/>
    <xf numFmtId="2" fontId="0" fillId="0" borderId="10" xfId="0" applyNumberFormat="1" applyBorder="1"/>
    <xf numFmtId="2" fontId="2" fillId="3" borderId="33" xfId="0" applyNumberFormat="1" applyFont="1" applyFill="1" applyBorder="1"/>
    <xf numFmtId="2" fontId="2" fillId="3" borderId="34" xfId="0" applyNumberFormat="1" applyFont="1" applyFill="1" applyBorder="1"/>
    <xf numFmtId="2" fontId="2" fillId="3" borderId="35" xfId="0" applyNumberFormat="1" applyFont="1" applyFill="1" applyBorder="1"/>
    <xf numFmtId="2" fontId="2" fillId="3" borderId="23" xfId="0" applyNumberFormat="1" applyFont="1" applyFill="1" applyBorder="1"/>
    <xf numFmtId="1" fontId="0" fillId="0" borderId="8" xfId="0" applyNumberFormat="1" applyFill="1" applyBorder="1"/>
    <xf numFmtId="2" fontId="0" fillId="0" borderId="36" xfId="0" applyNumberFormat="1" applyFill="1" applyBorder="1"/>
    <xf numFmtId="2" fontId="0" fillId="5" borderId="9" xfId="0" applyNumberFormat="1" applyFill="1" applyBorder="1"/>
    <xf numFmtId="0" fontId="0" fillId="0" borderId="11" xfId="0" applyBorder="1"/>
    <xf numFmtId="2" fontId="0" fillId="4" borderId="37" xfId="0" applyNumberFormat="1" applyFill="1" applyBorder="1"/>
    <xf numFmtId="2" fontId="0" fillId="4" borderId="11" xfId="0" applyNumberFormat="1" applyFill="1" applyBorder="1"/>
    <xf numFmtId="2" fontId="0" fillId="4" borderId="29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'Aufgabe 1b'!$D$3</c:f>
              <c:strCache>
                <c:ptCount val="1"/>
                <c:pt idx="0">
                  <c:v>Observed Demand
A(t)</c:v>
                </c:pt>
              </c:strCache>
            </c:strRef>
          </c:tx>
          <c:spPr>
            <a:ln>
              <a:noFill/>
            </a:ln>
          </c:spPr>
          <c:marker>
            <c:spPr>
              <a:ln>
                <a:solidFill>
                  <a:schemeClr val="tx2"/>
                </a:solidFill>
              </a:ln>
            </c:spPr>
          </c:marker>
          <c:cat>
            <c:numRef>
              <c:f>'Aufgabe 1b'!$B$6:$B$29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10</c:v>
                </c:pt>
                <c:pt idx="22">
                  <c:v>11</c:v>
                </c:pt>
                <c:pt idx="23">
                  <c:v>12</c:v>
                </c:pt>
              </c:numCache>
            </c:numRef>
          </c:cat>
          <c:val>
            <c:numRef>
              <c:f>'Aufgabe 1b'!$D$6:$D$29</c:f>
              <c:numCache>
                <c:formatCode>0</c:formatCode>
                <c:ptCount val="24"/>
                <c:pt idx="0">
                  <c:v>4</c:v>
                </c:pt>
                <c:pt idx="1">
                  <c:v>2</c:v>
                </c:pt>
                <c:pt idx="2">
                  <c:v>5</c:v>
                </c:pt>
                <c:pt idx="3">
                  <c:v>8</c:v>
                </c:pt>
                <c:pt idx="4">
                  <c:v>11</c:v>
                </c:pt>
                <c:pt idx="5">
                  <c:v>13</c:v>
                </c:pt>
                <c:pt idx="6">
                  <c:v>18</c:v>
                </c:pt>
                <c:pt idx="7">
                  <c:v>15</c:v>
                </c:pt>
                <c:pt idx="8">
                  <c:v>9</c:v>
                </c:pt>
                <c:pt idx="9">
                  <c:v>6</c:v>
                </c:pt>
                <c:pt idx="10">
                  <c:v>5</c:v>
                </c:pt>
                <c:pt idx="11">
                  <c:v>4</c:v>
                </c:pt>
                <c:pt idx="12">
                  <c:v>5</c:v>
                </c:pt>
                <c:pt idx="13">
                  <c:v>4</c:v>
                </c:pt>
                <c:pt idx="14">
                  <c:v>7</c:v>
                </c:pt>
                <c:pt idx="15">
                  <c:v>7</c:v>
                </c:pt>
                <c:pt idx="16">
                  <c:v>15</c:v>
                </c:pt>
                <c:pt idx="17">
                  <c:v>17</c:v>
                </c:pt>
                <c:pt idx="18">
                  <c:v>24</c:v>
                </c:pt>
                <c:pt idx="19">
                  <c:v>18</c:v>
                </c:pt>
                <c:pt idx="20">
                  <c:v>12</c:v>
                </c:pt>
                <c:pt idx="21">
                  <c:v>7</c:v>
                </c:pt>
                <c:pt idx="22">
                  <c:v>8</c:v>
                </c:pt>
                <c:pt idx="23">
                  <c:v>6</c:v>
                </c:pt>
              </c:numCache>
            </c:numRef>
          </c:val>
          <c:smooth val="0"/>
        </c:ser>
        <c:ser>
          <c:idx val="1"/>
          <c:order val="1"/>
          <c:tx>
            <c:v>Forecast</c:v>
          </c:tx>
          <c:marker>
            <c:symbol val="none"/>
          </c:marker>
          <c:cat>
            <c:numRef>
              <c:f>'Aufgabe 1b'!$B$6:$B$29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10</c:v>
                </c:pt>
                <c:pt idx="22">
                  <c:v>11</c:v>
                </c:pt>
                <c:pt idx="23">
                  <c:v>12</c:v>
                </c:pt>
              </c:numCache>
            </c:numRef>
          </c:cat>
          <c:val>
            <c:numRef>
              <c:f>'Aufgabe 1b'!$H$6:$H$29</c:f>
              <c:numCache>
                <c:formatCode>0.00</c:formatCode>
                <c:ptCount val="24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763776"/>
        <c:axId val="82985344"/>
      </c:lineChart>
      <c:catAx>
        <c:axId val="82763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2985344"/>
        <c:crosses val="autoZero"/>
        <c:auto val="1"/>
        <c:lblAlgn val="ctr"/>
        <c:lblOffset val="100"/>
        <c:noMultiLvlLbl val="0"/>
      </c:catAx>
      <c:valAx>
        <c:axId val="82985344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827637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5543800212758763"/>
          <c:y val="0.23351144611929267"/>
          <c:w val="0.32233969215181862"/>
          <c:h val="0.37180890892248286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511970</xdr:colOff>
      <xdr:row>2</xdr:row>
      <xdr:rowOff>656416</xdr:rowOff>
    </xdr:from>
    <xdr:to>
      <xdr:col>17</xdr:col>
      <xdr:colOff>464343</xdr:colOff>
      <xdr:row>16</xdr:row>
      <xdr:rowOff>98889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1"/>
  <sheetViews>
    <sheetView tabSelected="1" zoomScale="80" zoomScaleNormal="80" workbookViewId="0">
      <selection activeCell="M22" sqref="M22"/>
    </sheetView>
  </sheetViews>
  <sheetFormatPr baseColWidth="10" defaultRowHeight="15" x14ac:dyDescent="0.25"/>
  <cols>
    <col min="1" max="1" width="14" customWidth="1"/>
    <col min="2" max="3" width="8" customWidth="1"/>
    <col min="4" max="4" width="14.85546875" customWidth="1"/>
    <col min="5" max="5" width="16.28515625" customWidth="1"/>
    <col min="6" max="6" width="14.7109375" customWidth="1"/>
    <col min="7" max="7" width="13.85546875" customWidth="1"/>
    <col min="8" max="8" width="25" customWidth="1"/>
  </cols>
  <sheetData>
    <row r="3" spans="1:11" ht="72.75" customHeight="1" thickBot="1" x14ac:dyDescent="0.3">
      <c r="A3" s="8" t="s">
        <v>9</v>
      </c>
      <c r="B3" s="8" t="s">
        <v>0</v>
      </c>
      <c r="C3" s="8" t="s">
        <v>5</v>
      </c>
      <c r="D3" s="9" t="s">
        <v>1</v>
      </c>
      <c r="E3" s="9" t="s">
        <v>6</v>
      </c>
      <c r="F3" s="9" t="s">
        <v>8</v>
      </c>
      <c r="G3" s="9" t="s">
        <v>7</v>
      </c>
      <c r="H3" s="9" t="s">
        <v>13</v>
      </c>
      <c r="I3" s="16" t="s">
        <v>2</v>
      </c>
      <c r="J3" s="16" t="s">
        <v>11</v>
      </c>
      <c r="K3" s="16" t="s">
        <v>10</v>
      </c>
    </row>
    <row r="4" spans="1:11" x14ac:dyDescent="0.25">
      <c r="A4" s="10"/>
      <c r="B4" s="10"/>
      <c r="C4" s="10"/>
      <c r="D4" s="10"/>
      <c r="E4" s="11" t="s">
        <v>3</v>
      </c>
      <c r="F4" s="11" t="s">
        <v>4</v>
      </c>
      <c r="G4" s="41" t="s">
        <v>14</v>
      </c>
      <c r="H4" s="11"/>
      <c r="I4" s="17"/>
      <c r="J4" s="17"/>
      <c r="K4" s="17"/>
    </row>
    <row r="5" spans="1:11" ht="15.75" thickBot="1" x14ac:dyDescent="0.3">
      <c r="A5" s="10"/>
      <c r="B5" s="10"/>
      <c r="C5" s="10"/>
      <c r="D5" s="10"/>
      <c r="E5" s="12">
        <v>0.2</v>
      </c>
      <c r="F5" s="12">
        <v>0.2</v>
      </c>
      <c r="G5" s="12">
        <v>0.1</v>
      </c>
      <c r="H5" s="11"/>
      <c r="I5" s="18"/>
      <c r="J5" s="18"/>
      <c r="K5" s="18"/>
    </row>
    <row r="6" spans="1:11" x14ac:dyDescent="0.25">
      <c r="A6" s="2">
        <v>1997</v>
      </c>
      <c r="B6" s="44">
        <v>1</v>
      </c>
      <c r="C6" s="2">
        <v>1</v>
      </c>
      <c r="D6" s="20">
        <v>4</v>
      </c>
      <c r="E6" s="42"/>
      <c r="F6" s="42"/>
      <c r="G6" s="38">
        <f>D6/(SUM($D$6:$D$17)/COUNT($D$6:$D$17))</f>
        <v>0.48</v>
      </c>
      <c r="H6" s="51"/>
      <c r="I6" s="13">
        <f t="shared" ref="I6:I29" si="0">ABS(H6-D6)</f>
        <v>4</v>
      </c>
      <c r="J6" s="22">
        <f t="shared" ref="J6:J29" si="1">POWER(H6-D6,2)</f>
        <v>16</v>
      </c>
      <c r="K6" s="22">
        <f t="shared" ref="K6:K29" si="2">(H6-D6)</f>
        <v>-4</v>
      </c>
    </row>
    <row r="7" spans="1:11" x14ac:dyDescent="0.25">
      <c r="A7" s="3"/>
      <c r="B7" s="29">
        <v>2</v>
      </c>
      <c r="C7" s="3">
        <f>C6+1</f>
        <v>2</v>
      </c>
      <c r="D7" s="21">
        <v>2</v>
      </c>
      <c r="E7" s="28"/>
      <c r="F7" s="1"/>
      <c r="G7" s="49">
        <f>D7/(SUM($D$6:$D$17)/COUNT($D$6:$D$17))</f>
        <v>0.24</v>
      </c>
      <c r="H7" s="52"/>
      <c r="I7" s="14">
        <f t="shared" si="0"/>
        <v>2</v>
      </c>
      <c r="J7" s="23">
        <f t="shared" si="1"/>
        <v>4</v>
      </c>
      <c r="K7" s="23">
        <f t="shared" si="2"/>
        <v>-2</v>
      </c>
    </row>
    <row r="8" spans="1:11" x14ac:dyDescent="0.25">
      <c r="A8" s="3"/>
      <c r="B8" s="29">
        <v>3</v>
      </c>
      <c r="C8" s="3">
        <f t="shared" ref="C8:C29" si="3">C7+1</f>
        <v>3</v>
      </c>
      <c r="D8" s="21">
        <v>5</v>
      </c>
      <c r="E8" s="43"/>
      <c r="F8" s="43"/>
      <c r="G8" s="49">
        <f t="shared" ref="G8:G17" si="4">D8/(SUM($D$6:$D$17)/COUNT($D$6:$D$17))</f>
        <v>0.6</v>
      </c>
      <c r="H8" s="52"/>
      <c r="I8" s="14">
        <f t="shared" si="0"/>
        <v>5</v>
      </c>
      <c r="J8" s="23">
        <f t="shared" si="1"/>
        <v>25</v>
      </c>
      <c r="K8" s="23">
        <f t="shared" si="2"/>
        <v>-5</v>
      </c>
    </row>
    <row r="9" spans="1:11" x14ac:dyDescent="0.25">
      <c r="A9" s="3"/>
      <c r="B9" s="29">
        <v>4</v>
      </c>
      <c r="C9" s="3">
        <f t="shared" si="3"/>
        <v>4</v>
      </c>
      <c r="D9" s="21">
        <v>8</v>
      </c>
      <c r="E9" s="43"/>
      <c r="F9" s="43"/>
      <c r="G9" s="49">
        <f t="shared" si="4"/>
        <v>0.96</v>
      </c>
      <c r="H9" s="52"/>
      <c r="I9" s="14">
        <f t="shared" si="0"/>
        <v>8</v>
      </c>
      <c r="J9" s="23">
        <f t="shared" si="1"/>
        <v>64</v>
      </c>
      <c r="K9" s="23">
        <f t="shared" si="2"/>
        <v>-8</v>
      </c>
    </row>
    <row r="10" spans="1:11" x14ac:dyDescent="0.25">
      <c r="A10" s="3"/>
      <c r="B10" s="29">
        <v>5</v>
      </c>
      <c r="C10" s="3">
        <f t="shared" si="3"/>
        <v>5</v>
      </c>
      <c r="D10" s="21">
        <v>11</v>
      </c>
      <c r="E10" s="43"/>
      <c r="F10" s="43"/>
      <c r="G10" s="49">
        <f t="shared" si="4"/>
        <v>1.3199999999999998</v>
      </c>
      <c r="H10" s="52"/>
      <c r="I10" s="14">
        <f t="shared" si="0"/>
        <v>11</v>
      </c>
      <c r="J10" s="23">
        <f t="shared" si="1"/>
        <v>121</v>
      </c>
      <c r="K10" s="23">
        <f t="shared" si="2"/>
        <v>-11</v>
      </c>
    </row>
    <row r="11" spans="1:11" x14ac:dyDescent="0.25">
      <c r="A11" s="3"/>
      <c r="B11" s="29">
        <v>6</v>
      </c>
      <c r="C11" s="3">
        <f t="shared" si="3"/>
        <v>6</v>
      </c>
      <c r="D11" s="21">
        <v>13</v>
      </c>
      <c r="E11" s="43"/>
      <c r="F11" s="43"/>
      <c r="G11" s="49">
        <f t="shared" si="4"/>
        <v>1.5599999999999998</v>
      </c>
      <c r="H11" s="52"/>
      <c r="I11" s="14">
        <f t="shared" si="0"/>
        <v>13</v>
      </c>
      <c r="J11" s="23">
        <f t="shared" si="1"/>
        <v>169</v>
      </c>
      <c r="K11" s="23">
        <f t="shared" si="2"/>
        <v>-13</v>
      </c>
    </row>
    <row r="12" spans="1:11" x14ac:dyDescent="0.25">
      <c r="A12" s="3"/>
      <c r="B12" s="29">
        <v>7</v>
      </c>
      <c r="C12" s="3">
        <f t="shared" si="3"/>
        <v>7</v>
      </c>
      <c r="D12" s="21">
        <v>18</v>
      </c>
      <c r="E12" s="43"/>
      <c r="F12" s="43"/>
      <c r="G12" s="49">
        <f t="shared" si="4"/>
        <v>2.1599999999999997</v>
      </c>
      <c r="H12" s="52"/>
      <c r="I12" s="14">
        <f t="shared" si="0"/>
        <v>18</v>
      </c>
      <c r="J12" s="23">
        <f t="shared" si="1"/>
        <v>324</v>
      </c>
      <c r="K12" s="23">
        <f t="shared" si="2"/>
        <v>-18</v>
      </c>
    </row>
    <row r="13" spans="1:11" x14ac:dyDescent="0.25">
      <c r="A13" s="3"/>
      <c r="B13" s="29">
        <v>8</v>
      </c>
      <c r="C13" s="3">
        <f t="shared" si="3"/>
        <v>8</v>
      </c>
      <c r="D13" s="21">
        <v>15</v>
      </c>
      <c r="E13" s="43"/>
      <c r="F13" s="43"/>
      <c r="G13" s="49">
        <f t="shared" si="4"/>
        <v>1.7999999999999998</v>
      </c>
      <c r="H13" s="52"/>
      <c r="I13" s="14">
        <f t="shared" si="0"/>
        <v>15</v>
      </c>
      <c r="J13" s="23">
        <f t="shared" si="1"/>
        <v>225</v>
      </c>
      <c r="K13" s="23">
        <f t="shared" si="2"/>
        <v>-15</v>
      </c>
    </row>
    <row r="14" spans="1:11" x14ac:dyDescent="0.25">
      <c r="A14" s="4"/>
      <c r="B14" s="45">
        <v>9</v>
      </c>
      <c r="C14" s="3">
        <f t="shared" si="3"/>
        <v>9</v>
      </c>
      <c r="D14" s="21">
        <v>9</v>
      </c>
      <c r="E14" s="43"/>
      <c r="F14" s="43"/>
      <c r="G14" s="49">
        <f t="shared" si="4"/>
        <v>1.0799999999999998</v>
      </c>
      <c r="H14" s="53"/>
      <c r="I14" s="15">
        <f t="shared" si="0"/>
        <v>9</v>
      </c>
      <c r="J14" s="23">
        <f t="shared" si="1"/>
        <v>81</v>
      </c>
      <c r="K14" s="23">
        <f t="shared" si="2"/>
        <v>-9</v>
      </c>
    </row>
    <row r="15" spans="1:11" x14ac:dyDescent="0.25">
      <c r="A15" s="3"/>
      <c r="B15" s="29">
        <v>10</v>
      </c>
      <c r="C15" s="3">
        <f t="shared" si="3"/>
        <v>10</v>
      </c>
      <c r="D15" s="21">
        <v>6</v>
      </c>
      <c r="E15" s="43"/>
      <c r="F15" s="43"/>
      <c r="G15" s="49">
        <f t="shared" si="4"/>
        <v>0.72</v>
      </c>
      <c r="H15" s="52"/>
      <c r="I15" s="14">
        <f t="shared" si="0"/>
        <v>6</v>
      </c>
      <c r="J15" s="23">
        <f t="shared" si="1"/>
        <v>36</v>
      </c>
      <c r="K15" s="23">
        <f t="shared" si="2"/>
        <v>-6</v>
      </c>
    </row>
    <row r="16" spans="1:11" x14ac:dyDescent="0.25">
      <c r="A16" s="3"/>
      <c r="B16" s="29">
        <v>11</v>
      </c>
      <c r="C16" s="3">
        <f t="shared" si="3"/>
        <v>11</v>
      </c>
      <c r="D16" s="21">
        <v>5</v>
      </c>
      <c r="E16" s="43"/>
      <c r="F16" s="43"/>
      <c r="G16" s="49">
        <f t="shared" si="4"/>
        <v>0.6</v>
      </c>
      <c r="H16" s="52"/>
      <c r="I16" s="14">
        <f t="shared" si="0"/>
        <v>5</v>
      </c>
      <c r="J16" s="23">
        <f t="shared" si="1"/>
        <v>25</v>
      </c>
      <c r="K16" s="23">
        <f t="shared" si="2"/>
        <v>-5</v>
      </c>
    </row>
    <row r="17" spans="1:11" ht="15.75" thickBot="1" x14ac:dyDescent="0.3">
      <c r="A17" s="4"/>
      <c r="B17" s="45">
        <v>12</v>
      </c>
      <c r="C17" s="58">
        <f t="shared" si="3"/>
        <v>12</v>
      </c>
      <c r="D17" s="55">
        <v>4</v>
      </c>
      <c r="E17" s="57">
        <f>SUM(D6:D17)/COUNT(D6:D17)</f>
        <v>8.3333333333333339</v>
      </c>
      <c r="F17" s="57">
        <v>0</v>
      </c>
      <c r="G17" s="50">
        <f t="shared" si="4"/>
        <v>0.48</v>
      </c>
      <c r="H17" s="54"/>
      <c r="I17" s="60">
        <f t="shared" si="0"/>
        <v>4</v>
      </c>
      <c r="J17" s="61">
        <f t="shared" si="1"/>
        <v>16</v>
      </c>
      <c r="K17" s="61">
        <f t="shared" si="2"/>
        <v>-4</v>
      </c>
    </row>
    <row r="18" spans="1:11" x14ac:dyDescent="0.25">
      <c r="A18" s="2">
        <v>1998</v>
      </c>
      <c r="B18" s="2">
        <v>1</v>
      </c>
      <c r="C18" s="34">
        <f t="shared" si="3"/>
        <v>13</v>
      </c>
      <c r="D18" s="48">
        <v>5</v>
      </c>
      <c r="E18" s="46">
        <f t="shared" ref="E18:E29" si="5">$E$5*(D18/G6)+(1-$E$5)*(E17+F17)</f>
        <v>8.7500000000000018</v>
      </c>
      <c r="F18" s="47">
        <f t="shared" ref="F18:F29" si="6">$F$5*(E18-E17)+(1-$F$5)*F17</f>
        <v>8.3333333333333579E-2</v>
      </c>
      <c r="G18" s="56"/>
      <c r="H18" s="35"/>
      <c r="I18" s="59">
        <f t="shared" si="0"/>
        <v>5</v>
      </c>
      <c r="J18" s="59">
        <f t="shared" si="1"/>
        <v>25</v>
      </c>
      <c r="K18" s="59">
        <f t="shared" si="2"/>
        <v>-5</v>
      </c>
    </row>
    <row r="19" spans="1:11" x14ac:dyDescent="0.25">
      <c r="A19" s="3"/>
      <c r="B19" s="3">
        <v>2</v>
      </c>
      <c r="C19" s="29">
        <f t="shared" si="3"/>
        <v>14</v>
      </c>
      <c r="D19" s="30">
        <v>4</v>
      </c>
      <c r="E19" s="28">
        <f t="shared" si="5"/>
        <v>10.400000000000002</v>
      </c>
      <c r="F19" s="1">
        <f t="shared" si="6"/>
        <v>0.39666666666666694</v>
      </c>
      <c r="G19" s="39"/>
      <c r="H19" s="36"/>
      <c r="I19" s="23">
        <f t="shared" si="0"/>
        <v>4</v>
      </c>
      <c r="J19" s="23">
        <f t="shared" si="1"/>
        <v>16</v>
      </c>
      <c r="K19" s="23">
        <f t="shared" si="2"/>
        <v>-4</v>
      </c>
    </row>
    <row r="20" spans="1:11" x14ac:dyDescent="0.25">
      <c r="A20" s="3"/>
      <c r="B20" s="3">
        <v>3</v>
      </c>
      <c r="C20" s="29">
        <f t="shared" si="3"/>
        <v>15</v>
      </c>
      <c r="D20" s="30">
        <v>7</v>
      </c>
      <c r="E20" s="28">
        <f t="shared" si="5"/>
        <v>10.97066666666667</v>
      </c>
      <c r="F20" s="1">
        <f t="shared" si="6"/>
        <v>0.43146666666666711</v>
      </c>
      <c r="G20" s="39"/>
      <c r="H20" s="36"/>
      <c r="I20" s="23">
        <f t="shared" si="0"/>
        <v>7</v>
      </c>
      <c r="J20" s="23">
        <f t="shared" si="1"/>
        <v>49</v>
      </c>
      <c r="K20" s="23">
        <f t="shared" si="2"/>
        <v>-7</v>
      </c>
    </row>
    <row r="21" spans="1:11" x14ac:dyDescent="0.25">
      <c r="A21" s="3"/>
      <c r="B21" s="3">
        <v>4</v>
      </c>
      <c r="C21" s="29">
        <f t="shared" si="3"/>
        <v>16</v>
      </c>
      <c r="D21" s="30">
        <v>7</v>
      </c>
      <c r="E21" s="28">
        <f t="shared" si="5"/>
        <v>10.580040000000004</v>
      </c>
      <c r="F21" s="1">
        <f t="shared" si="6"/>
        <v>0.26704800000000051</v>
      </c>
      <c r="G21" s="39"/>
      <c r="H21" s="36"/>
      <c r="I21" s="23">
        <f t="shared" si="0"/>
        <v>7</v>
      </c>
      <c r="J21" s="23">
        <f t="shared" si="1"/>
        <v>49</v>
      </c>
      <c r="K21" s="23">
        <f t="shared" si="2"/>
        <v>-7</v>
      </c>
    </row>
    <row r="22" spans="1:11" x14ac:dyDescent="0.25">
      <c r="A22" s="3"/>
      <c r="B22" s="3">
        <v>5</v>
      </c>
      <c r="C22" s="29">
        <f t="shared" si="3"/>
        <v>17</v>
      </c>
      <c r="D22" s="30">
        <v>15</v>
      </c>
      <c r="E22" s="28">
        <f t="shared" si="5"/>
        <v>10.950397672727277</v>
      </c>
      <c r="F22" s="1">
        <f t="shared" si="6"/>
        <v>0.28770993454545507</v>
      </c>
      <c r="G22" s="39"/>
      <c r="H22" s="36"/>
      <c r="I22" s="23">
        <f t="shared" si="0"/>
        <v>15</v>
      </c>
      <c r="J22" s="23">
        <f t="shared" si="1"/>
        <v>225</v>
      </c>
      <c r="K22" s="23">
        <f t="shared" si="2"/>
        <v>-15</v>
      </c>
    </row>
    <row r="23" spans="1:11" x14ac:dyDescent="0.25">
      <c r="A23" s="3"/>
      <c r="B23" s="3">
        <v>6</v>
      </c>
      <c r="C23" s="29">
        <f t="shared" si="3"/>
        <v>18</v>
      </c>
      <c r="D23" s="30">
        <v>17</v>
      </c>
      <c r="E23" s="28">
        <f t="shared" si="5"/>
        <v>11.169973265305366</v>
      </c>
      <c r="F23" s="1">
        <f t="shared" si="6"/>
        <v>0.2740830661519818</v>
      </c>
      <c r="G23" s="39"/>
      <c r="H23" s="36"/>
      <c r="I23" s="23">
        <f t="shared" si="0"/>
        <v>17</v>
      </c>
      <c r="J23" s="23">
        <f t="shared" si="1"/>
        <v>289</v>
      </c>
      <c r="K23" s="23">
        <f t="shared" si="2"/>
        <v>-17</v>
      </c>
    </row>
    <row r="24" spans="1:11" x14ac:dyDescent="0.25">
      <c r="A24" s="3"/>
      <c r="B24" s="3">
        <v>7</v>
      </c>
      <c r="C24" s="29">
        <f t="shared" si="3"/>
        <v>19</v>
      </c>
      <c r="D24" s="30">
        <v>24</v>
      </c>
      <c r="E24" s="28">
        <f t="shared" si="5"/>
        <v>11.377467287388102</v>
      </c>
      <c r="F24" s="1">
        <f t="shared" si="6"/>
        <v>0.26076525733813266</v>
      </c>
      <c r="G24" s="39"/>
      <c r="H24" s="36"/>
      <c r="I24" s="23">
        <f t="shared" si="0"/>
        <v>24</v>
      </c>
      <c r="J24" s="23">
        <f t="shared" si="1"/>
        <v>576</v>
      </c>
      <c r="K24" s="23">
        <f t="shared" si="2"/>
        <v>-24</v>
      </c>
    </row>
    <row r="25" spans="1:11" x14ac:dyDescent="0.25">
      <c r="A25" s="3"/>
      <c r="B25" s="3">
        <v>8</v>
      </c>
      <c r="C25" s="29">
        <f t="shared" si="3"/>
        <v>20</v>
      </c>
      <c r="D25" s="30">
        <v>18</v>
      </c>
      <c r="E25" s="28">
        <f t="shared" si="5"/>
        <v>11.310586035780988</v>
      </c>
      <c r="F25" s="1">
        <f t="shared" si="6"/>
        <v>0.1952359555490833</v>
      </c>
      <c r="G25" s="39"/>
      <c r="H25" s="36"/>
      <c r="I25" s="23">
        <f t="shared" si="0"/>
        <v>18</v>
      </c>
      <c r="J25" s="23">
        <f t="shared" si="1"/>
        <v>324</v>
      </c>
      <c r="K25" s="23">
        <f t="shared" si="2"/>
        <v>-18</v>
      </c>
    </row>
    <row r="26" spans="1:11" x14ac:dyDescent="0.25">
      <c r="A26" s="4"/>
      <c r="B26" s="4">
        <v>9</v>
      </c>
      <c r="C26" s="29">
        <f t="shared" si="3"/>
        <v>21</v>
      </c>
      <c r="D26" s="30">
        <v>12</v>
      </c>
      <c r="E26" s="28">
        <f t="shared" si="5"/>
        <v>11.426879815286281</v>
      </c>
      <c r="F26" s="1">
        <f t="shared" si="6"/>
        <v>0.17944752034032524</v>
      </c>
      <c r="G26" s="39"/>
      <c r="H26" s="36"/>
      <c r="I26" s="24">
        <f t="shared" si="0"/>
        <v>12</v>
      </c>
      <c r="J26" s="23">
        <f t="shared" si="1"/>
        <v>144</v>
      </c>
      <c r="K26" s="23">
        <f t="shared" si="2"/>
        <v>-12</v>
      </c>
    </row>
    <row r="27" spans="1:11" x14ac:dyDescent="0.25">
      <c r="A27" s="3"/>
      <c r="B27" s="3">
        <v>10</v>
      </c>
      <c r="C27" s="29">
        <f t="shared" si="3"/>
        <v>22</v>
      </c>
      <c r="D27" s="30">
        <v>7</v>
      </c>
      <c r="E27" s="28">
        <f t="shared" si="5"/>
        <v>11.22950631294573</v>
      </c>
      <c r="F27" s="1">
        <f t="shared" si="6"/>
        <v>0.10408331580415014</v>
      </c>
      <c r="G27" s="39"/>
      <c r="H27" s="36"/>
      <c r="I27" s="23">
        <f t="shared" si="0"/>
        <v>7</v>
      </c>
      <c r="J27" s="23">
        <f t="shared" si="1"/>
        <v>49</v>
      </c>
      <c r="K27" s="23">
        <f t="shared" si="2"/>
        <v>-7</v>
      </c>
    </row>
    <row r="28" spans="1:11" x14ac:dyDescent="0.25">
      <c r="A28" s="3"/>
      <c r="B28" s="3">
        <v>11</v>
      </c>
      <c r="C28" s="29">
        <f t="shared" si="3"/>
        <v>23</v>
      </c>
      <c r="D28" s="30">
        <v>8</v>
      </c>
      <c r="E28" s="28">
        <f t="shared" si="5"/>
        <v>11.733538369666572</v>
      </c>
      <c r="F28" s="1">
        <f t="shared" si="6"/>
        <v>0.18407306398748849</v>
      </c>
      <c r="G28" s="39"/>
      <c r="H28" s="36"/>
      <c r="I28" s="23">
        <f t="shared" si="0"/>
        <v>8</v>
      </c>
      <c r="J28" s="23">
        <f t="shared" si="1"/>
        <v>64</v>
      </c>
      <c r="K28" s="23">
        <f t="shared" si="2"/>
        <v>-8</v>
      </c>
    </row>
    <row r="29" spans="1:11" ht="15.75" thickBot="1" x14ac:dyDescent="0.3">
      <c r="A29" s="4"/>
      <c r="B29" s="4">
        <v>12</v>
      </c>
      <c r="C29" s="29">
        <f t="shared" si="3"/>
        <v>24</v>
      </c>
      <c r="D29" s="31">
        <v>6</v>
      </c>
      <c r="E29" s="32">
        <f t="shared" si="5"/>
        <v>12.034089146923248</v>
      </c>
      <c r="F29" s="33">
        <f t="shared" si="6"/>
        <v>0.20736860664132603</v>
      </c>
      <c r="G29" s="40"/>
      <c r="H29" s="37"/>
      <c r="I29" s="24">
        <f t="shared" si="0"/>
        <v>6</v>
      </c>
      <c r="J29" s="23">
        <f t="shared" si="1"/>
        <v>36</v>
      </c>
      <c r="K29" s="23">
        <f t="shared" si="2"/>
        <v>-6</v>
      </c>
    </row>
    <row r="30" spans="1:11" ht="15.75" thickBot="1" x14ac:dyDescent="0.3">
      <c r="A30" s="5"/>
      <c r="B30" s="5"/>
      <c r="C30" s="19"/>
      <c r="D30" s="25"/>
      <c r="E30" s="26"/>
      <c r="F30" s="26"/>
      <c r="G30" s="27"/>
      <c r="H30" s="27" t="s">
        <v>12</v>
      </c>
      <c r="I30" s="6">
        <f>AVERAGE(I18:I29)</f>
        <v>10.833333333333334</v>
      </c>
      <c r="J30" s="6">
        <f>AVERAGE(J18:J29)</f>
        <v>153.83333333333334</v>
      </c>
      <c r="K30" s="6">
        <f>AVERAGE(K18:K29)</f>
        <v>-10.833333333333334</v>
      </c>
    </row>
    <row r="31" spans="1:11" x14ac:dyDescent="0.25">
      <c r="B31" s="7"/>
      <c r="C31" s="7"/>
      <c r="D31" s="7"/>
      <c r="E31" s="7"/>
      <c r="F31" s="7"/>
      <c r="G31" s="7"/>
      <c r="H31" s="7"/>
      <c r="I31" s="7"/>
      <c r="J31" s="7"/>
      <c r="K31" s="7"/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Aufgabe 1b</vt:lpstr>
      <vt:lpstr>beta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2016-04-19T05:39:38Z</dcterms:modified>
</cp:coreProperties>
</file>