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60" documentId="13_ncr:1_{D0FB8C27-5AAD-4D83-B52A-9764F8EB4256}" xr6:coauthVersionLast="47" xr6:coauthVersionMax="47" xr10:uidLastSave="{04D0BDD2-7607-4CF5-8108-F2819F225DA2}"/>
  <bookViews>
    <workbookView xWindow="9510" yWindow="0" windowWidth="9780" windowHeight="10170" xr2:uid="{00000000-000D-0000-FFFF-FFFF00000000}"/>
  </bookViews>
  <sheets>
    <sheet name="SIB_Battery_EOL" sheetId="5" r:id="rId1"/>
  </sheets>
  <definedNames>
    <definedName name="btbl4fnb" localSheetId="0">SIB_Battery_EOL!#REF!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" i="5" l="1"/>
  <c r="B206" i="5"/>
  <c r="G200" i="5"/>
  <c r="D200" i="5"/>
  <c r="C200" i="5"/>
  <c r="A200" i="5"/>
  <c r="G169" i="5"/>
  <c r="D169" i="5"/>
  <c r="C169" i="5"/>
  <c r="A169" i="5"/>
  <c r="C157" i="5"/>
  <c r="B157" i="5"/>
  <c r="A157" i="5"/>
  <c r="C145" i="5"/>
  <c r="B145" i="5"/>
  <c r="A145" i="5"/>
  <c r="C133" i="5"/>
  <c r="B133" i="5"/>
  <c r="A133" i="5"/>
  <c r="C121" i="5"/>
  <c r="B121" i="5"/>
  <c r="A121" i="5"/>
  <c r="C109" i="5"/>
  <c r="B109" i="5"/>
  <c r="A109" i="5"/>
  <c r="C97" i="5"/>
  <c r="B97" i="5"/>
  <c r="A97" i="5"/>
  <c r="C85" i="5"/>
  <c r="B85" i="5"/>
  <c r="A85" i="5"/>
  <c r="C73" i="5"/>
  <c r="B73" i="5"/>
  <c r="A73" i="5"/>
  <c r="C61" i="5"/>
  <c r="B61" i="5"/>
  <c r="A61" i="5"/>
  <c r="C49" i="5"/>
  <c r="B49" i="5"/>
  <c r="A49" i="5"/>
  <c r="C37" i="5"/>
  <c r="B37" i="5"/>
  <c r="A37" i="5"/>
  <c r="C25" i="5"/>
  <c r="B25" i="5"/>
  <c r="A25" i="5"/>
  <c r="C13" i="5"/>
  <c r="B13" i="5"/>
  <c r="A13" i="5"/>
</calcChain>
</file>

<file path=xl/sharedStrings.xml><?xml version="1.0" encoding="utf-8"?>
<sst xmlns="http://schemas.openxmlformats.org/spreadsheetml/2006/main" count="650" uniqueCount="98">
  <si>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</si>
  <si>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</si>
  <si>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</si>
  <si>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</si>
  <si>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</si>
  <si>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</si>
  <si>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</si>
  <si>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</si>
  <si>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</si>
  <si>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</si>
  <si>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</si>
  <si>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</si>
  <si>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</si>
  <si>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</si>
  <si>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</si>
  <si>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</si>
  <si>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</si>
  <si>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</si>
  <si>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</si>
  <si>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</si>
  <si>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</si>
  <si>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</si>
  <si>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</si>
  <si>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</si>
  <si>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</si>
  <si>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</si>
  <si>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</si>
  <si>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</si>
  <si>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</si>
  <si>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</si>
  <si>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</si>
  <si>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</si>
  <si>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</si>
  <si>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</si>
  <si>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Europe without Switzerland</t>
  </si>
  <si>
    <t>treatment of wastewater, average, wastewater treatment</t>
  </si>
  <si>
    <t>wastewater, average</t>
  </si>
  <si>
    <t>market for tap water</t>
  </si>
  <si>
    <t>tap water</t>
  </si>
  <si>
    <t>market for sodium hydroxide, without water, in 50% solution state</t>
  </si>
  <si>
    <t>biosphere</t>
  </si>
  <si>
    <t>water</t>
  </si>
  <si>
    <t>SIB_battery_EoL</t>
  </si>
  <si>
    <t>Aluminium and copper, 93.8% recovery rate. 0.105kg recovered/kg treated cell</t>
  </si>
  <si>
    <t>Mohr, M., J.F. Peters, M. Weil, and M. Baumann. 2020. Towards a cell-chemistry specific life cycle assessment of lithium-ion battery recycling processes. Journal of Industrial Ecology.</t>
  </si>
  <si>
    <t>non-Fe-Co-metals, from Li-ion battery, hydrometallurgical processing</t>
  </si>
  <si>
    <t>Aluminium recovery rate 93.8%. 0.0959kg recovered/kg treated cell</t>
  </si>
  <si>
    <t>aluminium, wrought alloy</t>
  </si>
  <si>
    <t>Copper recovery rate 93.8%. 0.00938kg recovered/kg treated cell</t>
  </si>
  <si>
    <t>copper, cathode</t>
  </si>
  <si>
    <t>Nickel compound recovery rate 93.6%. 0.0871kg recovered /kg treated cell</t>
  </si>
  <si>
    <t>nickel carbonate</t>
  </si>
  <si>
    <t>Manganese compound recovery rate 93.6%. 0.107kg recovered /kg treated cell</t>
  </si>
  <si>
    <t>manganese dioxide</t>
  </si>
  <si>
    <t>Magnesium compound recovery rate 93.6%. 0.00674kg recovered /kg treated cell</t>
  </si>
  <si>
    <t>magnesium hydroxide</t>
  </si>
  <si>
    <t>Titanium compound recovery rate 93.6%. 0.0109kg recovered /kg treated cell</t>
  </si>
  <si>
    <t>titanium dioxide</t>
  </si>
  <si>
    <t>Aluminium and copper, 93.6% recovery rate. 0.105kg recovered/kg treated cell</t>
  </si>
  <si>
    <t>Aluminium recovery rate 93.6%. 0.0957kg recovered/kg treated cell</t>
  </si>
  <si>
    <t>Copper recovery rate 93.6%. 0.00936kg recovered/kg treated cell</t>
  </si>
  <si>
    <t>LCI data from Table S2.4 according to Mohr et al. (2020)</t>
  </si>
  <si>
    <t xml:space="preserve">FU 1kg </t>
  </si>
  <si>
    <t>market for chemical, inorganic</t>
  </si>
  <si>
    <t>chemical, inorganic</t>
  </si>
  <si>
    <t>Reagent</t>
  </si>
  <si>
    <t>1kg = 1L</t>
  </si>
  <si>
    <t>hydrated lime production, packed</t>
  </si>
  <si>
    <t>hydrated lime, packed</t>
  </si>
  <si>
    <t>chemical factory construction, organics</t>
  </si>
  <si>
    <t>chemical factory, organics</t>
  </si>
  <si>
    <t>market group for waste plastic, mixture</t>
  </si>
  <si>
    <t>waste plastic, mixture</t>
  </si>
  <si>
    <t>market for inert waste</t>
  </si>
  <si>
    <t>inert waste</t>
  </si>
  <si>
    <t>market for waste gypsum</t>
  </si>
  <si>
    <t>waste gypsum</t>
  </si>
  <si>
    <t>Sulfur dioxide</t>
  </si>
  <si>
    <t>air</t>
  </si>
  <si>
    <t>NMVOC, non-methane volatile organic compounds</t>
  </si>
  <si>
    <t>Suspended solids, unspecified</t>
  </si>
  <si>
    <t>COD, Chemical Oxygen Demand</t>
  </si>
  <si>
    <t>Hydrocarbons, unspecified</t>
  </si>
  <si>
    <t>Copper ion</t>
  </si>
  <si>
    <t>Fluoride</t>
  </si>
  <si>
    <t>Nickel II</t>
  </si>
  <si>
    <t>Cobalt II</t>
  </si>
  <si>
    <t>LCI data from Table S2.3 according to Mohr et al. (2020)</t>
  </si>
  <si>
    <t>market for copper smelting facility</t>
  </si>
  <si>
    <t>copper smelting facility</t>
  </si>
  <si>
    <t>Chloride</t>
  </si>
  <si>
    <t>Particulate Matter, &lt; 2.5 um</t>
  </si>
  <si>
    <t>Particulate Matter, &gt; 10 um</t>
  </si>
  <si>
    <t>Particulate Matter, &gt; 2.5 um and &lt; 10um</t>
  </si>
  <si>
    <t>treatment of used SIB battery cell, hydrometallurgical treatment</t>
  </si>
  <si>
    <t>used SIB battery cell</t>
  </si>
  <si>
    <t>treatment of used SIB battery cell, pyrometallurgical treatment</t>
  </si>
  <si>
    <t>Sulfur dioxide emission to water is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</si>
</sst>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4" borderId="0" xfId="1" applyFont="1" applyFill="1"/>
    <xf numFmtId="0" fontId="1" fillId="4" borderId="0" xfId="1" applyFill="1"/>
    <xf numFmtId="0" fontId="0" fillId="4" borderId="0" xfId="0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5" fontId="1" fillId="4" borderId="0" xfId="1" applyNumberFormat="1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2AD8-8D0F-4B4A-9831-7DF197338361}">
  <dimension ref="A1:R211"/>
  <sheetViews>
    <sheetView tabSelected="1" topLeftCell="B168" zoomScale="50" zoomScaleNormal="45" workbookViewId="0">
      <selection activeCell="H212" sqref="H212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4.906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42</v>
      </c>
      <c r="P1" s="1"/>
      <c r="R1" s="7"/>
    </row>
    <row r="2" spans="1:18" s="2" customFormat="1" ht="15.5" x14ac:dyDescent="0.35">
      <c r="P2" s="1"/>
      <c r="R2" s="8"/>
    </row>
    <row r="3" spans="1:18" s="2" customFormat="1" ht="15.5" x14ac:dyDescent="0.35">
      <c r="A3" s="4" t="s">
        <v>0</v>
      </c>
      <c r="B3" s="4" t="s">
        <v>94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spans="1:18" s="2" customFormat="1" ht="15.5" x14ac:dyDescent="0.35">
      <c r="A4" s="5" t="s">
        <v>3</v>
      </c>
      <c r="B4" s="5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8" s="2" customFormat="1" ht="15.5" x14ac:dyDescent="0.35">
      <c r="A5" s="5" t="s">
        <v>1</v>
      </c>
      <c r="B5" s="5" t="s">
        <v>28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8" s="2" customFormat="1" ht="15.5" x14ac:dyDescent="0.35">
      <c r="A6" s="5" t="s">
        <v>2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R6" s="1"/>
    </row>
    <row r="7" spans="1:18" s="2" customFormat="1" ht="15.5" x14ac:dyDescent="0.35">
      <c r="A7" s="5" t="s">
        <v>4</v>
      </c>
      <c r="B7" s="5" t="s">
        <v>44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8" s="2" customFormat="1" ht="15.5" x14ac:dyDescent="0.35">
      <c r="A8" s="5" t="s">
        <v>5</v>
      </c>
      <c r="B8" s="5" t="s">
        <v>45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8" s="2" customFormat="1" ht="15.5" x14ac:dyDescent="0.35">
      <c r="A9" s="5" t="s">
        <v>6</v>
      </c>
      <c r="B9" s="5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8" s="2" customFormat="1" ht="15.5" x14ac:dyDescent="0.35">
      <c r="A10" s="5" t="s">
        <v>8</v>
      </c>
      <c r="B10" s="5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8" s="2" customFormat="1" ht="15.5" x14ac:dyDescent="0.35">
      <c r="A11" s="4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8" s="2" customFormat="1" ht="15.5" x14ac:dyDescent="0.35">
      <c r="A12" s="4" t="s">
        <v>11</v>
      </c>
      <c r="B12" s="4" t="s">
        <v>12</v>
      </c>
      <c r="C12" s="4" t="s">
        <v>1</v>
      </c>
      <c r="D12" s="4" t="s">
        <v>8</v>
      </c>
      <c r="E12" s="4" t="s">
        <v>13</v>
      </c>
      <c r="F12" s="4" t="s">
        <v>6</v>
      </c>
      <c r="G12" s="4" t="s">
        <v>5</v>
      </c>
      <c r="H12" s="4" t="s">
        <v>3</v>
      </c>
      <c r="I12" s="4" t="s">
        <v>19</v>
      </c>
      <c r="J12" s="4" t="s">
        <v>20</v>
      </c>
      <c r="K12" s="4" t="s">
        <v>21</v>
      </c>
      <c r="L12" s="4" t="s">
        <v>22</v>
      </c>
      <c r="M12" s="4" t="s">
        <v>23</v>
      </c>
      <c r="N12" s="4" t="s">
        <v>24</v>
      </c>
      <c r="O12" s="4" t="s">
        <v>25</v>
      </c>
    </row>
    <row r="13" spans="1:18" ht="31" x14ac:dyDescent="0.35">
      <c r="A13" s="6" t="str">
        <f>B3</f>
        <v>treatment of used SIB battery cell, hydrometallurgical treatment</v>
      </c>
      <c r="B13" s="5">
        <f>160000/160000</f>
        <v>1</v>
      </c>
      <c r="C13" s="5" t="str">
        <f>B5</f>
        <v>RER</v>
      </c>
      <c r="D13" s="5" t="s">
        <v>9</v>
      </c>
      <c r="E13" s="5"/>
      <c r="F13" s="5" t="s">
        <v>14</v>
      </c>
      <c r="G13" s="5" t="s">
        <v>45</v>
      </c>
      <c r="H13" s="5"/>
      <c r="I13" s="5"/>
      <c r="J13" s="5"/>
      <c r="K13" s="5"/>
      <c r="L13" s="5"/>
      <c r="M13" s="5"/>
      <c r="N13" s="5"/>
      <c r="O13" s="5"/>
    </row>
    <row r="14" spans="1:18" ht="15.5" x14ac:dyDescent="0.35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8" s="2" customFormat="1" ht="15.5" x14ac:dyDescent="0.35">
      <c r="A15" s="4" t="s">
        <v>0</v>
      </c>
      <c r="B15" s="4" t="s">
        <v>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"/>
    </row>
    <row r="16" spans="1:18" s="2" customFormat="1" ht="15.5" x14ac:dyDescent="0.35">
      <c r="A16" s="5" t="s">
        <v>3</v>
      </c>
      <c r="B16" s="5" t="s">
        <v>46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8" s="2" customFormat="1" ht="15.5" x14ac:dyDescent="0.35">
      <c r="A17" s="5" t="s">
        <v>1</v>
      </c>
      <c r="B17" s="5" t="s">
        <v>28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8" s="2" customFormat="1" ht="15.5" x14ac:dyDescent="0.35">
      <c r="A18" s="5" t="s">
        <v>2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R18" s="1"/>
    </row>
    <row r="19" spans="1:18" s="2" customFormat="1" ht="15.5" x14ac:dyDescent="0.35">
      <c r="A19" s="5" t="s">
        <v>4</v>
      </c>
      <c r="B19" s="5" t="s">
        <v>44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8" s="2" customFormat="1" ht="15.5" x14ac:dyDescent="0.35">
      <c r="A20" s="5" t="s">
        <v>5</v>
      </c>
      <c r="B20" s="5" t="s">
        <v>47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8" s="2" customFormat="1" ht="15.5" x14ac:dyDescent="0.35">
      <c r="A21" s="5" t="s">
        <v>6</v>
      </c>
      <c r="B21" s="5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8" s="2" customFormat="1" ht="15.5" x14ac:dyDescent="0.35">
      <c r="A22" s="5" t="s">
        <v>8</v>
      </c>
      <c r="B22" s="5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8" s="2" customFormat="1" ht="15.5" x14ac:dyDescent="0.35">
      <c r="A23" s="4" t="s">
        <v>10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8" s="2" customFormat="1" ht="15.5" x14ac:dyDescent="0.35">
      <c r="A24" s="4" t="s">
        <v>11</v>
      </c>
      <c r="B24" s="4" t="s">
        <v>12</v>
      </c>
      <c r="C24" s="4" t="s">
        <v>1</v>
      </c>
      <c r="D24" s="4" t="s">
        <v>8</v>
      </c>
      <c r="E24" s="4" t="s">
        <v>13</v>
      </c>
      <c r="F24" s="4" t="s">
        <v>6</v>
      </c>
      <c r="G24" s="4" t="s">
        <v>5</v>
      </c>
      <c r="H24" s="4" t="s">
        <v>3</v>
      </c>
      <c r="I24" s="4" t="s">
        <v>19</v>
      </c>
      <c r="J24" s="4" t="s">
        <v>20</v>
      </c>
      <c r="K24" s="4" t="s">
        <v>21</v>
      </c>
      <c r="L24" s="4" t="s">
        <v>22</v>
      </c>
      <c r="M24" s="4" t="s">
        <v>23</v>
      </c>
      <c r="N24" s="4" t="s">
        <v>24</v>
      </c>
      <c r="O24" s="4" t="s">
        <v>25</v>
      </c>
    </row>
    <row r="25" spans="1:18" ht="31" x14ac:dyDescent="0.35">
      <c r="A25" s="6" t="str">
        <f>B15</f>
        <v>treatment of used SIB battery cell, hydrometallurgical treatment</v>
      </c>
      <c r="B25" s="5">
        <f>160000/160000</f>
        <v>1</v>
      </c>
      <c r="C25" s="5" t="str">
        <f>B17</f>
        <v>RER</v>
      </c>
      <c r="D25" s="5" t="s">
        <v>9</v>
      </c>
      <c r="E25" s="5"/>
      <c r="F25" s="5" t="s">
        <v>14</v>
      </c>
      <c r="G25" s="5" t="s">
        <v>47</v>
      </c>
      <c r="H25" s="5"/>
      <c r="I25" s="5"/>
      <c r="J25" s="5"/>
      <c r="K25" s="5"/>
      <c r="L25" s="5"/>
      <c r="M25" s="5"/>
      <c r="N25" s="5"/>
      <c r="O25" s="5"/>
    </row>
    <row r="26" spans="1:18" ht="15.5" x14ac:dyDescent="0.35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8" s="2" customFormat="1" ht="15.5" x14ac:dyDescent="0.35">
      <c r="A27" s="4" t="s">
        <v>0</v>
      </c>
      <c r="B27" s="4" t="s">
        <v>94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8" s="2" customFormat="1" ht="15.5" x14ac:dyDescent="0.35">
      <c r="A28" s="5" t="s">
        <v>3</v>
      </c>
      <c r="B28" s="5" t="s">
        <v>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8" s="2" customFormat="1" ht="15.5" x14ac:dyDescent="0.35">
      <c r="A29" s="5" t="s">
        <v>1</v>
      </c>
      <c r="B29" s="5" t="s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8" s="2" customFormat="1" ht="15.5" x14ac:dyDescent="0.35">
      <c r="A30" s="5" t="s">
        <v>2</v>
      </c>
      <c r="B30" s="5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R30" s="1"/>
    </row>
    <row r="31" spans="1:18" s="2" customFormat="1" ht="15.5" x14ac:dyDescent="0.35">
      <c r="A31" s="5" t="s">
        <v>4</v>
      </c>
      <c r="B31" s="5" t="s">
        <v>44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8" s="2" customFormat="1" ht="15.5" x14ac:dyDescent="0.35">
      <c r="A32" s="5" t="s">
        <v>5</v>
      </c>
      <c r="B32" s="5" t="s">
        <v>49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8" s="2" customFormat="1" ht="15.5" x14ac:dyDescent="0.35">
      <c r="A33" s="5" t="s">
        <v>6</v>
      </c>
      <c r="B33" s="5" t="s">
        <v>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8" s="2" customFormat="1" ht="15.5" x14ac:dyDescent="0.35">
      <c r="A34" s="5" t="s">
        <v>8</v>
      </c>
      <c r="B34" s="5" t="s">
        <v>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8" s="2" customFormat="1" ht="15.5" x14ac:dyDescent="0.35">
      <c r="A35" s="4" t="s">
        <v>10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8" s="2" customFormat="1" ht="15.5" x14ac:dyDescent="0.35">
      <c r="A36" s="4" t="s">
        <v>11</v>
      </c>
      <c r="B36" s="4" t="s">
        <v>12</v>
      </c>
      <c r="C36" s="4" t="s">
        <v>1</v>
      </c>
      <c r="D36" s="4" t="s">
        <v>8</v>
      </c>
      <c r="E36" s="4" t="s">
        <v>13</v>
      </c>
      <c r="F36" s="4" t="s">
        <v>6</v>
      </c>
      <c r="G36" s="4" t="s">
        <v>5</v>
      </c>
      <c r="H36" s="4" t="s">
        <v>3</v>
      </c>
      <c r="I36" s="4" t="s">
        <v>19</v>
      </c>
      <c r="J36" s="4" t="s">
        <v>20</v>
      </c>
      <c r="K36" s="4" t="s">
        <v>21</v>
      </c>
      <c r="L36" s="4" t="s">
        <v>22</v>
      </c>
      <c r="M36" s="4" t="s">
        <v>23</v>
      </c>
      <c r="N36" s="4" t="s">
        <v>24</v>
      </c>
      <c r="O36" s="4" t="s">
        <v>25</v>
      </c>
    </row>
    <row r="37" spans="1:18" ht="31" x14ac:dyDescent="0.35">
      <c r="A37" s="6" t="str">
        <f>B27</f>
        <v>treatment of used SIB battery cell, hydrometallurgical treatment</v>
      </c>
      <c r="B37" s="5">
        <f>160000/160000</f>
        <v>1</v>
      </c>
      <c r="C37" s="5" t="str">
        <f>B29</f>
        <v>RER</v>
      </c>
      <c r="D37" s="5" t="s">
        <v>9</v>
      </c>
      <c r="E37" s="5"/>
      <c r="F37" s="5" t="s">
        <v>14</v>
      </c>
      <c r="G37" s="5" t="s">
        <v>49</v>
      </c>
      <c r="H37" s="5"/>
      <c r="I37" s="5"/>
      <c r="J37" s="5"/>
      <c r="K37" s="5"/>
      <c r="L37" s="5"/>
      <c r="M37" s="5"/>
      <c r="N37" s="5"/>
      <c r="O37" s="5"/>
    </row>
    <row r="39" spans="1:18" s="2" customFormat="1" ht="15.5" x14ac:dyDescent="0.35">
      <c r="A39" s="4" t="s">
        <v>0</v>
      </c>
      <c r="B39" s="4" t="s">
        <v>94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1"/>
    </row>
    <row r="40" spans="1:18" s="2" customFormat="1" ht="15.5" x14ac:dyDescent="0.35">
      <c r="A40" s="5" t="s">
        <v>3</v>
      </c>
      <c r="B40" s="5" t="s">
        <v>50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8" s="2" customFormat="1" ht="15.5" x14ac:dyDescent="0.35">
      <c r="A41" s="5" t="s">
        <v>1</v>
      </c>
      <c r="B41" s="5" t="s">
        <v>28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8" s="2" customFormat="1" ht="15.5" x14ac:dyDescent="0.35">
      <c r="A42" s="5" t="s">
        <v>2</v>
      </c>
      <c r="B42" s="5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1"/>
    </row>
    <row r="43" spans="1:18" s="2" customFormat="1" ht="15.5" x14ac:dyDescent="0.35">
      <c r="A43" s="5" t="s">
        <v>4</v>
      </c>
      <c r="B43" s="5" t="s">
        <v>44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8" s="2" customFormat="1" ht="15.5" x14ac:dyDescent="0.35">
      <c r="A44" s="5" t="s">
        <v>5</v>
      </c>
      <c r="B44" s="5" t="s">
        <v>51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8" s="2" customFormat="1" ht="15.5" x14ac:dyDescent="0.35">
      <c r="A45" s="5" t="s">
        <v>6</v>
      </c>
      <c r="B45" s="5" t="s">
        <v>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8" s="2" customFormat="1" ht="15.5" x14ac:dyDescent="0.35">
      <c r="A46" s="5" t="s">
        <v>8</v>
      </c>
      <c r="B46" s="5" t="s">
        <v>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8" s="2" customFormat="1" ht="15.5" x14ac:dyDescent="0.35">
      <c r="A47" s="4" t="s">
        <v>10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8" s="2" customFormat="1" ht="15.5" x14ac:dyDescent="0.35">
      <c r="A48" s="4" t="s">
        <v>11</v>
      </c>
      <c r="B48" s="4" t="s">
        <v>12</v>
      </c>
      <c r="C48" s="4" t="s">
        <v>1</v>
      </c>
      <c r="D48" s="4" t="s">
        <v>8</v>
      </c>
      <c r="E48" s="4" t="s">
        <v>13</v>
      </c>
      <c r="F48" s="4" t="s">
        <v>6</v>
      </c>
      <c r="G48" s="4" t="s">
        <v>5</v>
      </c>
      <c r="H48" s="4" t="s">
        <v>3</v>
      </c>
      <c r="I48" s="4" t="s">
        <v>19</v>
      </c>
      <c r="J48" s="4" t="s">
        <v>20</v>
      </c>
      <c r="K48" s="4" t="s">
        <v>21</v>
      </c>
      <c r="L48" s="4" t="s">
        <v>22</v>
      </c>
      <c r="M48" s="4" t="s">
        <v>23</v>
      </c>
      <c r="N48" s="4" t="s">
        <v>24</v>
      </c>
      <c r="O48" s="4" t="s">
        <v>25</v>
      </c>
    </row>
    <row r="49" spans="1:18" ht="31" x14ac:dyDescent="0.35">
      <c r="A49" s="6" t="str">
        <f>B39</f>
        <v>treatment of used SIB battery cell, hydrometallurgical treatment</v>
      </c>
      <c r="B49" s="5">
        <f>160000/160000</f>
        <v>1</v>
      </c>
      <c r="C49" s="5" t="str">
        <f>B41</f>
        <v>RER</v>
      </c>
      <c r="D49" s="5" t="s">
        <v>9</v>
      </c>
      <c r="E49" s="5"/>
      <c r="F49" s="5" t="s">
        <v>14</v>
      </c>
      <c r="G49" s="5" t="s">
        <v>51</v>
      </c>
      <c r="H49" s="5"/>
      <c r="I49" s="5"/>
      <c r="J49" s="5"/>
      <c r="K49" s="5"/>
      <c r="L49" s="5"/>
      <c r="M49" s="5"/>
      <c r="N49" s="5"/>
      <c r="O49" s="5"/>
    </row>
    <row r="50" spans="1:18" ht="15.5" x14ac:dyDescent="0.3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8" s="2" customFormat="1" ht="15.5" x14ac:dyDescent="0.35">
      <c r="A51" s="4" t="s">
        <v>0</v>
      </c>
      <c r="B51" s="4" t="s">
        <v>94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"/>
    </row>
    <row r="52" spans="1:18" s="2" customFormat="1" ht="15.5" x14ac:dyDescent="0.35">
      <c r="A52" s="5" t="s">
        <v>3</v>
      </c>
      <c r="B52" s="5" t="s">
        <v>52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s="2" customFormat="1" ht="15.5" x14ac:dyDescent="0.35">
      <c r="A53" s="5" t="s">
        <v>1</v>
      </c>
      <c r="B53" s="5" t="s">
        <v>28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8" s="2" customFormat="1" ht="15.5" x14ac:dyDescent="0.35">
      <c r="A54" s="5" t="s">
        <v>2</v>
      </c>
      <c r="B54" s="5">
        <v>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R54" s="1"/>
    </row>
    <row r="55" spans="1:18" s="2" customFormat="1" ht="15.5" x14ac:dyDescent="0.35">
      <c r="A55" s="5" t="s">
        <v>4</v>
      </c>
      <c r="B55" s="5" t="s">
        <v>44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8" s="2" customFormat="1" ht="15.5" x14ac:dyDescent="0.35">
      <c r="A56" s="5" t="s">
        <v>5</v>
      </c>
      <c r="B56" s="5" t="s">
        <v>53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8" s="2" customFormat="1" ht="15.5" x14ac:dyDescent="0.35">
      <c r="A57" s="5" t="s">
        <v>6</v>
      </c>
      <c r="B57" s="5" t="s">
        <v>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8" s="2" customFormat="1" ht="15.5" x14ac:dyDescent="0.35">
      <c r="A58" s="5" t="s">
        <v>8</v>
      </c>
      <c r="B58" s="5" t="s">
        <v>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8" s="2" customFormat="1" ht="15.5" x14ac:dyDescent="0.35">
      <c r="A59" s="4" t="s">
        <v>10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8" s="2" customFormat="1" ht="15.5" x14ac:dyDescent="0.35">
      <c r="A60" s="4" t="s">
        <v>11</v>
      </c>
      <c r="B60" s="4" t="s">
        <v>12</v>
      </c>
      <c r="C60" s="4" t="s">
        <v>1</v>
      </c>
      <c r="D60" s="4" t="s">
        <v>8</v>
      </c>
      <c r="E60" s="4" t="s">
        <v>13</v>
      </c>
      <c r="F60" s="4" t="s">
        <v>6</v>
      </c>
      <c r="G60" s="4" t="s">
        <v>5</v>
      </c>
      <c r="H60" s="4" t="s">
        <v>3</v>
      </c>
      <c r="I60" s="4" t="s">
        <v>19</v>
      </c>
      <c r="J60" s="4" t="s">
        <v>20</v>
      </c>
      <c r="K60" s="4" t="s">
        <v>21</v>
      </c>
      <c r="L60" s="4" t="s">
        <v>22</v>
      </c>
      <c r="M60" s="4" t="s">
        <v>23</v>
      </c>
      <c r="N60" s="4" t="s">
        <v>24</v>
      </c>
      <c r="O60" s="4" t="s">
        <v>25</v>
      </c>
    </row>
    <row r="61" spans="1:18" ht="31" x14ac:dyDescent="0.35">
      <c r="A61" s="6" t="str">
        <f>B51</f>
        <v>treatment of used SIB battery cell, hydrometallurgical treatment</v>
      </c>
      <c r="B61" s="5">
        <f>160000/160000</f>
        <v>1</v>
      </c>
      <c r="C61" s="5" t="str">
        <f>B53</f>
        <v>RER</v>
      </c>
      <c r="D61" s="5" t="s">
        <v>9</v>
      </c>
      <c r="E61" s="5"/>
      <c r="F61" s="5" t="s">
        <v>14</v>
      </c>
      <c r="G61" s="5" t="s">
        <v>53</v>
      </c>
      <c r="H61" s="5"/>
      <c r="I61" s="5"/>
      <c r="J61" s="5"/>
      <c r="K61" s="5"/>
      <c r="L61" s="5"/>
      <c r="M61" s="5"/>
      <c r="N61" s="5"/>
      <c r="O61" s="5"/>
    </row>
    <row r="62" spans="1:18" ht="15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2"/>
    </row>
    <row r="63" spans="1:18" s="2" customFormat="1" ht="15.5" x14ac:dyDescent="0.35">
      <c r="A63" s="4" t="s">
        <v>0</v>
      </c>
      <c r="B63" s="4" t="s">
        <v>94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"/>
    </row>
    <row r="64" spans="1:18" s="2" customFormat="1" ht="15.5" x14ac:dyDescent="0.35">
      <c r="A64" s="5" t="s">
        <v>3</v>
      </c>
      <c r="B64" s="5" t="s">
        <v>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8" s="2" customFormat="1" ht="15.5" x14ac:dyDescent="0.35">
      <c r="A65" s="5" t="s">
        <v>1</v>
      </c>
      <c r="B65" s="5" t="s">
        <v>28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8" s="2" customFormat="1" ht="15.5" x14ac:dyDescent="0.35">
      <c r="A66" s="5" t="s">
        <v>2</v>
      </c>
      <c r="B66" s="5">
        <v>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R66" s="1"/>
    </row>
    <row r="67" spans="1:18" s="2" customFormat="1" ht="15.5" x14ac:dyDescent="0.35">
      <c r="A67" s="5" t="s">
        <v>4</v>
      </c>
      <c r="B67" s="5" t="s">
        <v>44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8" s="2" customFormat="1" ht="15.5" x14ac:dyDescent="0.35">
      <c r="A68" s="5" t="s">
        <v>5</v>
      </c>
      <c r="B68" s="5" t="s">
        <v>55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8" s="2" customFormat="1" ht="15.5" x14ac:dyDescent="0.35">
      <c r="A69" s="5" t="s">
        <v>6</v>
      </c>
      <c r="B69" s="5" t="s">
        <v>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8" s="2" customFormat="1" ht="15.5" x14ac:dyDescent="0.35">
      <c r="A70" s="5" t="s">
        <v>8</v>
      </c>
      <c r="B70" s="5" t="s">
        <v>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8" s="2" customFormat="1" ht="15.5" x14ac:dyDescent="0.35">
      <c r="A71" s="4" t="s">
        <v>10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8" s="2" customFormat="1" ht="15.5" x14ac:dyDescent="0.35">
      <c r="A72" s="4" t="s">
        <v>11</v>
      </c>
      <c r="B72" s="4" t="s">
        <v>12</v>
      </c>
      <c r="C72" s="4" t="s">
        <v>1</v>
      </c>
      <c r="D72" s="4" t="s">
        <v>8</v>
      </c>
      <c r="E72" s="4" t="s">
        <v>13</v>
      </c>
      <c r="F72" s="4" t="s">
        <v>6</v>
      </c>
      <c r="G72" s="4" t="s">
        <v>5</v>
      </c>
      <c r="H72" s="4" t="s">
        <v>3</v>
      </c>
      <c r="I72" s="4" t="s">
        <v>19</v>
      </c>
      <c r="J72" s="4" t="s">
        <v>20</v>
      </c>
      <c r="K72" s="4" t="s">
        <v>21</v>
      </c>
      <c r="L72" s="4" t="s">
        <v>22</v>
      </c>
      <c r="M72" s="4" t="s">
        <v>23</v>
      </c>
      <c r="N72" s="4" t="s">
        <v>24</v>
      </c>
      <c r="O72" s="4" t="s">
        <v>25</v>
      </c>
    </row>
    <row r="73" spans="1:18" ht="31" x14ac:dyDescent="0.35">
      <c r="A73" s="6" t="str">
        <f>B63</f>
        <v>treatment of used SIB battery cell, hydrometallurgical treatment</v>
      </c>
      <c r="B73" s="5">
        <f>160000/160000</f>
        <v>1</v>
      </c>
      <c r="C73" s="5" t="str">
        <f>B65</f>
        <v>RER</v>
      </c>
      <c r="D73" s="5" t="s">
        <v>9</v>
      </c>
      <c r="E73" s="5"/>
      <c r="F73" s="5" t="s">
        <v>14</v>
      </c>
      <c r="G73" s="5" t="s">
        <v>55</v>
      </c>
      <c r="H73" s="5"/>
      <c r="I73" s="5"/>
      <c r="J73" s="5"/>
      <c r="K73" s="5"/>
      <c r="L73" s="5"/>
      <c r="M73" s="5"/>
      <c r="N73" s="5"/>
      <c r="O73" s="5"/>
    </row>
    <row r="74" spans="1:18" ht="15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2"/>
    </row>
    <row r="75" spans="1:18" s="2" customFormat="1" ht="15.5" x14ac:dyDescent="0.35">
      <c r="A75" s="4" t="s">
        <v>0</v>
      </c>
      <c r="B75" s="4" t="s">
        <v>94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"/>
    </row>
    <row r="76" spans="1:18" s="2" customFormat="1" ht="15.5" x14ac:dyDescent="0.35">
      <c r="A76" s="5" t="s">
        <v>3</v>
      </c>
      <c r="B76" s="5" t="s">
        <v>56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8" s="2" customFormat="1" ht="15.5" x14ac:dyDescent="0.35">
      <c r="A77" s="5" t="s">
        <v>1</v>
      </c>
      <c r="B77" s="5" t="s">
        <v>28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8" s="2" customFormat="1" ht="15.5" x14ac:dyDescent="0.35">
      <c r="A78" s="5" t="s">
        <v>2</v>
      </c>
      <c r="B78" s="5">
        <v>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R78" s="1"/>
    </row>
    <row r="79" spans="1:18" s="2" customFormat="1" ht="15.5" x14ac:dyDescent="0.35">
      <c r="A79" s="5" t="s">
        <v>4</v>
      </c>
      <c r="B79" s="5" t="s">
        <v>44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8" s="2" customFormat="1" ht="15.5" x14ac:dyDescent="0.35">
      <c r="A80" s="5" t="s">
        <v>5</v>
      </c>
      <c r="B80" s="5" t="s">
        <v>57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8" s="2" customFormat="1" ht="15.5" x14ac:dyDescent="0.35">
      <c r="A81" s="5" t="s">
        <v>6</v>
      </c>
      <c r="B81" s="5" t="s">
        <v>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8" s="2" customFormat="1" ht="15.5" x14ac:dyDescent="0.35">
      <c r="A82" s="5" t="s">
        <v>8</v>
      </c>
      <c r="B82" s="5" t="s">
        <v>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8" s="2" customFormat="1" ht="15.5" x14ac:dyDescent="0.35">
      <c r="A83" s="4" t="s">
        <v>10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8" s="2" customFormat="1" ht="15.5" x14ac:dyDescent="0.35">
      <c r="A84" s="4" t="s">
        <v>11</v>
      </c>
      <c r="B84" s="4" t="s">
        <v>12</v>
      </c>
      <c r="C84" s="4" t="s">
        <v>1</v>
      </c>
      <c r="D84" s="4" t="s">
        <v>8</v>
      </c>
      <c r="E84" s="4" t="s">
        <v>13</v>
      </c>
      <c r="F84" s="4" t="s">
        <v>6</v>
      </c>
      <c r="G84" s="4" t="s">
        <v>5</v>
      </c>
      <c r="H84" s="4" t="s">
        <v>3</v>
      </c>
      <c r="I84" s="4" t="s">
        <v>19</v>
      </c>
      <c r="J84" s="4" t="s">
        <v>20</v>
      </c>
      <c r="K84" s="4" t="s">
        <v>21</v>
      </c>
      <c r="L84" s="4" t="s">
        <v>22</v>
      </c>
      <c r="M84" s="4" t="s">
        <v>23</v>
      </c>
      <c r="N84" s="4" t="s">
        <v>24</v>
      </c>
      <c r="O84" s="4" t="s">
        <v>25</v>
      </c>
    </row>
    <row r="85" spans="1:18" ht="31" x14ac:dyDescent="0.35">
      <c r="A85" s="6" t="str">
        <f>B75</f>
        <v>treatment of used SIB battery cell, hydrometallurgical treatment</v>
      </c>
      <c r="B85" s="5">
        <f>160000/160000</f>
        <v>1</v>
      </c>
      <c r="C85" s="5" t="str">
        <f>B77</f>
        <v>RER</v>
      </c>
      <c r="D85" s="5" t="s">
        <v>9</v>
      </c>
      <c r="E85" s="5"/>
      <c r="F85" s="5" t="s">
        <v>14</v>
      </c>
      <c r="G85" s="5" t="s">
        <v>57</v>
      </c>
      <c r="H85" s="5"/>
      <c r="I85" s="5"/>
      <c r="J85" s="5"/>
      <c r="K85" s="5"/>
      <c r="L85" s="5"/>
      <c r="M85" s="5"/>
      <c r="N85" s="5"/>
      <c r="O85" s="5"/>
    </row>
    <row r="86" spans="1:18" ht="15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2"/>
    </row>
    <row r="87" spans="1:18" s="2" customFormat="1" ht="15.5" x14ac:dyDescent="0.35">
      <c r="A87" s="4" t="s">
        <v>0</v>
      </c>
      <c r="B87" s="4" t="s">
        <v>96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1"/>
    </row>
    <row r="88" spans="1:18" s="2" customFormat="1" ht="15.5" x14ac:dyDescent="0.35">
      <c r="A88" s="5" t="s">
        <v>3</v>
      </c>
      <c r="B88" s="5" t="s">
        <v>58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8" s="2" customFormat="1" ht="15.5" x14ac:dyDescent="0.35">
      <c r="A89" s="5" t="s">
        <v>1</v>
      </c>
      <c r="B89" s="5" t="s">
        <v>28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8" s="2" customFormat="1" ht="15.5" x14ac:dyDescent="0.35">
      <c r="A90" s="5" t="s">
        <v>2</v>
      </c>
      <c r="B90" s="5">
        <v>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R90" s="1"/>
    </row>
    <row r="91" spans="1:18" s="2" customFormat="1" ht="15.5" x14ac:dyDescent="0.35">
      <c r="A91" s="5" t="s">
        <v>4</v>
      </c>
      <c r="B91" s="5" t="s">
        <v>44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8" s="2" customFormat="1" ht="15.5" x14ac:dyDescent="0.35">
      <c r="A92" s="5" t="s">
        <v>5</v>
      </c>
      <c r="B92" s="5" t="s">
        <v>45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8" s="2" customFormat="1" ht="15.5" x14ac:dyDescent="0.35">
      <c r="A93" s="5" t="s">
        <v>6</v>
      </c>
      <c r="B93" s="5" t="s">
        <v>7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8" s="2" customFormat="1" ht="15.5" x14ac:dyDescent="0.35">
      <c r="A94" s="5" t="s">
        <v>8</v>
      </c>
      <c r="B94" s="5" t="s">
        <v>9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8" s="2" customFormat="1" ht="15.5" x14ac:dyDescent="0.35">
      <c r="A95" s="4" t="s">
        <v>10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8" s="2" customFormat="1" ht="15.5" x14ac:dyDescent="0.35">
      <c r="A96" s="4" t="s">
        <v>11</v>
      </c>
      <c r="B96" s="4" t="s">
        <v>12</v>
      </c>
      <c r="C96" s="4" t="s">
        <v>1</v>
      </c>
      <c r="D96" s="4" t="s">
        <v>8</v>
      </c>
      <c r="E96" s="4" t="s">
        <v>13</v>
      </c>
      <c r="F96" s="4" t="s">
        <v>6</v>
      </c>
      <c r="G96" s="4" t="s">
        <v>5</v>
      </c>
      <c r="H96" s="4" t="s">
        <v>3</v>
      </c>
      <c r="I96" s="4" t="s">
        <v>19</v>
      </c>
      <c r="J96" s="4" t="s">
        <v>20</v>
      </c>
      <c r="K96" s="4" t="s">
        <v>21</v>
      </c>
      <c r="L96" s="4" t="s">
        <v>22</v>
      </c>
      <c r="M96" s="4" t="s">
        <v>23</v>
      </c>
      <c r="N96" s="4" t="s">
        <v>24</v>
      </c>
      <c r="O96" s="4" t="s">
        <v>25</v>
      </c>
    </row>
    <row r="97" spans="1:18" ht="31" x14ac:dyDescent="0.35">
      <c r="A97" s="6" t="str">
        <f>B87</f>
        <v>treatment of used SIB battery cell, pyrometallurgical treatment</v>
      </c>
      <c r="B97" s="5">
        <f>160000/160000</f>
        <v>1</v>
      </c>
      <c r="C97" s="5" t="str">
        <f>B89</f>
        <v>RER</v>
      </c>
      <c r="D97" s="5" t="s">
        <v>9</v>
      </c>
      <c r="E97" s="5"/>
      <c r="F97" s="5" t="s">
        <v>14</v>
      </c>
      <c r="G97" s="5" t="s">
        <v>45</v>
      </c>
      <c r="H97" s="5"/>
      <c r="I97" s="5"/>
      <c r="J97" s="5"/>
      <c r="K97" s="5"/>
      <c r="L97" s="5"/>
      <c r="M97" s="5"/>
      <c r="N97" s="5"/>
      <c r="O97" s="5"/>
    </row>
    <row r="98" spans="1:18" ht="15.5" x14ac:dyDescent="0.3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8" s="2" customFormat="1" ht="15.5" x14ac:dyDescent="0.35">
      <c r="A99" s="4" t="s">
        <v>0</v>
      </c>
      <c r="B99" s="4" t="s">
        <v>96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1"/>
    </row>
    <row r="100" spans="1:18" s="2" customFormat="1" ht="15.5" x14ac:dyDescent="0.35">
      <c r="A100" s="5" t="s">
        <v>3</v>
      </c>
      <c r="B100" s="5" t="s">
        <v>59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8" s="2" customFormat="1" ht="15.5" x14ac:dyDescent="0.35">
      <c r="A101" s="5" t="s">
        <v>1</v>
      </c>
      <c r="B101" s="5" t="s">
        <v>28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8" s="2" customFormat="1" ht="15.5" x14ac:dyDescent="0.35">
      <c r="A102" s="5" t="s">
        <v>2</v>
      </c>
      <c r="B102" s="5">
        <v>1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R102" s="1"/>
    </row>
    <row r="103" spans="1:18" s="2" customFormat="1" ht="15.5" x14ac:dyDescent="0.35">
      <c r="A103" s="5" t="s">
        <v>4</v>
      </c>
      <c r="B103" s="5" t="s">
        <v>44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8" s="2" customFormat="1" ht="15.5" x14ac:dyDescent="0.35">
      <c r="A104" s="5" t="s">
        <v>5</v>
      </c>
      <c r="B104" s="5" t="s">
        <v>47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8" s="2" customFormat="1" ht="15.5" x14ac:dyDescent="0.35">
      <c r="A105" s="5" t="s">
        <v>6</v>
      </c>
      <c r="B105" s="5" t="s">
        <v>7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8" s="2" customFormat="1" ht="15.5" x14ac:dyDescent="0.35">
      <c r="A106" s="5" t="s">
        <v>8</v>
      </c>
      <c r="B106" s="5" t="s">
        <v>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8" s="2" customFormat="1" ht="15.5" x14ac:dyDescent="0.35">
      <c r="A107" s="4" t="s">
        <v>10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8" s="2" customFormat="1" ht="15.5" x14ac:dyDescent="0.35">
      <c r="A108" s="4" t="s">
        <v>11</v>
      </c>
      <c r="B108" s="4" t="s">
        <v>12</v>
      </c>
      <c r="C108" s="4" t="s">
        <v>1</v>
      </c>
      <c r="D108" s="4" t="s">
        <v>8</v>
      </c>
      <c r="E108" s="4" t="s">
        <v>13</v>
      </c>
      <c r="F108" s="4" t="s">
        <v>6</v>
      </c>
      <c r="G108" s="4" t="s">
        <v>5</v>
      </c>
      <c r="H108" s="4" t="s">
        <v>3</v>
      </c>
      <c r="I108" s="4" t="s">
        <v>19</v>
      </c>
      <c r="J108" s="4" t="s">
        <v>20</v>
      </c>
      <c r="K108" s="4" t="s">
        <v>21</v>
      </c>
      <c r="L108" s="4" t="s">
        <v>22</v>
      </c>
      <c r="M108" s="4" t="s">
        <v>23</v>
      </c>
      <c r="N108" s="4" t="s">
        <v>24</v>
      </c>
      <c r="O108" s="4" t="s">
        <v>25</v>
      </c>
    </row>
    <row r="109" spans="1:18" ht="31" x14ac:dyDescent="0.35">
      <c r="A109" s="6" t="str">
        <f>B99</f>
        <v>treatment of used SIB battery cell, pyrometallurgical treatment</v>
      </c>
      <c r="B109" s="5">
        <f>160000/160000</f>
        <v>1</v>
      </c>
      <c r="C109" s="5" t="str">
        <f>B101</f>
        <v>RER</v>
      </c>
      <c r="D109" s="5" t="s">
        <v>9</v>
      </c>
      <c r="E109" s="5"/>
      <c r="F109" s="5" t="s">
        <v>14</v>
      </c>
      <c r="G109" s="5" t="s">
        <v>47</v>
      </c>
      <c r="H109" s="5"/>
      <c r="I109" s="5"/>
      <c r="J109" s="5"/>
      <c r="K109" s="5"/>
      <c r="L109" s="5"/>
      <c r="M109" s="5"/>
      <c r="N109" s="5"/>
      <c r="O109" s="5"/>
    </row>
    <row r="110" spans="1:18" ht="15.5" x14ac:dyDescent="0.3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8" s="2" customFormat="1" ht="15.5" x14ac:dyDescent="0.35">
      <c r="A111" s="4" t="s">
        <v>0</v>
      </c>
      <c r="B111" s="4" t="s">
        <v>96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"/>
    </row>
    <row r="112" spans="1:18" s="2" customFormat="1" ht="15.5" x14ac:dyDescent="0.35">
      <c r="A112" s="5" t="s">
        <v>3</v>
      </c>
      <c r="B112" s="5" t="s">
        <v>60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8" s="2" customFormat="1" ht="15.5" x14ac:dyDescent="0.35">
      <c r="A113" s="5" t="s">
        <v>1</v>
      </c>
      <c r="B113" s="5" t="s">
        <v>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8" s="2" customFormat="1" ht="15.5" x14ac:dyDescent="0.35">
      <c r="A114" s="5" t="s">
        <v>2</v>
      </c>
      <c r="B114" s="5">
        <v>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R114" s="1"/>
    </row>
    <row r="115" spans="1:18" s="2" customFormat="1" ht="15.5" x14ac:dyDescent="0.35">
      <c r="A115" s="5" t="s">
        <v>4</v>
      </c>
      <c r="B115" s="5" t="s">
        <v>44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8" s="2" customFormat="1" ht="15.5" x14ac:dyDescent="0.35">
      <c r="A116" s="5" t="s">
        <v>5</v>
      </c>
      <c r="B116" s="5" t="s">
        <v>49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8" s="2" customFormat="1" ht="15.5" x14ac:dyDescent="0.35">
      <c r="A117" s="5" t="s">
        <v>6</v>
      </c>
      <c r="B117" s="5" t="s">
        <v>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8" s="2" customFormat="1" ht="15.5" x14ac:dyDescent="0.35">
      <c r="A118" s="5" t="s">
        <v>8</v>
      </c>
      <c r="B118" s="5" t="s">
        <v>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8" s="2" customFormat="1" ht="15.5" x14ac:dyDescent="0.35">
      <c r="A119" s="4" t="s">
        <v>10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8" s="2" customFormat="1" ht="15.5" x14ac:dyDescent="0.35">
      <c r="A120" s="4" t="s">
        <v>11</v>
      </c>
      <c r="B120" s="4" t="s">
        <v>12</v>
      </c>
      <c r="C120" s="4" t="s">
        <v>1</v>
      </c>
      <c r="D120" s="4" t="s">
        <v>8</v>
      </c>
      <c r="E120" s="4" t="s">
        <v>13</v>
      </c>
      <c r="F120" s="4" t="s">
        <v>6</v>
      </c>
      <c r="G120" s="4" t="s">
        <v>5</v>
      </c>
      <c r="H120" s="4" t="s">
        <v>3</v>
      </c>
      <c r="I120" s="4" t="s">
        <v>19</v>
      </c>
      <c r="J120" s="4" t="s">
        <v>20</v>
      </c>
      <c r="K120" s="4" t="s">
        <v>21</v>
      </c>
      <c r="L120" s="4" t="s">
        <v>22</v>
      </c>
      <c r="M120" s="4" t="s">
        <v>23</v>
      </c>
      <c r="N120" s="4" t="s">
        <v>24</v>
      </c>
      <c r="O120" s="4" t="s">
        <v>25</v>
      </c>
    </row>
    <row r="121" spans="1:18" ht="31" x14ac:dyDescent="0.35">
      <c r="A121" s="6" t="str">
        <f>B111</f>
        <v>treatment of used SIB battery cell, pyrometallurgical treatment</v>
      </c>
      <c r="B121" s="5">
        <f>160000/160000</f>
        <v>1</v>
      </c>
      <c r="C121" s="5" t="str">
        <f>B113</f>
        <v>RER</v>
      </c>
      <c r="D121" s="5" t="s">
        <v>9</v>
      </c>
      <c r="E121" s="5"/>
      <c r="F121" s="5" t="s">
        <v>14</v>
      </c>
      <c r="G121" s="5" t="s">
        <v>49</v>
      </c>
      <c r="H121" s="5"/>
      <c r="I121" s="5"/>
      <c r="J121" s="5"/>
      <c r="K121" s="5"/>
      <c r="L121" s="5"/>
      <c r="M121" s="5"/>
      <c r="N121" s="5"/>
      <c r="O121" s="5"/>
    </row>
    <row r="123" spans="1:18" s="2" customFormat="1" ht="15.5" x14ac:dyDescent="0.35">
      <c r="A123" s="4" t="s">
        <v>0</v>
      </c>
      <c r="B123" s="4" t="s">
        <v>96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"/>
    </row>
    <row r="124" spans="1:18" s="2" customFormat="1" ht="15.5" x14ac:dyDescent="0.35">
      <c r="A124" s="5" t="s">
        <v>3</v>
      </c>
      <c r="B124" s="5" t="s">
        <v>50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8" s="2" customFormat="1" ht="15.5" x14ac:dyDescent="0.35">
      <c r="A125" s="5" t="s">
        <v>1</v>
      </c>
      <c r="B125" s="5" t="s">
        <v>28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8" s="2" customFormat="1" ht="15.5" x14ac:dyDescent="0.35">
      <c r="A126" s="5" t="s">
        <v>2</v>
      </c>
      <c r="B126" s="5">
        <v>1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R126" s="1"/>
    </row>
    <row r="127" spans="1:18" s="2" customFormat="1" ht="15.5" x14ac:dyDescent="0.35">
      <c r="A127" s="5" t="s">
        <v>4</v>
      </c>
      <c r="B127" s="5" t="s">
        <v>44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8" s="2" customFormat="1" ht="15.5" x14ac:dyDescent="0.35">
      <c r="A128" s="5" t="s">
        <v>5</v>
      </c>
      <c r="B128" s="5" t="s">
        <v>51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8" s="2" customFormat="1" ht="15.5" x14ac:dyDescent="0.35">
      <c r="A129" s="5" t="s">
        <v>6</v>
      </c>
      <c r="B129" s="5" t="s">
        <v>7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8" s="2" customFormat="1" ht="15.5" x14ac:dyDescent="0.35">
      <c r="A130" s="5" t="s">
        <v>8</v>
      </c>
      <c r="B130" s="5" t="s">
        <v>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8" s="2" customFormat="1" ht="15.5" x14ac:dyDescent="0.35">
      <c r="A131" s="4" t="s">
        <v>10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8" s="2" customFormat="1" ht="15.5" x14ac:dyDescent="0.35">
      <c r="A132" s="4" t="s">
        <v>11</v>
      </c>
      <c r="B132" s="4" t="s">
        <v>12</v>
      </c>
      <c r="C132" s="4" t="s">
        <v>1</v>
      </c>
      <c r="D132" s="4" t="s">
        <v>8</v>
      </c>
      <c r="E132" s="4" t="s">
        <v>13</v>
      </c>
      <c r="F132" s="4" t="s">
        <v>6</v>
      </c>
      <c r="G132" s="4" t="s">
        <v>5</v>
      </c>
      <c r="H132" s="4" t="s">
        <v>3</v>
      </c>
      <c r="I132" s="4" t="s">
        <v>19</v>
      </c>
      <c r="J132" s="4" t="s">
        <v>20</v>
      </c>
      <c r="K132" s="4" t="s">
        <v>21</v>
      </c>
      <c r="L132" s="4" t="s">
        <v>22</v>
      </c>
      <c r="M132" s="4" t="s">
        <v>23</v>
      </c>
      <c r="N132" s="4" t="s">
        <v>24</v>
      </c>
      <c r="O132" s="4" t="s">
        <v>25</v>
      </c>
    </row>
    <row r="133" spans="1:18" ht="31" x14ac:dyDescent="0.35">
      <c r="A133" s="6" t="str">
        <f>B123</f>
        <v>treatment of used SIB battery cell, pyrometallurgical treatment</v>
      </c>
      <c r="B133" s="5">
        <f>160000/160000</f>
        <v>1</v>
      </c>
      <c r="C133" s="5" t="str">
        <f>B125</f>
        <v>RER</v>
      </c>
      <c r="D133" s="5" t="s">
        <v>9</v>
      </c>
      <c r="E133" s="5"/>
      <c r="F133" s="5" t="s">
        <v>14</v>
      </c>
      <c r="G133" s="5" t="s">
        <v>51</v>
      </c>
      <c r="H133" s="5"/>
      <c r="I133" s="5"/>
      <c r="J133" s="5"/>
      <c r="K133" s="5"/>
      <c r="L133" s="5"/>
      <c r="M133" s="5"/>
      <c r="N133" s="5"/>
      <c r="O133" s="5"/>
    </row>
    <row r="134" spans="1:18" ht="15.5" x14ac:dyDescent="0.3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8" s="2" customFormat="1" ht="15.5" x14ac:dyDescent="0.35">
      <c r="A135" s="4" t="s">
        <v>0</v>
      </c>
      <c r="B135" s="4" t="s">
        <v>96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1"/>
    </row>
    <row r="136" spans="1:18" s="2" customFormat="1" ht="15.5" x14ac:dyDescent="0.35">
      <c r="A136" s="5" t="s">
        <v>3</v>
      </c>
      <c r="B136" s="5" t="s">
        <v>52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8" s="2" customFormat="1" ht="15.5" x14ac:dyDescent="0.35">
      <c r="A137" s="5" t="s">
        <v>1</v>
      </c>
      <c r="B137" s="5" t="s">
        <v>28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8" s="2" customFormat="1" ht="15.5" x14ac:dyDescent="0.35">
      <c r="A138" s="5" t="s">
        <v>2</v>
      </c>
      <c r="B138" s="5">
        <v>1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R138" s="1"/>
    </row>
    <row r="139" spans="1:18" s="2" customFormat="1" ht="15.5" x14ac:dyDescent="0.35">
      <c r="A139" s="5" t="s">
        <v>4</v>
      </c>
      <c r="B139" s="5" t="s">
        <v>44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8" s="2" customFormat="1" ht="15.5" x14ac:dyDescent="0.35">
      <c r="A140" s="5" t="s">
        <v>5</v>
      </c>
      <c r="B140" s="5" t="s">
        <v>53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8" s="2" customFormat="1" ht="15.5" x14ac:dyDescent="0.35">
      <c r="A141" s="5" t="s">
        <v>6</v>
      </c>
      <c r="B141" s="5" t="s">
        <v>7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8" s="2" customFormat="1" ht="15.5" x14ac:dyDescent="0.35">
      <c r="A142" s="5" t="s">
        <v>8</v>
      </c>
      <c r="B142" s="5" t="s">
        <v>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8" s="2" customFormat="1" ht="15.5" x14ac:dyDescent="0.35">
      <c r="A143" s="4" t="s">
        <v>10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8" s="2" customFormat="1" ht="15.5" x14ac:dyDescent="0.35">
      <c r="A144" s="4" t="s">
        <v>11</v>
      </c>
      <c r="B144" s="4" t="s">
        <v>12</v>
      </c>
      <c r="C144" s="4" t="s">
        <v>1</v>
      </c>
      <c r="D144" s="4" t="s">
        <v>8</v>
      </c>
      <c r="E144" s="4" t="s">
        <v>13</v>
      </c>
      <c r="F144" s="4" t="s">
        <v>6</v>
      </c>
      <c r="G144" s="4" t="s">
        <v>5</v>
      </c>
      <c r="H144" s="4" t="s">
        <v>3</v>
      </c>
      <c r="I144" s="4" t="s">
        <v>19</v>
      </c>
      <c r="J144" s="4" t="s">
        <v>20</v>
      </c>
      <c r="K144" s="4" t="s">
        <v>21</v>
      </c>
      <c r="L144" s="4" t="s">
        <v>22</v>
      </c>
      <c r="M144" s="4" t="s">
        <v>23</v>
      </c>
      <c r="N144" s="4" t="s">
        <v>24</v>
      </c>
      <c r="O144" s="4" t="s">
        <v>25</v>
      </c>
    </row>
    <row r="145" spans="1:18" ht="31" x14ac:dyDescent="0.35">
      <c r="A145" s="6" t="str">
        <f>B135</f>
        <v>treatment of used SIB battery cell, pyrometallurgical treatment</v>
      </c>
      <c r="B145" s="5">
        <f>160000/160000</f>
        <v>1</v>
      </c>
      <c r="C145" s="5" t="str">
        <f>B137</f>
        <v>RER</v>
      </c>
      <c r="D145" s="5" t="s">
        <v>9</v>
      </c>
      <c r="E145" s="5"/>
      <c r="F145" s="5" t="s">
        <v>14</v>
      </c>
      <c r="G145" s="5" t="s">
        <v>53</v>
      </c>
      <c r="H145" s="5"/>
      <c r="I145" s="5"/>
      <c r="J145" s="5"/>
      <c r="K145" s="5"/>
      <c r="L145" s="5"/>
      <c r="M145" s="5"/>
      <c r="N145" s="5"/>
      <c r="O145" s="5"/>
    </row>
    <row r="146" spans="1:18" ht="15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  <c r="Q146" s="2"/>
    </row>
    <row r="147" spans="1:18" s="2" customFormat="1" ht="15.5" x14ac:dyDescent="0.35">
      <c r="A147" s="4" t="s">
        <v>0</v>
      </c>
      <c r="B147" s="4" t="s">
        <v>96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1"/>
    </row>
    <row r="148" spans="1:18" s="2" customFormat="1" ht="15.5" x14ac:dyDescent="0.35">
      <c r="A148" s="5" t="s">
        <v>3</v>
      </c>
      <c r="B148" s="5" t="s">
        <v>56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8" s="2" customFormat="1" ht="15.5" x14ac:dyDescent="0.35">
      <c r="A149" s="5" t="s">
        <v>1</v>
      </c>
      <c r="B149" s="5" t="s">
        <v>28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8" s="2" customFormat="1" ht="15.5" x14ac:dyDescent="0.35">
      <c r="A150" s="5" t="s">
        <v>2</v>
      </c>
      <c r="B150" s="5">
        <v>1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R150" s="1"/>
    </row>
    <row r="151" spans="1:18" s="2" customFormat="1" ht="15.5" x14ac:dyDescent="0.35">
      <c r="A151" s="5" t="s">
        <v>4</v>
      </c>
      <c r="B151" s="5" t="s">
        <v>44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8" s="2" customFormat="1" ht="15.5" x14ac:dyDescent="0.35">
      <c r="A152" s="5" t="s">
        <v>5</v>
      </c>
      <c r="B152" s="5" t="s">
        <v>57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8" s="2" customFormat="1" ht="15.5" x14ac:dyDescent="0.35">
      <c r="A153" s="5" t="s">
        <v>6</v>
      </c>
      <c r="B153" s="5" t="s">
        <v>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8" s="2" customFormat="1" ht="15.5" x14ac:dyDescent="0.35">
      <c r="A154" s="5" t="s">
        <v>8</v>
      </c>
      <c r="B154" s="5" t="s">
        <v>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8" s="2" customFormat="1" ht="15.5" x14ac:dyDescent="0.35">
      <c r="A155" s="4" t="s">
        <v>10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8" s="2" customFormat="1" ht="15.5" x14ac:dyDescent="0.35">
      <c r="A156" s="4" t="s">
        <v>11</v>
      </c>
      <c r="B156" s="4" t="s">
        <v>12</v>
      </c>
      <c r="C156" s="4" t="s">
        <v>1</v>
      </c>
      <c r="D156" s="4" t="s">
        <v>8</v>
      </c>
      <c r="E156" s="4" t="s">
        <v>13</v>
      </c>
      <c r="F156" s="4" t="s">
        <v>6</v>
      </c>
      <c r="G156" s="4" t="s">
        <v>5</v>
      </c>
      <c r="H156" s="4" t="s">
        <v>3</v>
      </c>
      <c r="I156" s="4" t="s">
        <v>19</v>
      </c>
      <c r="J156" s="4" t="s">
        <v>20</v>
      </c>
      <c r="K156" s="4" t="s">
        <v>21</v>
      </c>
      <c r="L156" s="4" t="s">
        <v>22</v>
      </c>
      <c r="M156" s="4" t="s">
        <v>23</v>
      </c>
      <c r="N156" s="4" t="s">
        <v>24</v>
      </c>
      <c r="O156" s="4" t="s">
        <v>25</v>
      </c>
    </row>
    <row r="157" spans="1:18" ht="31" x14ac:dyDescent="0.35">
      <c r="A157" s="6" t="str">
        <f>B147</f>
        <v>treatment of used SIB battery cell, pyrometallurgical treatment</v>
      </c>
      <c r="B157" s="5">
        <f>160000/160000</f>
        <v>1</v>
      </c>
      <c r="C157" s="5" t="str">
        <f>B149</f>
        <v>RER</v>
      </c>
      <c r="D157" s="5" t="s">
        <v>9</v>
      </c>
      <c r="E157" s="5"/>
      <c r="F157" s="5" t="s">
        <v>14</v>
      </c>
      <c r="G157" s="5" t="s">
        <v>57</v>
      </c>
      <c r="H157" s="5"/>
      <c r="I157" s="5"/>
      <c r="J157" s="5"/>
      <c r="K157" s="5"/>
      <c r="L157" s="5"/>
      <c r="M157" s="5"/>
      <c r="N157" s="5"/>
      <c r="O157" s="5"/>
    </row>
    <row r="158" spans="1:18" ht="15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  <c r="Q158" s="2"/>
    </row>
    <row r="159" spans="1:18" s="12" customFormat="1" ht="15.5" x14ac:dyDescent="0.35">
      <c r="A159" s="10" t="s">
        <v>0</v>
      </c>
      <c r="B159" s="10" t="s">
        <v>94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0"/>
      <c r="Q159" s="11"/>
    </row>
    <row r="160" spans="1:18" s="12" customFormat="1" ht="15.5" x14ac:dyDescent="0.35">
      <c r="A160" s="11" t="s">
        <v>3</v>
      </c>
      <c r="B160" s="11" t="s">
        <v>61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0"/>
      <c r="Q160" s="11"/>
    </row>
    <row r="161" spans="1:17" s="11" customFormat="1" ht="15.5" x14ac:dyDescent="0.35">
      <c r="A161" s="11" t="s">
        <v>1</v>
      </c>
      <c r="B161" s="11" t="s">
        <v>28</v>
      </c>
      <c r="P161" s="10"/>
    </row>
    <row r="162" spans="1:17" s="11" customFormat="1" ht="15.5" x14ac:dyDescent="0.35">
      <c r="A162" s="11" t="s">
        <v>2</v>
      </c>
      <c r="B162" s="11">
        <v>-1</v>
      </c>
      <c r="P162" s="12"/>
      <c r="Q162" s="12"/>
    </row>
    <row r="163" spans="1:17" s="11" customFormat="1" ht="15.5" x14ac:dyDescent="0.35">
      <c r="A163" s="11" t="s">
        <v>4</v>
      </c>
      <c r="B163" s="11" t="s">
        <v>44</v>
      </c>
      <c r="P163" s="12"/>
      <c r="Q163" s="12"/>
    </row>
    <row r="164" spans="1:17" s="11" customFormat="1" ht="15.5" x14ac:dyDescent="0.35">
      <c r="A164" s="11" t="s">
        <v>5</v>
      </c>
      <c r="B164" s="11" t="s">
        <v>95</v>
      </c>
      <c r="P164" s="12"/>
      <c r="Q164" s="12"/>
    </row>
    <row r="165" spans="1:17" s="12" customFormat="1" ht="15.5" x14ac:dyDescent="0.35">
      <c r="A165" s="11" t="s">
        <v>6</v>
      </c>
      <c r="B165" s="11" t="s">
        <v>7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7" s="11" customFormat="1" ht="15.5" x14ac:dyDescent="0.35">
      <c r="A166" s="11" t="s">
        <v>8</v>
      </c>
      <c r="B166" s="11" t="s">
        <v>9</v>
      </c>
      <c r="P166" s="12"/>
      <c r="Q166" s="12"/>
    </row>
    <row r="167" spans="1:17" s="11" customFormat="1" ht="15.5" x14ac:dyDescent="0.35">
      <c r="A167" s="10" t="s">
        <v>10</v>
      </c>
      <c r="P167" s="12"/>
      <c r="Q167" s="12"/>
    </row>
    <row r="168" spans="1:17" s="11" customFormat="1" ht="15.5" x14ac:dyDescent="0.35">
      <c r="A168" s="10" t="s">
        <v>11</v>
      </c>
      <c r="B168" s="10" t="s">
        <v>12</v>
      </c>
      <c r="C168" s="10" t="s">
        <v>1</v>
      </c>
      <c r="D168" s="10" t="s">
        <v>8</v>
      </c>
      <c r="E168" s="10" t="s">
        <v>13</v>
      </c>
      <c r="F168" s="10" t="s">
        <v>6</v>
      </c>
      <c r="G168" s="10" t="s">
        <v>5</v>
      </c>
      <c r="H168" s="10" t="s">
        <v>3</v>
      </c>
      <c r="I168" s="10" t="s">
        <v>19</v>
      </c>
      <c r="J168" s="10" t="s">
        <v>20</v>
      </c>
      <c r="K168" s="10" t="s">
        <v>21</v>
      </c>
      <c r="L168" s="10" t="s">
        <v>22</v>
      </c>
      <c r="M168" s="10" t="s">
        <v>23</v>
      </c>
      <c r="N168" s="10" t="s">
        <v>24</v>
      </c>
      <c r="O168" s="10" t="s">
        <v>25</v>
      </c>
      <c r="P168" s="12"/>
      <c r="Q168" s="12"/>
    </row>
    <row r="169" spans="1:17" s="12" customFormat="1" ht="31" x14ac:dyDescent="0.35">
      <c r="A169" s="13" t="str">
        <f>B159</f>
        <v>treatment of used SIB battery cell, hydrometallurgical treatment</v>
      </c>
      <c r="B169" s="11">
        <v>-1</v>
      </c>
      <c r="C169" s="11" t="str">
        <f>B161</f>
        <v>RER</v>
      </c>
      <c r="D169" s="11" t="str">
        <f>B166</f>
        <v>kilogram</v>
      </c>
      <c r="E169" s="11"/>
      <c r="F169" s="11" t="s">
        <v>14</v>
      </c>
      <c r="G169" s="11" t="str">
        <f>B164</f>
        <v>used SIB battery cell</v>
      </c>
      <c r="H169" s="13" t="s">
        <v>62</v>
      </c>
      <c r="I169" s="11"/>
      <c r="J169" s="11"/>
      <c r="K169" s="11"/>
      <c r="L169" s="11"/>
      <c r="M169" s="11"/>
      <c r="N169" s="11"/>
      <c r="O169" s="11"/>
    </row>
    <row r="170" spans="1:17" s="12" customFormat="1" ht="15.5" x14ac:dyDescent="0.35">
      <c r="A170" s="13" t="s">
        <v>63</v>
      </c>
      <c r="B170" s="14">
        <v>2.5000000000000001E-2</v>
      </c>
      <c r="C170" s="11" t="s">
        <v>31</v>
      </c>
      <c r="D170" s="11" t="s">
        <v>9</v>
      </c>
      <c r="E170" s="11"/>
      <c r="F170" s="11" t="s">
        <v>15</v>
      </c>
      <c r="G170" s="11" t="s">
        <v>64</v>
      </c>
      <c r="H170" s="13" t="s">
        <v>65</v>
      </c>
      <c r="I170" s="11"/>
      <c r="J170" s="11"/>
      <c r="K170" s="11"/>
      <c r="L170" s="11"/>
      <c r="M170" s="11"/>
      <c r="N170" s="11"/>
      <c r="O170" s="11"/>
    </row>
    <row r="171" spans="1:17" s="12" customFormat="1" ht="15.5" x14ac:dyDescent="0.35">
      <c r="A171" s="13" t="s">
        <v>26</v>
      </c>
      <c r="B171" s="16">
        <v>0.14000000000000001</v>
      </c>
      <c r="C171" s="11" t="s">
        <v>16</v>
      </c>
      <c r="D171" s="11" t="s">
        <v>17</v>
      </c>
      <c r="E171" s="11"/>
      <c r="F171" s="11" t="s">
        <v>15</v>
      </c>
      <c r="G171" s="11" t="s">
        <v>27</v>
      </c>
      <c r="H171" s="11"/>
      <c r="I171" s="11"/>
      <c r="J171" s="11"/>
      <c r="K171" s="11"/>
      <c r="L171" s="11"/>
      <c r="M171" s="11"/>
      <c r="N171" s="11"/>
      <c r="O171" s="11"/>
      <c r="P171" s="10"/>
      <c r="Q171" s="11"/>
    </row>
    <row r="172" spans="1:17" s="12" customFormat="1" ht="15.5" x14ac:dyDescent="0.35">
      <c r="A172" s="13" t="s">
        <v>37</v>
      </c>
      <c r="B172" s="14">
        <v>0.72</v>
      </c>
      <c r="C172" s="11" t="s">
        <v>16</v>
      </c>
      <c r="D172" s="11" t="s">
        <v>9</v>
      </c>
      <c r="E172" s="11"/>
      <c r="F172" s="11" t="s">
        <v>15</v>
      </c>
      <c r="G172" s="11" t="s">
        <v>38</v>
      </c>
      <c r="H172" s="11" t="s">
        <v>66</v>
      </c>
      <c r="I172" s="11"/>
      <c r="J172" s="11"/>
      <c r="K172" s="11"/>
      <c r="L172" s="11"/>
      <c r="M172" s="11"/>
      <c r="N172" s="11"/>
      <c r="O172" s="11"/>
      <c r="P172" s="10"/>
      <c r="Q172" s="11"/>
    </row>
    <row r="173" spans="1:17" s="12" customFormat="1" ht="15.5" x14ac:dyDescent="0.35">
      <c r="A173" s="13" t="s">
        <v>32</v>
      </c>
      <c r="B173" s="16">
        <v>0.21299999999999999</v>
      </c>
      <c r="C173" s="11" t="s">
        <v>28</v>
      </c>
      <c r="D173" s="11" t="s">
        <v>9</v>
      </c>
      <c r="E173" s="11"/>
      <c r="F173" s="11" t="s">
        <v>15</v>
      </c>
      <c r="G173" s="11" t="s">
        <v>33</v>
      </c>
      <c r="H173" s="11"/>
      <c r="I173" s="11"/>
      <c r="J173" s="11"/>
      <c r="K173" s="11"/>
      <c r="L173" s="11"/>
      <c r="M173" s="11"/>
      <c r="N173" s="11"/>
      <c r="O173" s="11"/>
      <c r="P173" s="10"/>
      <c r="Q173" s="11"/>
    </row>
    <row r="174" spans="1:17" s="12" customFormat="1" ht="15.5" x14ac:dyDescent="0.35">
      <c r="A174" s="13" t="s">
        <v>67</v>
      </c>
      <c r="B174" s="15">
        <v>0.11600000000000001</v>
      </c>
      <c r="C174" s="11" t="s">
        <v>16</v>
      </c>
      <c r="D174" s="11" t="s">
        <v>9</v>
      </c>
      <c r="E174" s="11"/>
      <c r="F174" s="11" t="s">
        <v>15</v>
      </c>
      <c r="G174" s="11" t="s">
        <v>68</v>
      </c>
      <c r="H174" s="11"/>
      <c r="I174" s="11"/>
      <c r="J174" s="11"/>
      <c r="K174" s="11"/>
      <c r="L174" s="11"/>
      <c r="M174" s="11"/>
      <c r="N174" s="11"/>
      <c r="O174" s="11"/>
      <c r="P174" s="10"/>
      <c r="Q174" s="11"/>
    </row>
    <row r="175" spans="1:17" s="12" customFormat="1" ht="15.5" x14ac:dyDescent="0.35">
      <c r="A175" s="13" t="s">
        <v>69</v>
      </c>
      <c r="B175" s="14">
        <v>4.0000000000000001E-10</v>
      </c>
      <c r="C175" s="11" t="s">
        <v>28</v>
      </c>
      <c r="D175" s="11" t="s">
        <v>8</v>
      </c>
      <c r="E175" s="11"/>
      <c r="F175" s="11" t="s">
        <v>15</v>
      </c>
      <c r="G175" s="11" t="s">
        <v>70</v>
      </c>
      <c r="H175" s="11"/>
      <c r="I175" s="11"/>
      <c r="J175" s="11"/>
      <c r="K175" s="11"/>
      <c r="L175" s="11"/>
      <c r="M175" s="11"/>
      <c r="N175" s="11"/>
      <c r="O175" s="11"/>
      <c r="P175" s="10"/>
      <c r="Q175" s="11"/>
    </row>
    <row r="176" spans="1:17" s="12" customFormat="1" ht="15.5" x14ac:dyDescent="0.35">
      <c r="A176" s="13" t="s">
        <v>71</v>
      </c>
      <c r="B176" s="17">
        <v>-5.8200000000000002E-2</v>
      </c>
      <c r="C176" s="11" t="s">
        <v>34</v>
      </c>
      <c r="D176" s="11" t="s">
        <v>9</v>
      </c>
      <c r="E176" s="11"/>
      <c r="F176" s="11" t="s">
        <v>15</v>
      </c>
      <c r="G176" s="11" t="s">
        <v>72</v>
      </c>
      <c r="H176" s="11"/>
      <c r="I176" s="11"/>
      <c r="J176" s="11"/>
      <c r="K176" s="11"/>
      <c r="L176" s="11"/>
      <c r="M176" s="11"/>
      <c r="N176" s="11"/>
      <c r="O176" s="11"/>
      <c r="P176" s="10"/>
      <c r="Q176" s="11"/>
    </row>
    <row r="177" spans="1:17" s="12" customFormat="1" ht="15.5" x14ac:dyDescent="0.35">
      <c r="A177" s="13" t="s">
        <v>73</v>
      </c>
      <c r="B177" s="17">
        <v>-0.20200000000000001</v>
      </c>
      <c r="C177" s="11" t="s">
        <v>28</v>
      </c>
      <c r="D177" s="11" t="s">
        <v>9</v>
      </c>
      <c r="E177" s="11"/>
      <c r="F177" s="11" t="s">
        <v>15</v>
      </c>
      <c r="G177" s="13" t="s">
        <v>74</v>
      </c>
      <c r="H177" s="11"/>
      <c r="I177" s="11"/>
      <c r="J177" s="11"/>
      <c r="K177" s="11"/>
      <c r="L177" s="11"/>
      <c r="M177" s="11"/>
      <c r="N177" s="11"/>
      <c r="O177" s="11"/>
      <c r="P177" s="10"/>
      <c r="Q177" s="11"/>
    </row>
    <row r="178" spans="1:17" s="12" customFormat="1" ht="15.5" x14ac:dyDescent="0.35">
      <c r="A178" s="13" t="s">
        <v>75</v>
      </c>
      <c r="B178" s="17">
        <v>-0.33900000000000002</v>
      </c>
      <c r="C178" s="11" t="s">
        <v>34</v>
      </c>
      <c r="D178" s="11" t="s">
        <v>9</v>
      </c>
      <c r="E178" s="11"/>
      <c r="F178" s="11" t="s">
        <v>15</v>
      </c>
      <c r="G178" s="11" t="s">
        <v>76</v>
      </c>
      <c r="H178" s="11"/>
      <c r="I178" s="11"/>
      <c r="J178" s="11"/>
      <c r="K178" s="11"/>
      <c r="L178" s="11"/>
      <c r="M178" s="11"/>
      <c r="N178" s="11"/>
      <c r="O178" s="11"/>
      <c r="P178" s="10"/>
      <c r="Q178" s="11"/>
    </row>
    <row r="179" spans="1:17" s="12" customFormat="1" ht="31" x14ac:dyDescent="0.35">
      <c r="A179" s="13" t="s">
        <v>35</v>
      </c>
      <c r="B179" s="14">
        <f>-0.000337</f>
        <v>-3.3700000000000001E-4</v>
      </c>
      <c r="C179" s="11" t="s">
        <v>16</v>
      </c>
      <c r="D179" s="11" t="s">
        <v>29</v>
      </c>
      <c r="E179" s="11"/>
      <c r="F179" s="11" t="s">
        <v>15</v>
      </c>
      <c r="G179" s="11" t="s">
        <v>36</v>
      </c>
      <c r="H179" s="11"/>
      <c r="I179" s="11"/>
      <c r="J179" s="11"/>
      <c r="K179" s="11"/>
      <c r="L179" s="11"/>
      <c r="M179" s="11"/>
      <c r="N179" s="11"/>
      <c r="O179" s="11"/>
      <c r="P179" s="10"/>
      <c r="Q179" s="11"/>
    </row>
    <row r="180" spans="1:17" s="12" customFormat="1" ht="15.5" x14ac:dyDescent="0.35">
      <c r="A180" s="13" t="s">
        <v>77</v>
      </c>
      <c r="B180" s="14">
        <v>4.5000000000000001E-6</v>
      </c>
      <c r="C180" s="11"/>
      <c r="D180" s="11" t="s">
        <v>9</v>
      </c>
      <c r="E180" s="11" t="s">
        <v>78</v>
      </c>
      <c r="F180" s="11" t="s">
        <v>40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0"/>
      <c r="Q180" s="11"/>
    </row>
    <row r="181" spans="1:17" s="12" customFormat="1" ht="31" x14ac:dyDescent="0.35">
      <c r="A181" s="13" t="s">
        <v>79</v>
      </c>
      <c r="B181" s="14">
        <v>2.5000000000000002E-6</v>
      </c>
      <c r="C181" s="11"/>
      <c r="D181" s="11" t="s">
        <v>9</v>
      </c>
      <c r="E181" s="11" t="s">
        <v>78</v>
      </c>
      <c r="F181" s="11" t="s">
        <v>40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0"/>
      <c r="Q181" s="11"/>
    </row>
    <row r="182" spans="1:17" s="12" customFormat="1" ht="15.5" x14ac:dyDescent="0.35">
      <c r="A182" s="13" t="s">
        <v>80</v>
      </c>
      <c r="B182" s="14">
        <v>1.2E-5</v>
      </c>
      <c r="C182" s="11"/>
      <c r="D182" s="11" t="s">
        <v>9</v>
      </c>
      <c r="E182" s="11" t="s">
        <v>41</v>
      </c>
      <c r="F182" s="11" t="s">
        <v>40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0"/>
      <c r="Q182" s="11"/>
    </row>
    <row r="183" spans="1:17" s="12" customFormat="1" ht="15.5" x14ac:dyDescent="0.35">
      <c r="A183" s="13" t="s">
        <v>81</v>
      </c>
      <c r="B183" s="14">
        <v>3.0000000000000001E-5</v>
      </c>
      <c r="C183" s="11"/>
      <c r="D183" s="11" t="s">
        <v>9</v>
      </c>
      <c r="E183" s="11" t="s">
        <v>41</v>
      </c>
      <c r="F183" s="11" t="s">
        <v>40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0"/>
      <c r="Q183" s="11"/>
    </row>
    <row r="184" spans="1:17" s="12" customFormat="1" ht="15.5" x14ac:dyDescent="0.35">
      <c r="A184" s="13" t="s">
        <v>82</v>
      </c>
      <c r="B184" s="14">
        <v>1E-8</v>
      </c>
      <c r="C184" s="11"/>
      <c r="D184" s="11" t="s">
        <v>9</v>
      </c>
      <c r="E184" s="11" t="s">
        <v>41</v>
      </c>
      <c r="F184" s="11" t="s">
        <v>40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0"/>
      <c r="Q184" s="11"/>
    </row>
    <row r="185" spans="1:17" s="12" customFormat="1" ht="15.5" x14ac:dyDescent="0.35">
      <c r="A185" s="13" t="s">
        <v>83</v>
      </c>
      <c r="B185" s="14">
        <v>1.6699999999999999E-5</v>
      </c>
      <c r="C185" s="11"/>
      <c r="D185" s="11" t="s">
        <v>9</v>
      </c>
      <c r="E185" s="11" t="s">
        <v>41</v>
      </c>
      <c r="F185" s="11" t="s">
        <v>40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0"/>
      <c r="Q185" s="11"/>
    </row>
    <row r="186" spans="1:17" s="12" customFormat="1" ht="15.5" x14ac:dyDescent="0.35">
      <c r="A186" s="13" t="s">
        <v>84</v>
      </c>
      <c r="B186" s="14">
        <v>2.9999999999999997E-8</v>
      </c>
      <c r="C186" s="11"/>
      <c r="D186" s="11" t="s">
        <v>9</v>
      </c>
      <c r="E186" s="11" t="s">
        <v>41</v>
      </c>
      <c r="F186" s="11" t="s">
        <v>40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0"/>
      <c r="Q186" s="11"/>
    </row>
    <row r="187" spans="1:17" s="12" customFormat="1" ht="15.5" x14ac:dyDescent="0.35">
      <c r="A187" s="13" t="s">
        <v>85</v>
      </c>
      <c r="B187" s="14">
        <v>1.6699999999999999E-5</v>
      </c>
      <c r="C187" s="11"/>
      <c r="D187" s="11" t="s">
        <v>9</v>
      </c>
      <c r="E187" s="11" t="s">
        <v>41</v>
      </c>
      <c r="F187" s="11" t="s">
        <v>40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0"/>
      <c r="Q187" s="11"/>
    </row>
    <row r="188" spans="1:17" s="12" customFormat="1" ht="15.5" x14ac:dyDescent="0.35">
      <c r="A188" s="13" t="s">
        <v>86</v>
      </c>
      <c r="B188" s="14">
        <v>1.6699999999999999E-5</v>
      </c>
      <c r="C188" s="11"/>
      <c r="D188" s="11" t="s">
        <v>9</v>
      </c>
      <c r="E188" s="11" t="s">
        <v>41</v>
      </c>
      <c r="F188" s="11" t="s">
        <v>40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0"/>
      <c r="Q188" s="11"/>
    </row>
    <row r="190" spans="1:17" s="12" customFormat="1" ht="15.5" x14ac:dyDescent="0.35">
      <c r="A190" s="10" t="s">
        <v>0</v>
      </c>
      <c r="B190" s="10" t="s">
        <v>96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0"/>
      <c r="Q190" s="11"/>
    </row>
    <row r="191" spans="1:17" s="12" customFormat="1" ht="15.5" x14ac:dyDescent="0.35">
      <c r="A191" s="11" t="s">
        <v>3</v>
      </c>
      <c r="B191" s="11" t="s">
        <v>87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0"/>
      <c r="Q191" s="11"/>
    </row>
    <row r="192" spans="1:17" s="11" customFormat="1" ht="15.5" x14ac:dyDescent="0.35">
      <c r="A192" s="11" t="s">
        <v>1</v>
      </c>
      <c r="B192" s="11" t="s">
        <v>28</v>
      </c>
      <c r="P192" s="10"/>
    </row>
    <row r="193" spans="1:17" s="11" customFormat="1" ht="15.5" x14ac:dyDescent="0.35">
      <c r="A193" s="11" t="s">
        <v>2</v>
      </c>
      <c r="B193" s="11">
        <v>-1</v>
      </c>
      <c r="P193" s="12"/>
      <c r="Q193" s="12"/>
    </row>
    <row r="194" spans="1:17" s="11" customFormat="1" ht="15.5" x14ac:dyDescent="0.35">
      <c r="A194" s="11" t="s">
        <v>4</v>
      </c>
      <c r="B194" s="11" t="s">
        <v>44</v>
      </c>
      <c r="P194" s="12"/>
      <c r="Q194" s="12"/>
    </row>
    <row r="195" spans="1:17" s="11" customFormat="1" ht="15.5" x14ac:dyDescent="0.35">
      <c r="A195" s="11" t="s">
        <v>5</v>
      </c>
      <c r="B195" s="11" t="s">
        <v>95</v>
      </c>
      <c r="P195" s="12"/>
      <c r="Q195" s="12"/>
    </row>
    <row r="196" spans="1:17" s="12" customFormat="1" ht="15.5" x14ac:dyDescent="0.35">
      <c r="A196" s="11" t="s">
        <v>6</v>
      </c>
      <c r="B196" s="11" t="s">
        <v>7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1:17" s="11" customFormat="1" ht="15.5" x14ac:dyDescent="0.35">
      <c r="A197" s="11" t="s">
        <v>8</v>
      </c>
      <c r="B197" s="11" t="s">
        <v>9</v>
      </c>
      <c r="P197" s="12"/>
      <c r="Q197" s="12"/>
    </row>
    <row r="198" spans="1:17" s="11" customFormat="1" ht="15.5" x14ac:dyDescent="0.35">
      <c r="A198" s="10" t="s">
        <v>10</v>
      </c>
      <c r="P198" s="12"/>
      <c r="Q198" s="12"/>
    </row>
    <row r="199" spans="1:17" s="11" customFormat="1" ht="15.5" x14ac:dyDescent="0.35">
      <c r="A199" s="10" t="s">
        <v>11</v>
      </c>
      <c r="B199" s="10" t="s">
        <v>12</v>
      </c>
      <c r="C199" s="10" t="s">
        <v>1</v>
      </c>
      <c r="D199" s="10" t="s">
        <v>8</v>
      </c>
      <c r="E199" s="10" t="s">
        <v>13</v>
      </c>
      <c r="F199" s="10" t="s">
        <v>6</v>
      </c>
      <c r="G199" s="10" t="s">
        <v>5</v>
      </c>
      <c r="H199" s="10" t="s">
        <v>3</v>
      </c>
      <c r="I199" s="10" t="s">
        <v>19</v>
      </c>
      <c r="J199" s="10" t="s">
        <v>20</v>
      </c>
      <c r="K199" s="10" t="s">
        <v>21</v>
      </c>
      <c r="L199" s="10" t="s">
        <v>22</v>
      </c>
      <c r="M199" s="10" t="s">
        <v>23</v>
      </c>
      <c r="N199" s="10" t="s">
        <v>24</v>
      </c>
      <c r="O199" s="10" t="s">
        <v>25</v>
      </c>
      <c r="P199" s="12"/>
      <c r="Q199" s="12"/>
    </row>
    <row r="200" spans="1:17" s="12" customFormat="1" ht="31" x14ac:dyDescent="0.35">
      <c r="A200" s="13" t="str">
        <f>B190</f>
        <v>treatment of used SIB battery cell, pyrometallurgical treatment</v>
      </c>
      <c r="B200" s="11">
        <v>-1</v>
      </c>
      <c r="C200" s="11" t="str">
        <f>B192</f>
        <v>RER</v>
      </c>
      <c r="D200" s="11" t="str">
        <f>B197</f>
        <v>kilogram</v>
      </c>
      <c r="E200" s="11"/>
      <c r="F200" s="11" t="s">
        <v>14</v>
      </c>
      <c r="G200" s="11" t="str">
        <f>B195</f>
        <v>used SIB battery cell</v>
      </c>
      <c r="H200" s="13" t="s">
        <v>62</v>
      </c>
      <c r="I200" s="11"/>
      <c r="J200" s="11"/>
      <c r="K200" s="11"/>
      <c r="L200" s="11"/>
      <c r="M200" s="11"/>
      <c r="N200" s="11"/>
      <c r="O200" s="11"/>
    </row>
    <row r="201" spans="1:17" s="12" customFormat="1" ht="31" x14ac:dyDescent="0.35">
      <c r="A201" s="13" t="s">
        <v>39</v>
      </c>
      <c r="B201" s="14">
        <v>0.21</v>
      </c>
      <c r="C201" s="11" t="s">
        <v>28</v>
      </c>
      <c r="D201" s="11" t="s">
        <v>9</v>
      </c>
      <c r="E201" s="11"/>
      <c r="F201" s="11" t="s">
        <v>15</v>
      </c>
      <c r="G201" s="11" t="s">
        <v>30</v>
      </c>
      <c r="H201" s="11"/>
      <c r="I201" s="11"/>
      <c r="J201" s="11"/>
      <c r="K201" s="11"/>
      <c r="L201" s="11"/>
      <c r="M201" s="11"/>
      <c r="N201" s="11"/>
      <c r="O201" s="11"/>
      <c r="P201" s="10"/>
      <c r="Q201" s="11"/>
    </row>
    <row r="202" spans="1:17" s="12" customFormat="1" ht="15.5" x14ac:dyDescent="0.35">
      <c r="A202" s="13" t="s">
        <v>26</v>
      </c>
      <c r="B202" s="14">
        <v>0.8</v>
      </c>
      <c r="C202" s="11" t="s">
        <v>16</v>
      </c>
      <c r="D202" s="11" t="s">
        <v>17</v>
      </c>
      <c r="E202" s="11"/>
      <c r="F202" s="11" t="s">
        <v>15</v>
      </c>
      <c r="G202" s="11" t="s">
        <v>27</v>
      </c>
      <c r="H202" s="11"/>
      <c r="I202" s="11"/>
      <c r="J202" s="11"/>
      <c r="K202" s="11"/>
      <c r="L202" s="11"/>
      <c r="M202" s="11"/>
      <c r="N202" s="11"/>
      <c r="O202" s="11"/>
      <c r="P202" s="10"/>
      <c r="Q202" s="11"/>
    </row>
    <row r="203" spans="1:17" s="12" customFormat="1" ht="15.5" x14ac:dyDescent="0.35">
      <c r="A203" s="13" t="s">
        <v>37</v>
      </c>
      <c r="B203" s="14">
        <v>1</v>
      </c>
      <c r="C203" s="11" t="s">
        <v>16</v>
      </c>
      <c r="D203" s="11" t="s">
        <v>9</v>
      </c>
      <c r="E203" s="11"/>
      <c r="F203" s="11" t="s">
        <v>15</v>
      </c>
      <c r="G203" s="11" t="s">
        <v>38</v>
      </c>
      <c r="H203" s="11" t="s">
        <v>66</v>
      </c>
      <c r="I203" s="11"/>
      <c r="J203" s="11"/>
      <c r="K203" s="11"/>
      <c r="L203" s="11"/>
      <c r="M203" s="11"/>
      <c r="N203" s="11"/>
      <c r="O203" s="11"/>
      <c r="P203" s="10"/>
      <c r="Q203" s="11"/>
    </row>
    <row r="204" spans="1:17" s="12" customFormat="1" ht="15.5" x14ac:dyDescent="0.35">
      <c r="A204" s="13" t="s">
        <v>88</v>
      </c>
      <c r="B204" s="14">
        <v>5.0000000000000003E-10</v>
      </c>
      <c r="C204" s="11" t="s">
        <v>31</v>
      </c>
      <c r="D204" s="11" t="s">
        <v>8</v>
      </c>
      <c r="E204" s="11"/>
      <c r="F204" s="11" t="s">
        <v>15</v>
      </c>
      <c r="G204" s="11" t="s">
        <v>89</v>
      </c>
      <c r="H204" s="11"/>
      <c r="I204" s="11"/>
      <c r="J204" s="11"/>
      <c r="K204" s="11"/>
      <c r="L204" s="11"/>
      <c r="M204" s="11"/>
      <c r="N204" s="11"/>
      <c r="O204" s="11"/>
      <c r="P204" s="10"/>
      <c r="Q204" s="11"/>
    </row>
    <row r="205" spans="1:17" s="12" customFormat="1" ht="15.5" x14ac:dyDescent="0.35">
      <c r="A205" s="13" t="s">
        <v>71</v>
      </c>
      <c r="B205" s="17">
        <v>-5.8200000000000002E-2</v>
      </c>
      <c r="C205" s="11" t="s">
        <v>34</v>
      </c>
      <c r="D205" s="11" t="s">
        <v>9</v>
      </c>
      <c r="E205" s="11"/>
      <c r="F205" s="11" t="s">
        <v>15</v>
      </c>
      <c r="G205" s="11" t="s">
        <v>72</v>
      </c>
      <c r="H205" s="11"/>
      <c r="I205" s="11"/>
      <c r="J205" s="11"/>
      <c r="K205" s="11"/>
      <c r="L205" s="11"/>
      <c r="M205" s="11"/>
      <c r="N205" s="11"/>
      <c r="O205" s="11"/>
      <c r="P205" s="10"/>
      <c r="Q205" s="11"/>
    </row>
    <row r="206" spans="1:17" s="12" customFormat="1" ht="31" x14ac:dyDescent="0.35">
      <c r="A206" s="13" t="s">
        <v>35</v>
      </c>
      <c r="B206" s="14">
        <f>-1/1000</f>
        <v>-1E-3</v>
      </c>
      <c r="C206" s="11" t="s">
        <v>16</v>
      </c>
      <c r="D206" s="11" t="s">
        <v>29</v>
      </c>
      <c r="E206" s="11"/>
      <c r="F206" s="11" t="s">
        <v>15</v>
      </c>
      <c r="G206" s="11" t="s">
        <v>36</v>
      </c>
      <c r="H206" s="11"/>
      <c r="I206" s="11"/>
      <c r="J206" s="11"/>
      <c r="K206" s="11"/>
      <c r="L206" s="11"/>
      <c r="M206" s="11"/>
      <c r="N206" s="11"/>
      <c r="O206" s="11"/>
      <c r="P206" s="10"/>
      <c r="Q206" s="11"/>
    </row>
    <row r="207" spans="1:17" s="12" customFormat="1" ht="15.5" x14ac:dyDescent="0.35">
      <c r="A207" s="13" t="s">
        <v>77</v>
      </c>
      <c r="B207" s="14">
        <v>4.7999999999999998E-6</v>
      </c>
      <c r="C207" s="11"/>
      <c r="D207" s="11" t="s">
        <v>9</v>
      </c>
      <c r="E207" s="11" t="s">
        <v>78</v>
      </c>
      <c r="F207" s="11" t="s">
        <v>40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0"/>
      <c r="Q207" s="11"/>
    </row>
    <row r="208" spans="1:17" s="12" customFormat="1" ht="15.5" x14ac:dyDescent="0.35">
      <c r="A208" s="13" t="s">
        <v>91</v>
      </c>
      <c r="B208" s="14">
        <v>1E-4</v>
      </c>
      <c r="C208" s="11"/>
      <c r="D208" s="11" t="s">
        <v>9</v>
      </c>
      <c r="E208" s="11" t="s">
        <v>78</v>
      </c>
      <c r="F208" s="11" t="s">
        <v>40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0"/>
      <c r="Q208" s="11"/>
    </row>
    <row r="209" spans="1:17" s="12" customFormat="1" ht="15.5" x14ac:dyDescent="0.35">
      <c r="A209" s="13" t="s">
        <v>92</v>
      </c>
      <c r="B209" s="14">
        <v>1.0000000000000001E-5</v>
      </c>
      <c r="C209" s="11"/>
      <c r="D209" s="11" t="s">
        <v>9</v>
      </c>
      <c r="E209" s="11" t="s">
        <v>78</v>
      </c>
      <c r="F209" s="11" t="s">
        <v>40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0"/>
      <c r="Q209" s="11"/>
    </row>
    <row r="210" spans="1:17" s="12" customFormat="1" ht="15.5" x14ac:dyDescent="0.35">
      <c r="A210" s="13" t="s">
        <v>93</v>
      </c>
      <c r="B210" s="14">
        <v>9.3599999999999998E-5</v>
      </c>
      <c r="C210" s="11"/>
      <c r="D210" s="11" t="s">
        <v>9</v>
      </c>
      <c r="E210" s="11" t="s">
        <v>78</v>
      </c>
      <c r="F210" s="11" t="s">
        <v>40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0"/>
      <c r="Q210" s="11"/>
    </row>
    <row r="211" spans="1:17" s="12" customFormat="1" ht="15.5" x14ac:dyDescent="0.35">
      <c r="A211" s="13" t="s">
        <v>90</v>
      </c>
      <c r="B211" s="14">
        <v>0.04</v>
      </c>
      <c r="C211" s="11"/>
      <c r="D211" s="11" t="s">
        <v>9</v>
      </c>
      <c r="E211" s="11" t="s">
        <v>41</v>
      </c>
      <c r="F211" s="11" t="s">
        <v>40</v>
      </c>
      <c r="G211" s="11"/>
      <c r="H211" s="11" t="s">
        <v>97</v>
      </c>
      <c r="I211" s="11"/>
      <c r="J211" s="11"/>
      <c r="K211" s="11"/>
      <c r="L211" s="11"/>
      <c r="M211" s="11"/>
      <c r="N211" s="11"/>
      <c r="O211" s="11"/>
      <c r="P211" s="10"/>
      <c r="Q2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SIB_Battery_EOL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2025-08-20T08:38:17Z</dcterms:modified>
</cp:coreProperties>
</file>