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29040" windowHeight="15840" tabRatio="600" firstSheet="0" activeTab="4" autoFilterDateGrouping="1"/>
  </bookViews>
  <sheets>
    <sheet xmlns:r="http://schemas.openxmlformats.org/officeDocument/2006/relationships" name="Summary" sheetId="1" state="visible" r:id="rId1"/>
    <sheet xmlns:r="http://schemas.openxmlformats.org/officeDocument/2006/relationships" name="Parameters" sheetId="2" state="visible" r:id="rId2"/>
    <sheet xmlns:r="http://schemas.openxmlformats.org/officeDocument/2006/relationships" name="GREET" sheetId="3" state="visible" r:id="rId3"/>
    <sheet xmlns:r="http://schemas.openxmlformats.org/officeDocument/2006/relationships" name="Pereira et al. 2019" sheetId="4" state="visible" r:id="rId4"/>
    <sheet xmlns:r="http://schemas.openxmlformats.org/officeDocument/2006/relationships" name="Gonzalez-Garcia et al. 2012" sheetId="5" state="visible" r:id="rId5"/>
    <sheet xmlns:r="http://schemas.openxmlformats.org/officeDocument/2006/relationships" name="Cozzolini 2018" sheetId="6" state="visible" r:id="rId6"/>
    <sheet xmlns:r="http://schemas.openxmlformats.org/officeDocument/2006/relationships" name="Cavalett &amp; Cherubini 2022" sheetId="7" state="visible" r:id="rId7"/>
  </sheets>
  <definedNames/>
  <calcPr calcId="191029" fullCalcOnLoad="1"/>
</workbook>
</file>

<file path=xl/styles.xml><?xml version="1.0" encoding="utf-8"?>
<styleSheet xmlns="http://schemas.openxmlformats.org/spreadsheetml/2006/main">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font>
      <name val="Calibri"/>
      <family val="2"/>
      <color theme="1"/>
      <sz val="11"/>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1"/>
      <scheme val="minor"/>
    </font>
    <font>
      <name val="Calibri"/>
      <family val="2"/>
      <b val="1"/>
      <color theme="1"/>
      <sz val="12"/>
      <scheme val="minor"/>
    </font>
    <font>
      <name val="Calibri"/>
      <family val="2"/>
      <color theme="1"/>
      <sz val="12"/>
      <scheme val="minor"/>
    </font>
    <font>
      <name val="Calibri"/>
      <family val="2"/>
      <color theme="10"/>
      <sz val="11"/>
      <u val="single"/>
      <scheme val="minor"/>
    </font>
    <font>
      <name val="Calibri"/>
      <family val="2"/>
      <b val="1"/>
      <color theme="1"/>
      <sz val="11"/>
      <u val="single"/>
      <scheme val="minor"/>
    </font>
    <font>
      <name val="Arial"/>
      <family val="2"/>
      <sz val="10"/>
    </font>
    <font>
      <name val="Tahoma"/>
      <family val="2"/>
      <color indexed="81"/>
      <sz val="9"/>
    </font>
    <font>
      <name val="Tahoma"/>
      <family val="2"/>
      <b val="1"/>
      <color indexed="81"/>
      <sz val="9"/>
    </font>
    <font>
      <name val="Calibri"/>
      <family val="2"/>
      <color theme="1"/>
      <sz val="16"/>
      <scheme val="minor"/>
    </font>
    <font>
      <name val="Calibri"/>
      <family val="2"/>
      <color rgb="FF2E2E2E"/>
      <sz val="12"/>
      <scheme val="minor"/>
    </font>
    <font>
      <name val="Tahoma"/>
      <family val="2"/>
      <b val="1"/>
      <color rgb="FF000000"/>
      <sz val="9"/>
    </font>
    <font>
      <name val="Tahoma"/>
      <family val="2"/>
      <color rgb="FF000000"/>
      <sz val="9"/>
    </font>
  </fonts>
  <fills count="3">
    <fill>
      <patternFill/>
    </fill>
    <fill>
      <patternFill patternType="gray125"/>
    </fill>
    <fill>
      <patternFill patternType="solid">
        <fgColor theme="0" tint="-0.0499893185216834"/>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5" fillId="0" borderId="0"/>
    <xf numFmtId="9" fontId="5" fillId="0" borderId="0"/>
    <xf numFmtId="0" fontId="8" fillId="0" borderId="0"/>
  </cellStyleXfs>
  <cellXfs count="72">
    <xf numFmtId="0" fontId="0" fillId="0" borderId="0" pivotButton="0" quotePrefix="0" xfId="0"/>
    <xf numFmtId="0" fontId="6" fillId="0" borderId="0" pivotButton="0" quotePrefix="0" xfId="0"/>
    <xf numFmtId="0" fontId="7" fillId="0" borderId="0" pivotButton="0" quotePrefix="0" xfId="0"/>
    <xf numFmtId="164" fontId="0" fillId="0" borderId="0" pivotButton="0" quotePrefix="0" xfId="0"/>
    <xf numFmtId="165" fontId="0" fillId="0" borderId="0" pivotButton="0" quotePrefix="0" xfId="0"/>
    <xf numFmtId="2" fontId="0" fillId="0" borderId="0" pivotButton="0" quotePrefix="0" xfId="0"/>
    <xf numFmtId="11" fontId="0" fillId="0" borderId="0" pivotButton="0" quotePrefix="0" xfId="0"/>
    <xf numFmtId="0" fontId="0" fillId="0" borderId="0" applyAlignment="1" pivotButton="0" quotePrefix="0" xfId="0">
      <alignment wrapText="1"/>
    </xf>
    <xf numFmtId="0" fontId="8" fillId="0" borderId="0" pivotButton="0" quotePrefix="0" xfId="2"/>
    <xf numFmtId="0" fontId="9" fillId="0" borderId="0" pivotButton="0" quotePrefix="0" xfId="0"/>
    <xf numFmtId="0" fontId="0" fillId="0" borderId="1" pivotButton="0" quotePrefix="0" xfId="0"/>
    <xf numFmtId="0" fontId="0" fillId="0" borderId="1" applyAlignment="1" pivotButton="0" quotePrefix="0" xfId="0">
      <alignment horizontal="right"/>
    </xf>
    <xf numFmtId="0" fontId="0" fillId="0" borderId="2" pivotButton="0" quotePrefix="0" xfId="0"/>
    <xf numFmtId="0" fontId="0" fillId="0" borderId="2" applyAlignment="1" pivotButton="0" quotePrefix="0" xfId="0">
      <alignment horizontal="right"/>
    </xf>
    <xf numFmtId="0" fontId="0" fillId="0" borderId="3" pivotButton="0" quotePrefix="0" xfId="0"/>
    <xf numFmtId="0" fontId="0" fillId="0" borderId="3" applyAlignment="1" pivotButton="0" quotePrefix="0" xfId="0">
      <alignment horizontal="right"/>
    </xf>
    <xf numFmtId="0" fontId="0" fillId="0" borderId="4" applyAlignment="1" pivotButton="0" quotePrefix="0" xfId="0">
      <alignment horizontal="right"/>
    </xf>
    <xf numFmtId="0" fontId="0" fillId="0" borderId="5" pivotButton="0" quotePrefix="0" xfId="0"/>
    <xf numFmtId="166" fontId="10" fillId="0" borderId="5" pivotButton="0" quotePrefix="0" xfId="1"/>
    <xf numFmtId="166" fontId="10" fillId="0" borderId="0" pivotButton="0" quotePrefix="0" xfId="1"/>
    <xf numFmtId="166" fontId="0" fillId="0" borderId="0" pivotButton="0" quotePrefix="0" xfId="0"/>
    <xf numFmtId="167" fontId="10" fillId="0" borderId="3" pivotButton="0" quotePrefix="0" xfId="1"/>
    <xf numFmtId="167" fontId="10" fillId="0" borderId="4" pivotButton="0" quotePrefix="0" xfId="1"/>
    <xf numFmtId="167" fontId="0" fillId="0" borderId="4" pivotButton="0" quotePrefix="0" xfId="0"/>
    <xf numFmtId="0" fontId="0" fillId="0" borderId="6" applyAlignment="1" pivotButton="0" quotePrefix="0" xfId="0">
      <alignment horizontal="right"/>
    </xf>
    <xf numFmtId="0" fontId="0" fillId="0" borderId="7" applyAlignment="1" pivotButton="0" quotePrefix="0" xfId="0">
      <alignment horizontal="right"/>
    </xf>
    <xf numFmtId="167" fontId="0" fillId="0" borderId="7" pivotButton="0" quotePrefix="0" xfId="0"/>
    <xf numFmtId="168" fontId="0" fillId="0" borderId="0" pivotButton="0" quotePrefix="0" xfId="0"/>
    <xf numFmtId="9" fontId="0" fillId="0" borderId="0" pivotButton="0" quotePrefix="0" xfId="1"/>
    <xf numFmtId="167" fontId="10" fillId="0" borderId="5" pivotButton="0" quotePrefix="0" xfId="1"/>
    <xf numFmtId="3" fontId="10" fillId="0" borderId="5" pivotButton="0" quotePrefix="0" xfId="1"/>
    <xf numFmtId="167" fontId="10" fillId="0" borderId="0" pivotButton="0" quotePrefix="0" xfId="1"/>
    <xf numFmtId="167" fontId="0" fillId="0" borderId="0" pivotButton="0" quotePrefix="0" xfId="0"/>
    <xf numFmtId="0" fontId="0" fillId="0" borderId="0" applyAlignment="1" pivotButton="0" quotePrefix="0" xfId="0">
      <alignment horizontal="right"/>
    </xf>
    <xf numFmtId="0" fontId="0" fillId="0" borderId="5" applyAlignment="1" pivotButton="0" quotePrefix="0" xfId="0">
      <alignment horizontal="right"/>
    </xf>
    <xf numFmtId="169" fontId="0" fillId="0" borderId="0" pivotButton="0" quotePrefix="0" xfId="0"/>
    <xf numFmtId="1" fontId="0" fillId="0" borderId="0" pivotButton="0" quotePrefix="0" xfId="0"/>
    <xf numFmtId="0" fontId="0" fillId="0" borderId="4" pivotButton="0" quotePrefix="0" xfId="0"/>
    <xf numFmtId="0" fontId="0" fillId="0" borderId="6" pivotButton="0" quotePrefix="0" xfId="0"/>
    <xf numFmtId="0" fontId="0" fillId="0" borderId="8" pivotButton="0" quotePrefix="0" xfId="0"/>
    <xf numFmtId="0" fontId="0" fillId="0" borderId="9" pivotButton="0" quotePrefix="0" xfId="0"/>
    <xf numFmtId="167" fontId="10" fillId="0" borderId="9" pivotButton="0" quotePrefix="0" xfId="1"/>
    <xf numFmtId="2" fontId="0" fillId="0" borderId="5" pivotButton="0" quotePrefix="0" xfId="0"/>
    <xf numFmtId="169" fontId="0" fillId="0" borderId="4" pivotButton="0" quotePrefix="0" xfId="0"/>
    <xf numFmtId="169" fontId="0" fillId="0" borderId="7" pivotButton="0" quotePrefix="0" xfId="0"/>
    <xf numFmtId="0" fontId="0" fillId="0" borderId="10" pivotButton="0" quotePrefix="0" xfId="0"/>
    <xf numFmtId="9" fontId="0" fillId="0" borderId="2" pivotButton="0" quotePrefix="0" xfId="1"/>
    <xf numFmtId="9" fontId="0" fillId="0" borderId="2" pivotButton="0" quotePrefix="0" xfId="1"/>
    <xf numFmtId="9" fontId="0" fillId="0" borderId="6" pivotButton="0" quotePrefix="0" xfId="1"/>
    <xf numFmtId="9" fontId="0" fillId="0" borderId="4" pivotButton="0" quotePrefix="0" xfId="1"/>
    <xf numFmtId="9" fontId="0" fillId="0" borderId="4" pivotButton="0" quotePrefix="0" xfId="1"/>
    <xf numFmtId="9" fontId="0" fillId="0" borderId="7" pivotButton="0" quotePrefix="0" xfId="1"/>
    <xf numFmtId="0" fontId="13" fillId="2" borderId="0" pivotButton="0" quotePrefix="0" xfId="0"/>
    <xf numFmtId="0" fontId="0" fillId="2" borderId="0" pivotButton="0" quotePrefix="0" xfId="0"/>
    <xf numFmtId="0" fontId="0" fillId="0" borderId="11" pivotButton="0" quotePrefix="0" xfId="0"/>
    <xf numFmtId="0" fontId="14" fillId="0" borderId="0" applyAlignment="1" pivotButton="0" quotePrefix="0" xfId="0">
      <alignment horizontal="left" vertical="center" wrapText="1"/>
    </xf>
    <xf numFmtId="0" fontId="14" fillId="0" borderId="0" applyAlignment="1" pivotButton="0" quotePrefix="0" xfId="0">
      <alignment horizontal="left" vertical="center"/>
    </xf>
    <xf numFmtId="9" fontId="0" fillId="0" borderId="0" pivotButton="0" quotePrefix="0" xfId="0"/>
    <xf numFmtId="11" fontId="6" fillId="0" borderId="0" pivotButton="0" quotePrefix="0" xfId="0"/>
    <xf numFmtId="11" fontId="7" fillId="0" borderId="0" pivotButton="0" quotePrefix="0" xfId="0"/>
    <xf numFmtId="11" fontId="0" fillId="0" borderId="0" pivotButton="0" quotePrefix="0" xfId="1"/>
    <xf numFmtId="11" fontId="14" fillId="0" borderId="12" applyAlignment="1" pivotButton="0" quotePrefix="0" xfId="0">
      <alignment vertical="center" wrapText="1"/>
    </xf>
    <xf numFmtId="11" fontId="14" fillId="0" borderId="0" applyAlignment="1" pivotButton="0" quotePrefix="0" xfId="0">
      <alignment vertical="center" wrapText="1"/>
    </xf>
    <xf numFmtId="2" fontId="0" fillId="0" borderId="0" pivotButton="0" quotePrefix="0" xfId="1"/>
    <xf numFmtId="4" fontId="10" fillId="0" borderId="5" pivotButton="0" quotePrefix="0" xfId="1"/>
    <xf numFmtId="0" fontId="4" fillId="0" borderId="0" pivotButton="0" quotePrefix="0" xfId="0"/>
    <xf numFmtId="170" fontId="0" fillId="0" borderId="0" pivotButton="0" quotePrefix="0" xfId="0"/>
    <xf numFmtId="11" fontId="3" fillId="0" borderId="0" pivotButton="0" quotePrefix="0" xfId="0"/>
    <xf numFmtId="170" fontId="0" fillId="0" borderId="0" pivotButton="0" quotePrefix="0" xfId="1"/>
    <xf numFmtId="11" fontId="2" fillId="0" borderId="0" pivotButton="0" quotePrefix="0" xfId="0"/>
    <xf numFmtId="0" fontId="1" fillId="0" borderId="0" pivotButton="0" quotePrefix="0" xfId="0"/>
    <xf numFmtId="171" fontId="0" fillId="0" borderId="0" pivotButton="0" quotePrefix="0" xfId="0"/>
  </cellXfs>
  <cellStyles count="3">
    <cellStyle name="Normal" xfId="0" builtinId="0"/>
    <cellStyle name="Per cent" xfId="1" builtinId="5"/>
    <cellStyle name="Hyperlink" xfId="2"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comments/comment1.xml><?xml version="1.0" encoding="utf-8"?>
<comments xmlns="http://schemas.openxmlformats.org/spreadsheetml/2006/main">
  <authors>
    <author>Sacchi Romain</author>
  </authors>
  <commentList>
    <comment ref="R6" authorId="0" shapeId="0">
      <text>
        <t>Sacchi Romain:
Those LHVs are originally given in GREET as Btu/t, dry basis</t>
      </text>
    </comment>
    <comment ref="M17" authorId="0" shapeId="0">
      <text>
        <t>Sacchi Romain:
We use RED II value here.</t>
      </text>
    </comment>
    <comment ref="Q17" authorId="0" shapeId="0">
      <text>
        <t>Sacchi Romain:
Value taken from REDII</t>
      </text>
    </comment>
    <comment ref="R17" authorId="0" shapeId="0">
      <text>
        <t>Sacchi Romain:
Value taken from REDII</t>
      </text>
    </comment>
    <comment ref="M22" authorId="0" shapeId="0">
      <text>
        <t>Sacchi Romain:
From RED II.</t>
      </text>
    </comment>
    <comment ref="M26" authorId="0" shapeId="0">
      <text>
        <t>Sacchi Romain:
From RED II</t>
      </text>
    </comment>
    <comment ref="Q26" authorId="0" shapeId="0">
      <text>
        <t>Sacchi Romain:
Values from RED II</t>
      </text>
    </comment>
    <comment ref="R26" authorId="0" shapeId="0">
      <text>
        <t>Sacchi Romain:
Values from RED II</t>
      </text>
    </comment>
    <comment ref="L41" authorId="0" shapeId="0">
      <text>
        <t>Sacchi Romain:
Extremely high comparatively. But GREET indicates 15827 Btu/gallon.</t>
      </text>
    </comment>
    <comment ref="L44" authorId="0" shapeId="0">
      <text>
        <t>Sacchi Romain:
Extremely high comparatively. But GREET indicates 22378 Btu/gallon.</t>
      </text>
    </comment>
    <comment ref="L45" authorId="0" shapeId="0">
      <text>
        <t>Sacchi Romain:
Extremely high comparatively. But GREET indicates 22378 Btu/gallon.</t>
      </text>
    </comment>
    <comment ref="M101" authorId="0" shapeId="0">
      <text>
        <t>Sacchi Romain: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text>
    </comment>
    <comment ref="L108" authorId="0" shapeId="0">
      <text>
        <t>Sacchi Romain:
Extremely high comparatively. But GREET indicates 15827 Btu/gallon.</t>
      </text>
    </comment>
    <comment ref="L111" authorId="0" shapeId="0">
      <text>
        <t>Sacchi Romain:
Extremely high comparatively. But GREET indicates 22378 Btu/gallon.</t>
      </text>
    </comment>
    <comment ref="L112" authorId="0" shapeId="0">
      <text>
        <t>Sacchi Romain:
Extremely high comparatively. But GREET indicates 22378 Btu/gallon.</t>
      </text>
    </comment>
    <comment ref="L144" authorId="0" shapeId="0">
      <text>
        <t>Sacchi Romain:
Extremely high comparatively. But GREET indicates 15827 Btu/gallon.</t>
      </text>
    </comment>
    <comment ref="L147" authorId="0" shapeId="0">
      <text>
        <t>Sacchi Romain:
Extremely high comparatively. But GREET indicates 22378 Btu/gallon.</t>
      </text>
    </comment>
    <comment ref="L148" authorId="0" shapeId="0">
      <text>
        <t>Sacchi Romain:
Extremely high comparatively. But GREET indicates 22378 Btu/gallon.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W166"/>
  <sheetViews>
    <sheetView showZeros="0" topLeftCell="B1" zoomScale="82" zoomScaleNormal="85" workbookViewId="0">
      <selection activeCell="B20" sqref="B20"/>
    </sheetView>
  </sheetViews>
  <sheetFormatPr baseColWidth="10" defaultColWidth="8.83203125" defaultRowHeight="15"/>
  <cols>
    <col width="4.1640625" bestFit="1" customWidth="1" min="1" max="1"/>
    <col width="52.83203125" customWidth="1" min="2" max="2"/>
    <col width="8.1640625" bestFit="1" customWidth="1" min="3" max="3"/>
    <col width="13.5" customWidth="1" min="4" max="4"/>
    <col width="15" customWidth="1" min="5" max="5"/>
    <col width="28.1640625" customWidth="1" min="6" max="6"/>
    <col width="12.33203125" bestFit="1" customWidth="1" min="7" max="7"/>
    <col width="10.33203125" bestFit="1" customWidth="1" min="8" max="8"/>
    <col width="10.6640625" customWidth="1" min="9" max="9"/>
    <col width="12.5" bestFit="1" customWidth="1" min="10" max="10"/>
    <col width="11.33203125" customWidth="1" min="11" max="11"/>
    <col width="14.6640625" bestFit="1" customWidth="1" min="12" max="12"/>
    <col width="16.5" customWidth="1" min="13" max="13"/>
    <col width="13" bestFit="1" customWidth="1" min="14" max="14"/>
    <col width="12.33203125" customWidth="1" min="15" max="15"/>
    <col width="13.1640625" bestFit="1" customWidth="1" min="16" max="16"/>
    <col width="16.83203125" customWidth="1" min="17" max="17"/>
    <col width="20.1640625" customWidth="1" min="18" max="18"/>
    <col width="18.5" customWidth="1" min="19" max="19"/>
    <col width="15.5" bestFit="1" customWidth="1" min="20" max="21"/>
    <col width="21" bestFit="1" customWidth="1" min="22" max="22"/>
  </cols>
  <sheetData>
    <row r="1">
      <c r="A1" t="inlineStr">
        <is>
          <t>skip</t>
        </is>
      </c>
      <c r="B1" t="inlineStr">
        <is>
          <t>Compiled by Sacchi, R., reviewed by Lamers, P. and Avery, C.</t>
        </is>
      </c>
    </row>
    <row r="3">
      <c r="B3" s="9" t="inlineStr">
        <is>
          <t>per kilogram of feedstock, as received</t>
        </is>
      </c>
    </row>
    <row r="4">
      <c r="B4" t="inlineStr">
        <is>
          <t>Activity</t>
        </is>
      </c>
      <c r="C4" t="inlineStr">
        <is>
          <t>Location</t>
        </is>
      </c>
      <c r="D4" t="inlineStr">
        <is>
          <t>Source</t>
        </is>
      </c>
      <c r="E4" t="inlineStr">
        <is>
          <t>Reference unit</t>
        </is>
      </c>
      <c r="F4" t="inlineStr">
        <is>
          <t>Diesel</t>
        </is>
      </c>
      <c r="G4" t="inlineStr">
        <is>
          <t>Gasoline</t>
        </is>
      </c>
      <c r="H4" t="inlineStr">
        <is>
          <t>Natural gas</t>
        </is>
      </c>
      <c r="I4" t="inlineStr">
        <is>
          <t>Electricity</t>
        </is>
      </c>
      <c r="J4" t="inlineStr">
        <is>
          <t>Energy (total)</t>
        </is>
      </c>
      <c r="K4" t="inlineStr">
        <is>
          <t>Transport</t>
        </is>
      </c>
      <c r="L4" t="inlineStr">
        <is>
          <t>Fertilizer (N, P, K)</t>
        </is>
      </c>
      <c r="M4" t="inlineStr">
        <is>
          <t>Herbicide</t>
        </is>
      </c>
      <c r="N4" t="inlineStr">
        <is>
          <t>Insecticide</t>
        </is>
      </c>
      <c r="O4" t="inlineStr">
        <is>
          <t>CO2 uptake</t>
        </is>
      </c>
      <c r="P4" t="inlineStr">
        <is>
          <t>Direct land use</t>
        </is>
      </c>
      <c r="Q4" t="inlineStr">
        <is>
          <t>Moisture content</t>
        </is>
      </c>
      <c r="R4" t="inlineStr">
        <is>
          <t>Lower Heating Value [LHV]</t>
        </is>
      </c>
      <c r="S4" t="inlineStr">
        <is>
          <t>Lower Heating Value [LHV]</t>
        </is>
      </c>
    </row>
    <row r="5">
      <c r="B5" t="inlineStr">
        <is>
          <t>unit</t>
        </is>
      </c>
      <c r="E5" t="inlineStr">
        <is>
          <t>kg (as received)</t>
        </is>
      </c>
      <c r="F5" t="inlineStr">
        <is>
          <t>MJ</t>
        </is>
      </c>
      <c r="G5" t="inlineStr">
        <is>
          <t>MJ</t>
        </is>
      </c>
      <c r="H5" t="inlineStr">
        <is>
          <t>MJ</t>
        </is>
      </c>
      <c r="I5" t="inlineStr">
        <is>
          <t>kWh</t>
        </is>
      </c>
      <c r="J5" t="inlineStr">
        <is>
          <t>MJ</t>
        </is>
      </c>
      <c r="K5" t="inlineStr">
        <is>
          <t>tkm</t>
        </is>
      </c>
      <c r="L5" t="inlineStr">
        <is>
          <t>g</t>
        </is>
      </c>
      <c r="M5" t="inlineStr">
        <is>
          <t>mg</t>
        </is>
      </c>
      <c r="N5" t="inlineStr">
        <is>
          <t>mg</t>
        </is>
      </c>
      <c r="O5" t="inlineStr">
        <is>
          <t>kg</t>
        </is>
      </c>
      <c r="P5" t="inlineStr">
        <is>
          <t>m2/year</t>
        </is>
      </c>
      <c r="Q5" t="inlineStr">
        <is>
          <t>%</t>
        </is>
      </c>
      <c r="R5" t="inlineStr">
        <is>
          <t>MJ/kg dry</t>
        </is>
      </c>
      <c r="S5" t="inlineStr">
        <is>
          <t>MJ/kg, as received</t>
        </is>
      </c>
    </row>
    <row r="6">
      <c r="B6" t="inlineStr">
        <is>
          <t>Farming and supply of switchgrass</t>
        </is>
      </c>
      <c r="C6" t="inlineStr">
        <is>
          <t>US</t>
        </is>
      </c>
      <c r="D6" t="inlineStr">
        <is>
          <t>GREET</t>
        </is>
      </c>
      <c r="E6" t="n">
        <v>1</v>
      </c>
      <c r="F6" s="4">
        <f>GREET!B16</f>
        <v/>
      </c>
      <c r="G6" s="4" t="n"/>
      <c r="H6" s="4" t="n"/>
      <c r="I6" s="3">
        <f>GREET!B17</f>
        <v/>
      </c>
      <c r="J6" s="5">
        <f>SUM(F6:H6)+(I6*3.6)</f>
        <v/>
      </c>
      <c r="K6" s="4">
        <f>GREET!B18</f>
        <v/>
      </c>
      <c r="L6" s="36">
        <f>SUM(GREET!B19:B21)*1000</f>
        <v/>
      </c>
      <c r="M6" s="36">
        <f>SUM(GREET!B23)*1000000</f>
        <v/>
      </c>
      <c r="N6" s="35" t="n"/>
      <c r="O6" s="5">
        <f>GREET!B25</f>
        <v/>
      </c>
      <c r="P6" s="5">
        <f>GREET!B27</f>
        <v/>
      </c>
      <c r="Q6" s="28" t="n">
        <v>0.12</v>
      </c>
      <c r="R6" s="35" t="n">
        <v>17.3</v>
      </c>
      <c r="S6" s="35">
        <f>R6*(1-Q6)</f>
        <v/>
      </c>
    </row>
    <row r="7">
      <c r="B7" t="inlineStr">
        <is>
          <t>Farming and supply of poplar</t>
        </is>
      </c>
      <c r="C7" t="inlineStr">
        <is>
          <t>US</t>
        </is>
      </c>
      <c r="D7" t="inlineStr">
        <is>
          <t>GREET</t>
        </is>
      </c>
      <c r="E7" t="n">
        <v>1</v>
      </c>
      <c r="F7" s="4">
        <f>GREET!B345</f>
        <v/>
      </c>
      <c r="G7" s="4" t="n"/>
      <c r="H7" s="4" t="n"/>
      <c r="I7" s="3" t="n"/>
      <c r="J7" s="5">
        <f>SUM(F7:H7)+(I7*3.6)</f>
        <v/>
      </c>
      <c r="K7" s="4">
        <f>GREET!B346</f>
        <v/>
      </c>
      <c r="L7" s="36">
        <f>SUM(GREET!B347:B349)*1000</f>
        <v/>
      </c>
      <c r="M7" s="36">
        <f>GREET!B352*1000000</f>
        <v/>
      </c>
      <c r="N7" s="35">
        <f>GREET!B351*1000000</f>
        <v/>
      </c>
      <c r="O7" s="5">
        <f>GREET!B364</f>
        <v/>
      </c>
      <c r="P7" s="5">
        <f>GREET!B385</f>
        <v/>
      </c>
      <c r="Q7" s="28" t="n">
        <v>0.12</v>
      </c>
      <c r="R7" s="35">
        <f>15929000/1000*Parameters!B3</f>
        <v/>
      </c>
      <c r="S7" s="35">
        <f>R7*(1-Q7)</f>
        <v/>
      </c>
    </row>
    <row r="8">
      <c r="B8" t="inlineStr">
        <is>
          <t>Farming and supply of willow</t>
        </is>
      </c>
      <c r="C8" t="inlineStr">
        <is>
          <t>US</t>
        </is>
      </c>
      <c r="D8" t="inlineStr">
        <is>
          <t>GREET</t>
        </is>
      </c>
      <c r="E8" t="n">
        <v>1</v>
      </c>
      <c r="F8" s="4">
        <f>GREET!B576</f>
        <v/>
      </c>
      <c r="G8" s="4" t="n"/>
      <c r="H8" s="4" t="n"/>
      <c r="I8" s="3">
        <f>GREET!B577</f>
        <v/>
      </c>
      <c r="J8" s="5">
        <f>SUM(F8:H8)+(I8*3.6)</f>
        <v/>
      </c>
      <c r="K8" s="4">
        <f>GREET!B578</f>
        <v/>
      </c>
      <c r="L8" s="36">
        <f>SUM(GREET!B579:B581)*1000</f>
        <v/>
      </c>
      <c r="M8" s="36">
        <f>GREET!B582*1000000</f>
        <v/>
      </c>
      <c r="N8" s="35" t="n"/>
      <c r="O8" s="5">
        <f>GREET!B595</f>
        <v/>
      </c>
      <c r="P8" s="5">
        <f>GREET!B616</f>
        <v/>
      </c>
      <c r="Q8" s="28">
        <f>1-(S8/R8)</f>
        <v/>
      </c>
      <c r="R8" s="35">
        <f>15396000/1000*Parameters!B3</f>
        <v/>
      </c>
      <c r="S8" s="35" t="n">
        <v>10.1</v>
      </c>
    </row>
    <row r="9">
      <c r="B9" t="inlineStr">
        <is>
          <t>Supply of forest residue</t>
        </is>
      </c>
      <c r="C9" t="inlineStr">
        <is>
          <t>US</t>
        </is>
      </c>
      <c r="D9" t="inlineStr">
        <is>
          <t>GREET</t>
        </is>
      </c>
      <c r="E9" t="n">
        <v>1</v>
      </c>
      <c r="F9" s="4">
        <f>GREET!B777</f>
        <v/>
      </c>
      <c r="G9" s="4" t="n"/>
      <c r="H9" s="4" t="n"/>
      <c r="I9" s="3" t="n"/>
      <c r="J9" s="5">
        <f>SUM(F9:H9)+(I9*3.6)</f>
        <v/>
      </c>
      <c r="K9" s="4">
        <f>GREET!B778</f>
        <v/>
      </c>
      <c r="L9" s="36" t="n"/>
      <c r="M9" s="36" t="n"/>
      <c r="N9" s="35" t="n"/>
      <c r="O9" s="5">
        <f>GREET!B780</f>
        <v/>
      </c>
      <c r="P9" s="5" t="n"/>
      <c r="Q9" s="28" t="n">
        <v>0.45</v>
      </c>
      <c r="R9" s="35">
        <f>17289000/1000*Parameters!B3</f>
        <v/>
      </c>
      <c r="S9" s="35">
        <f>R9*(1-Q9)</f>
        <v/>
      </c>
    </row>
    <row r="10">
      <c r="B10" t="inlineStr">
        <is>
          <t>Farming and supply of miscanthus</t>
        </is>
      </c>
      <c r="C10" t="inlineStr">
        <is>
          <t>US</t>
        </is>
      </c>
      <c r="D10" t="inlineStr">
        <is>
          <t>GREET</t>
        </is>
      </c>
      <c r="E10" t="n">
        <v>1</v>
      </c>
      <c r="F10" s="4">
        <f>GREET!B962</f>
        <v/>
      </c>
      <c r="G10" s="4" t="n"/>
      <c r="H10" s="4" t="n"/>
      <c r="I10" s="3">
        <f>GREET!B963</f>
        <v/>
      </c>
      <c r="J10" s="5">
        <f>SUM(F10:H10)+(I10*3.6)</f>
        <v/>
      </c>
      <c r="K10" s="4">
        <f>GREET!B964</f>
        <v/>
      </c>
      <c r="L10" s="36">
        <f>SUM(GREET!B965:B967)*1000</f>
        <v/>
      </c>
      <c r="M10" s="36">
        <f>GREET!B969*1000000</f>
        <v/>
      </c>
      <c r="N10" s="35" t="n"/>
      <c r="O10" s="5">
        <f>GREET!B982</f>
        <v/>
      </c>
      <c r="P10" s="5">
        <f>GREET!B1001</f>
        <v/>
      </c>
      <c r="Q10" s="28" t="n">
        <v>0.15</v>
      </c>
      <c r="R10" s="35">
        <f>15342000/1000*Parameters!B3</f>
        <v/>
      </c>
      <c r="S10" s="35">
        <f>R10*(1-Q10)</f>
        <v/>
      </c>
    </row>
    <row r="11">
      <c r="B11" t="inlineStr">
        <is>
          <t>Farming and supply of corn stover</t>
        </is>
      </c>
      <c r="C11" t="inlineStr">
        <is>
          <t>US</t>
        </is>
      </c>
      <c r="D11" t="inlineStr">
        <is>
          <t>GREET</t>
        </is>
      </c>
      <c r="E11" t="n">
        <v>1</v>
      </c>
      <c r="F11" s="4">
        <f>GREET!B1321</f>
        <v/>
      </c>
      <c r="G11" s="4" t="n"/>
      <c r="H11" s="4" t="n"/>
      <c r="I11" s="3" t="n"/>
      <c r="J11" s="5">
        <f>SUM(F11:H11)+(I11*3.6)</f>
        <v/>
      </c>
      <c r="K11" s="4">
        <f>GREET!B1322</f>
        <v/>
      </c>
      <c r="L11" s="36">
        <f>SUM(GREET!B1323:B1325)*1000</f>
        <v/>
      </c>
      <c r="M11" s="36" t="n"/>
      <c r="N11" s="35" t="n"/>
      <c r="O11" s="5">
        <f>GREET!B1327</f>
        <v/>
      </c>
      <c r="P11" s="5" t="n"/>
      <c r="Q11" s="28" t="n">
        <v>0.12</v>
      </c>
      <c r="R11" s="35">
        <f>14716000/1000*Parameters!B3</f>
        <v/>
      </c>
      <c r="S11" s="35">
        <f>R11*(1-Q11)</f>
        <v/>
      </c>
    </row>
    <row r="12">
      <c r="B12" t="inlineStr">
        <is>
          <t>Farming and supply of sugarcane</t>
        </is>
      </c>
      <c r="C12" t="inlineStr">
        <is>
          <t>US</t>
        </is>
      </c>
      <c r="D12" t="inlineStr">
        <is>
          <t>GREET</t>
        </is>
      </c>
      <c r="E12" t="n">
        <v>1</v>
      </c>
      <c r="F12" s="4">
        <f>GREET!B1490</f>
        <v/>
      </c>
      <c r="G12" s="4">
        <f>GREET!B1491</f>
        <v/>
      </c>
      <c r="H12" s="4">
        <f>GREET!B1492</f>
        <v/>
      </c>
      <c r="I12" s="3">
        <f>GREET!B1493</f>
        <v/>
      </c>
      <c r="J12" s="5">
        <f>SUM(F12:H12)+(I12*3.6)</f>
        <v/>
      </c>
      <c r="K12" s="4">
        <f>GREET!B1494</f>
        <v/>
      </c>
      <c r="L12" s="36">
        <f>SUM(GREET!B1495:B1497)*1000</f>
        <v/>
      </c>
      <c r="M12" s="36">
        <f>GREET!B1500*1000000</f>
        <v/>
      </c>
      <c r="N12" s="35">
        <f>GREET!B1499*1000000</f>
        <v/>
      </c>
      <c r="O12" s="5">
        <f>GREET!B1513</f>
        <v/>
      </c>
      <c r="P12" s="5">
        <f>GREET!B1525</f>
        <v/>
      </c>
      <c r="Q12" s="28" t="n">
        <v>0.75</v>
      </c>
      <c r="R12" s="35">
        <f>12381771.3119168/1000*Parameters!B3</f>
        <v/>
      </c>
      <c r="S12" s="35">
        <f>R12*(1-Q12)</f>
        <v/>
      </c>
    </row>
    <row r="13">
      <c r="B13" t="inlineStr">
        <is>
          <t>Farming and supply of Grain Sorghum</t>
        </is>
      </c>
      <c r="C13" t="inlineStr">
        <is>
          <t>US</t>
        </is>
      </c>
      <c r="D13" t="inlineStr">
        <is>
          <t>GREET</t>
        </is>
      </c>
      <c r="E13" t="n">
        <v>1</v>
      </c>
      <c r="F13" s="4">
        <f>GREET!B1811</f>
        <v/>
      </c>
      <c r="G13" s="4">
        <f>GREET!B1812</f>
        <v/>
      </c>
      <c r="H13" s="4">
        <f>GREET!B1813</f>
        <v/>
      </c>
      <c r="I13" s="3">
        <f>GREET!B1814</f>
        <v/>
      </c>
      <c r="J13" s="5">
        <f>SUM(F13:H13)+(I13*3.6)</f>
        <v/>
      </c>
      <c r="K13" s="4">
        <f>GREET!B1815</f>
        <v/>
      </c>
      <c r="L13" s="36">
        <f>SUM(GREET!B1816:B1818)*1000</f>
        <v/>
      </c>
      <c r="M13" s="36">
        <f>GREET!B1819*1000000</f>
        <v/>
      </c>
      <c r="N13" s="35" t="n"/>
      <c r="O13" s="5">
        <f>GREET!B1848</f>
        <v/>
      </c>
      <c r="P13" s="5">
        <f>GREET!B1854</f>
        <v/>
      </c>
      <c r="Q13" s="28" t="n">
        <v>0.2</v>
      </c>
      <c r="R13" s="35">
        <f>12781599.3438641/1000*Parameters!B3</f>
        <v/>
      </c>
      <c r="S13" s="35">
        <f>R13*(1-Q13)</f>
        <v/>
      </c>
    </row>
    <row r="14">
      <c r="B14" t="inlineStr">
        <is>
          <t>Farming and supply of Sweet Sorghum</t>
        </is>
      </c>
      <c r="C14" t="inlineStr">
        <is>
          <t>US</t>
        </is>
      </c>
      <c r="D14" t="inlineStr">
        <is>
          <t>GREET</t>
        </is>
      </c>
      <c r="E14" t="n">
        <v>1</v>
      </c>
      <c r="F14" s="4">
        <f>GREET!B2012</f>
        <v/>
      </c>
      <c r="G14" s="4">
        <f>GREET!B2013</f>
        <v/>
      </c>
      <c r="H14" s="4">
        <f>GREET!B2014</f>
        <v/>
      </c>
      <c r="I14" s="3">
        <f>GREET!B2015</f>
        <v/>
      </c>
      <c r="J14" s="5">
        <f>SUM(F14:H14)+(I14*3.6)</f>
        <v/>
      </c>
      <c r="K14" s="4">
        <f>GREET!B2016</f>
        <v/>
      </c>
      <c r="L14" s="36">
        <f>SUM(GREET!B2017:B2018)*1000</f>
        <v/>
      </c>
      <c r="M14" s="36">
        <f>GREET!B2019*1000000</f>
        <v/>
      </c>
      <c r="N14" s="35" t="n"/>
      <c r="O14" s="5">
        <f>GREET!B2048</f>
        <v/>
      </c>
      <c r="P14" s="5">
        <f>GREET!B2054</f>
        <v/>
      </c>
      <c r="Q14" s="28" t="n">
        <v>0.72</v>
      </c>
      <c r="R14" s="35">
        <f>14409931.2481657/1000*Parameters!B3</f>
        <v/>
      </c>
      <c r="S14" s="35">
        <f>R14*(1-Q14)</f>
        <v/>
      </c>
    </row>
    <row r="15">
      <c r="B15" t="inlineStr">
        <is>
          <t>Farming and supply of Forage Sorghum</t>
        </is>
      </c>
      <c r="C15" t="inlineStr">
        <is>
          <t>US</t>
        </is>
      </c>
      <c r="D15" t="inlineStr">
        <is>
          <t>GREET</t>
        </is>
      </c>
      <c r="E15" t="n">
        <v>1</v>
      </c>
      <c r="F15" s="4">
        <f>GREET!B2173</f>
        <v/>
      </c>
      <c r="G15" s="4">
        <f>GREET!B2174</f>
        <v/>
      </c>
      <c r="H15" s="4">
        <f>GREET!B2175</f>
        <v/>
      </c>
      <c r="I15" s="3">
        <f>GREET!B2176</f>
        <v/>
      </c>
      <c r="J15" s="5">
        <f>SUM(F15:H15)+(I15*3.6)</f>
        <v/>
      </c>
      <c r="K15" s="4">
        <f>GREET!B2177</f>
        <v/>
      </c>
      <c r="L15" s="36">
        <f>SUM(GREET!B2178:B2180)*1000</f>
        <v/>
      </c>
      <c r="M15" s="36">
        <f>GREET!B2182*1000000</f>
        <v/>
      </c>
      <c r="N15" s="35" t="n"/>
      <c r="O15" s="5">
        <f>GREET!B2211</f>
        <v/>
      </c>
      <c r="P15" s="5">
        <f>GREET!B2217</f>
        <v/>
      </c>
      <c r="Q15" s="28" t="n">
        <v>0.73</v>
      </c>
      <c r="R15" s="35">
        <f>14409931.2481657/1000*Parameters!B3</f>
        <v/>
      </c>
      <c r="S15" s="35">
        <f>R15*(1-Q15)</f>
        <v/>
      </c>
    </row>
    <row r="16">
      <c r="B16" t="inlineStr">
        <is>
          <t>Farming and supply of corn</t>
        </is>
      </c>
      <c r="C16" t="inlineStr">
        <is>
          <t>US</t>
        </is>
      </c>
      <c r="D16" t="inlineStr">
        <is>
          <t>GREET</t>
        </is>
      </c>
      <c r="E16" t="n">
        <v>1</v>
      </c>
      <c r="F16" s="4">
        <f>GREET!B2365</f>
        <v/>
      </c>
      <c r="G16" s="4">
        <f>GREET!B2366</f>
        <v/>
      </c>
      <c r="H16" s="4">
        <f>GREET!B2367</f>
        <v/>
      </c>
      <c r="I16" s="3">
        <f>GREET!B2368</f>
        <v/>
      </c>
      <c r="J16" s="5">
        <f>SUM(F16:H16)+(I16*3.6)</f>
        <v/>
      </c>
      <c r="K16" s="4">
        <f>SUM(GREET!B2369:B2371)</f>
        <v/>
      </c>
      <c r="L16" s="36">
        <f>SUM(GREET!B2372:B2374)*1000</f>
        <v/>
      </c>
      <c r="M16" s="36">
        <f>GREET!B2377*1000000</f>
        <v/>
      </c>
      <c r="N16" s="35">
        <f>GREET!B2376*1000000</f>
        <v/>
      </c>
      <c r="O16" s="5">
        <f>GREET!B2381</f>
        <v/>
      </c>
      <c r="P16" s="5">
        <f>GREET!B2391</f>
        <v/>
      </c>
      <c r="Q16" s="28" t="n">
        <v>0.14</v>
      </c>
      <c r="R16" s="35">
        <f>6810*Parameters!B3/Parameters!B8</f>
        <v/>
      </c>
      <c r="S16" s="35">
        <f>R16*(1-Q16)</f>
        <v/>
      </c>
    </row>
    <row r="17">
      <c r="B17" t="inlineStr">
        <is>
          <t>Farming and supply of sugarcane</t>
        </is>
      </c>
      <c r="C17" t="inlineStr">
        <is>
          <t>BR</t>
        </is>
      </c>
      <c r="D17" t="inlineStr">
        <is>
          <t>Pereira et al. 2019/RED II</t>
        </is>
      </c>
      <c r="E17" t="n">
        <v>1</v>
      </c>
      <c r="F17" s="4">
        <f>'Pereira et al. 2019'!B21</f>
        <v/>
      </c>
      <c r="G17" s="4" t="n"/>
      <c r="H17" s="4" t="n"/>
      <c r="I17" s="3" t="n"/>
      <c r="J17" s="5">
        <f>SUM(F17:H17)+(I17*3.6)</f>
        <v/>
      </c>
      <c r="K17" s="4">
        <f>'Pereira et al. 2019'!B22</f>
        <v/>
      </c>
      <c r="L17" s="36">
        <f>SUM('Pereira et al. 2019'!B15:B17)*1000</f>
        <v/>
      </c>
      <c r="M17" s="36">
        <f>'Pereira et al. 2019'!B20*1000000</f>
        <v/>
      </c>
      <c r="N17" s="35">
        <f>'Pereira et al. 2019'!B19*1000000</f>
        <v/>
      </c>
      <c r="O17" s="5">
        <f>'Pereira et al. 2019'!B55</f>
        <v/>
      </c>
      <c r="P17" s="5">
        <f>'Pereira et al. 2019'!B36</f>
        <v/>
      </c>
      <c r="Q17" s="28" t="n">
        <v>0.73</v>
      </c>
      <c r="R17" t="n">
        <v>19.6</v>
      </c>
      <c r="S17" s="35">
        <f>R17*(1-Q17)</f>
        <v/>
      </c>
    </row>
    <row r="18">
      <c r="B18" t="inlineStr">
        <is>
          <t>Farming and supply of sugarcane straw</t>
        </is>
      </c>
      <c r="C18" t="inlineStr">
        <is>
          <t>BR</t>
        </is>
      </c>
      <c r="D18" t="inlineStr">
        <is>
          <t>Pereira et al. 2019</t>
        </is>
      </c>
      <c r="E18" t="n">
        <v>1</v>
      </c>
      <c r="F18" s="4">
        <f>'Pereira et al. 2019'!B76</f>
        <v/>
      </c>
      <c r="G18" s="4" t="n"/>
      <c r="H18" s="4" t="n"/>
      <c r="I18" s="3" t="n"/>
      <c r="J18" s="5">
        <f>SUM(F18:H18)+(I18*3.6)</f>
        <v/>
      </c>
      <c r="K18" s="4">
        <f>'Pereira et al. 2019'!B78</f>
        <v/>
      </c>
      <c r="L18" s="36" t="n"/>
      <c r="M18" s="36" t="n"/>
      <c r="N18" s="35" t="n"/>
      <c r="O18" s="5">
        <f>'Pereira et al. 2019'!B79</f>
        <v/>
      </c>
      <c r="P18" s="5">
        <f>'Pereira et al. 2019'!B81</f>
        <v/>
      </c>
      <c r="Q18" s="28" t="n">
        <v>0.15</v>
      </c>
      <c r="R18" t="n">
        <v>16.6</v>
      </c>
      <c r="S18" s="35">
        <f>R18*(1-Q18)</f>
        <v/>
      </c>
    </row>
    <row r="19">
      <c r="B19" t="inlineStr">
        <is>
          <t>Farming and supply of eucalyptus</t>
        </is>
      </c>
      <c r="C19" t="inlineStr">
        <is>
          <t>ES</t>
        </is>
      </c>
      <c r="D19" t="inlineStr">
        <is>
          <t>Gonzalez-Garcia et al. 2012</t>
        </is>
      </c>
      <c r="E19" t="n">
        <v>1</v>
      </c>
      <c r="F19" s="4">
        <f>'Gonzalez-Garcia et al. 2012'!B17</f>
        <v/>
      </c>
      <c r="I19" s="3">
        <f>'Gonzalez-Garcia et al. 2012'!B18</f>
        <v/>
      </c>
      <c r="J19" s="5">
        <f>SUM(F19:H19)+(I19*3.6)</f>
        <v/>
      </c>
      <c r="K19" s="4">
        <f>'Gonzalez-Garcia et al. 2012'!B19</f>
        <v/>
      </c>
      <c r="L19" s="36">
        <f>SUM('Gonzalez-Garcia et al. 2012'!B20:B22)*1000</f>
        <v/>
      </c>
      <c r="M19" s="36">
        <f>'Gonzalez-Garcia et al. 2012'!B23*1000000</f>
        <v/>
      </c>
      <c r="O19" s="5">
        <f>'Gonzalez-Garcia et al. 2012'!B25</f>
        <v/>
      </c>
      <c r="P19" s="5">
        <f>'Gonzalez-Garcia et al. 2012'!B27</f>
        <v/>
      </c>
      <c r="Q19" s="28" t="n">
        <v>0.4</v>
      </c>
      <c r="R19" s="35">
        <f>'Gonzalez-Garcia et al. 2012'!B9</f>
        <v/>
      </c>
      <c r="S19" s="35">
        <f>R19*(1-Q19)</f>
        <v/>
      </c>
    </row>
    <row r="20">
      <c r="B20" t="inlineStr">
        <is>
          <t>Farming and supply of wheat grains</t>
        </is>
      </c>
      <c r="C20" t="inlineStr">
        <is>
          <t>RER</t>
        </is>
      </c>
      <c r="D20" t="inlineStr">
        <is>
          <t>Cozzolini 2018</t>
        </is>
      </c>
      <c r="E20" t="n">
        <v>1</v>
      </c>
      <c r="F20" s="4">
        <f>'Cozzolini 2018'!B21</f>
        <v/>
      </c>
      <c r="H20" s="4">
        <f>'Cozzolini 2018'!B14*50</f>
        <v/>
      </c>
      <c r="I20" s="3">
        <f>SUM('Cozzolini 2018'!B22:B23)</f>
        <v/>
      </c>
      <c r="J20" s="5">
        <f>SUM(F20:H20)+(I20*3.6)</f>
        <v/>
      </c>
      <c r="K20" s="4">
        <f>'Cozzolini 2018'!B24</f>
        <v/>
      </c>
      <c r="L20" s="36">
        <f>SUM('Cozzolini 2018'!B15,'Cozzolini 2018'!B17:B18)*1000</f>
        <v/>
      </c>
      <c r="M20" s="36" t="n"/>
      <c r="N20" s="35">
        <f>'Cozzolini 2018'!B16*1000000</f>
        <v/>
      </c>
      <c r="O20" s="5">
        <f>'Cozzolini 2018'!B27</f>
        <v/>
      </c>
      <c r="P20" s="5">
        <f>'Cozzolini 2018'!B28</f>
        <v/>
      </c>
      <c r="Q20" s="28" t="n">
        <v>0.135</v>
      </c>
      <c r="R20" s="35" t="n">
        <v>15.15</v>
      </c>
      <c r="S20" s="35">
        <f>R20*(1-Q20)</f>
        <v/>
      </c>
    </row>
    <row r="21">
      <c r="B21" t="inlineStr">
        <is>
          <t>Farming and supply of wheat straw</t>
        </is>
      </c>
      <c r="C21" t="inlineStr">
        <is>
          <t>RER</t>
        </is>
      </c>
      <c r="D21" t="inlineStr">
        <is>
          <t>Cozzolini 2018</t>
        </is>
      </c>
      <c r="E21" t="n">
        <v>1</v>
      </c>
      <c r="F21" s="4">
        <f>'Cozzolini 2018'!B188</f>
        <v/>
      </c>
      <c r="H21" s="4" t="n"/>
      <c r="I21" s="3">
        <f>'Cozzolini 2018'!B184</f>
        <v/>
      </c>
      <c r="J21" s="5">
        <f>SUM(F21:H21)+(I21*3.6)</f>
        <v/>
      </c>
      <c r="K21" s="4">
        <f>'Cozzolini 2018'!B183</f>
        <v/>
      </c>
      <c r="L21" s="36" t="n"/>
      <c r="M21" s="36" t="n"/>
      <c r="N21" s="35" t="n"/>
      <c r="O21" s="5">
        <f>'Cozzolini 2018'!B189</f>
        <v/>
      </c>
      <c r="P21" s="5" t="n"/>
      <c r="Q21" s="28">
        <f>'Cozzolini 2018'!B179</f>
        <v/>
      </c>
      <c r="R21" s="35">
        <f>'Cozzolini 2018'!B178</f>
        <v/>
      </c>
      <c r="S21" s="35">
        <f>R21*(1-Q21)</f>
        <v/>
      </c>
    </row>
    <row r="22">
      <c r="B22" t="inlineStr">
        <is>
          <t>Farming and supply of corn</t>
        </is>
      </c>
      <c r="C22" t="inlineStr">
        <is>
          <t>RER</t>
        </is>
      </c>
      <c r="D22" t="inlineStr">
        <is>
          <t>Cozzolini 2018/RED II</t>
        </is>
      </c>
      <c r="E22" t="n">
        <v>1</v>
      </c>
      <c r="F22" s="4">
        <f>'Cozzolini 2018'!B268</f>
        <v/>
      </c>
      <c r="H22" s="4">
        <f>'Cozzolini 2018'!B261*50</f>
        <v/>
      </c>
      <c r="I22" s="3">
        <f>SUM('Cozzolini 2018'!B269:B270)</f>
        <v/>
      </c>
      <c r="J22" s="5">
        <f>SUM(F22:H22)+(I22*3.6)</f>
        <v/>
      </c>
      <c r="K22" s="4">
        <f>'Cozzolini 2018'!B272</f>
        <v/>
      </c>
      <c r="L22" s="36">
        <f>SUM('Cozzolini 2018'!B262,'Cozzolini 2018'!B265:B266)*1000</f>
        <v/>
      </c>
      <c r="M22" s="36">
        <f>'Cozzolini 2018'!B264*1000000</f>
        <v/>
      </c>
      <c r="N22" s="35">
        <f>'Cozzolini 2018'!B263*1000000</f>
        <v/>
      </c>
      <c r="O22" s="5">
        <f>'Cozzolini 2018'!B274</f>
        <v/>
      </c>
      <c r="P22" s="5">
        <f>'Cozzolini 2018'!B275</f>
        <v/>
      </c>
      <c r="Q22" s="28">
        <f>'Cozzolini 2018'!B254</f>
        <v/>
      </c>
      <c r="R22" s="35">
        <f>'Cozzolini 2018'!B253</f>
        <v/>
      </c>
      <c r="S22" s="35">
        <f>R22*(1-Q22)</f>
        <v/>
      </c>
    </row>
    <row r="23">
      <c r="B23" t="inlineStr">
        <is>
          <t>Farming and supply of sugarbeet</t>
        </is>
      </c>
      <c r="C23" t="inlineStr">
        <is>
          <t>RER</t>
        </is>
      </c>
      <c r="D23" t="inlineStr">
        <is>
          <t>Cozzolini 2018</t>
        </is>
      </c>
      <c r="E23" t="n">
        <v>1</v>
      </c>
      <c r="F23" s="4">
        <f>'Cozzolini 2018'!B407</f>
        <v/>
      </c>
      <c r="H23" s="4" t="n"/>
      <c r="I23" s="3">
        <f>SUM('Cozzolini 2018'!B408:B409)</f>
        <v/>
      </c>
      <c r="J23" s="5">
        <f>SUM(F23:H23)+(I23*3.6)</f>
        <v/>
      </c>
      <c r="K23" s="4">
        <f>'Cozzolini 2018'!B411</f>
        <v/>
      </c>
      <c r="L23" s="36">
        <f>SUM('Cozzolini 2018'!B401,'Cozzolini 2018'!B403:B404)*1000</f>
        <v/>
      </c>
      <c r="M23" s="36" t="n"/>
      <c r="N23" s="35">
        <f>'Cozzolini 2018'!B402*1000000</f>
        <v/>
      </c>
      <c r="O23" s="5">
        <f>'Cozzolini 2018'!B412</f>
        <v/>
      </c>
      <c r="P23" s="5">
        <f>'Cozzolini 2018'!B413</f>
        <v/>
      </c>
      <c r="Q23" s="28">
        <f>'Cozzolini 2018'!B396</f>
        <v/>
      </c>
      <c r="R23" s="35">
        <f>'Cozzolini 2018'!B394</f>
        <v/>
      </c>
      <c r="S23" s="35">
        <f>R23*(1-Q23)</f>
        <v/>
      </c>
    </row>
    <row r="24">
      <c r="B24" t="inlineStr">
        <is>
          <t>Supply of forest residue</t>
        </is>
      </c>
      <c r="C24" t="inlineStr">
        <is>
          <t>RER</t>
        </is>
      </c>
      <c r="D24" t="inlineStr">
        <is>
          <t>Cozzolini 2018</t>
        </is>
      </c>
      <c r="E24" t="n">
        <v>1</v>
      </c>
      <c r="J24" s="5">
        <f>SUM(F24:H24)+(I24*3.6)</f>
        <v/>
      </c>
      <c r="K24" s="4">
        <f>SUM('Cozzolini 2018'!B566:B567)</f>
        <v/>
      </c>
      <c r="O24" s="5">
        <f>'Cozzolini 2018'!B569</f>
        <v/>
      </c>
      <c r="Q24">
        <f>'Cozzolini 2018'!B560</f>
        <v/>
      </c>
      <c r="R24">
        <f>'Cozzolini 2018'!B559</f>
        <v/>
      </c>
      <c r="S24" s="35">
        <f>R24*(1-Q24)</f>
        <v/>
      </c>
    </row>
    <row r="25">
      <c r="B25" t="inlineStr">
        <is>
          <t>Supply and refining of waste cooking oil</t>
        </is>
      </c>
      <c r="C25" t="inlineStr">
        <is>
          <t>RER</t>
        </is>
      </c>
      <c r="D25" t="inlineStr">
        <is>
          <t>Cozzolini 2018</t>
        </is>
      </c>
      <c r="E25" t="n">
        <v>1</v>
      </c>
      <c r="I25" s="3">
        <f>'Cozzolini 2018'!B637</f>
        <v/>
      </c>
      <c r="J25" s="5">
        <f>SUM(F25:H25)+(I25*3.6)</f>
        <v/>
      </c>
      <c r="K25" s="4">
        <f>SUM('Cozzolini 2018'!B635:B636)</f>
        <v/>
      </c>
      <c r="O25" s="5">
        <f>'Cozzolini 2018'!B638</f>
        <v/>
      </c>
      <c r="R25">
        <f>'Cozzolini 2018'!B626</f>
        <v/>
      </c>
      <c r="S25" s="35">
        <f>R25*(1-Q25)</f>
        <v/>
      </c>
    </row>
    <row r="26">
      <c r="B26" t="inlineStr">
        <is>
          <t>Farming and supply of rapeseed</t>
        </is>
      </c>
      <c r="C26" t="inlineStr">
        <is>
          <t>RER</t>
        </is>
      </c>
      <c r="D26" t="inlineStr">
        <is>
          <t>Cozzolini 2018/RED II</t>
        </is>
      </c>
      <c r="E26" t="n">
        <v>1</v>
      </c>
      <c r="F26" s="4">
        <f>'Cozzolini 2018'!B740</f>
        <v/>
      </c>
      <c r="G26" s="4">
        <f>'Cozzolini 2018'!B742</f>
        <v/>
      </c>
      <c r="H26" s="4">
        <f>'Cozzolini 2018'!B733</f>
        <v/>
      </c>
      <c r="I26" s="3">
        <f>'Cozzolini 2018'!B741</f>
        <v/>
      </c>
      <c r="J26" s="5">
        <f>SUM(F26:H26)+(I26*3.6)</f>
        <v/>
      </c>
      <c r="K26" s="4" t="n"/>
      <c r="L26" s="36">
        <f>SUM('Cozzolini 2018'!B734,'Cozzolini 2018'!B736:B737)*1000</f>
        <v/>
      </c>
      <c r="M26" s="5">
        <f>'Cozzolini 2018'!B743*1000000</f>
        <v/>
      </c>
      <c r="N26" s="35">
        <f>'Cozzolini 2018'!B735*1000000</f>
        <v/>
      </c>
      <c r="O26" s="5">
        <f>'Cozzolini 2018'!B747</f>
        <v/>
      </c>
      <c r="P26" s="5">
        <f>'Cozzolini 2018'!B748</f>
        <v/>
      </c>
      <c r="Q26" s="57" t="n">
        <v>0.09</v>
      </c>
      <c r="R26" s="35" t="n">
        <v>26.9</v>
      </c>
      <c r="S26" s="35">
        <f>R26*(1-Q26)</f>
        <v/>
      </c>
    </row>
    <row r="27">
      <c r="B27" t="inlineStr">
        <is>
          <t>Farming and supply of palm fresh fruit bunch</t>
        </is>
      </c>
      <c r="C27" t="inlineStr">
        <is>
          <t>RER</t>
        </is>
      </c>
      <c r="D27" t="inlineStr">
        <is>
          <t>Cozzolini 2018</t>
        </is>
      </c>
      <c r="E27" t="n">
        <v>1</v>
      </c>
      <c r="F27" s="4">
        <f>'Cozzolini 2018'!B907</f>
        <v/>
      </c>
      <c r="G27" s="4" t="n"/>
      <c r="H27" s="4" t="n"/>
      <c r="I27" s="3" t="n"/>
      <c r="J27" s="5">
        <f>SUM(F27:H27)+(I27*3.6)</f>
        <v/>
      </c>
      <c r="K27" s="4" t="n"/>
      <c r="L27" s="36">
        <f>SUM('Cozzolini 2018'!B903,'Cozzolini 2018'!B905:B906)*1000</f>
        <v/>
      </c>
      <c r="N27" s="35">
        <f>'Cozzolini 2018'!B904*1000000</f>
        <v/>
      </c>
      <c r="O27" s="5">
        <f>'Cozzolini 2018'!B913</f>
        <v/>
      </c>
      <c r="P27" s="5">
        <f>'Cozzolini 2018'!B914</f>
        <v/>
      </c>
      <c r="Q27" s="57">
        <f>'Cozzolini 2018'!B898</f>
        <v/>
      </c>
      <c r="R27" s="35">
        <f>'Cozzolini 2018'!B897</f>
        <v/>
      </c>
      <c r="S27" s="35">
        <f>R27*(1-Q27)</f>
        <v/>
      </c>
    </row>
    <row r="28">
      <c r="B28" t="inlineStr">
        <is>
          <t>Farming and supply of dry algae</t>
        </is>
      </c>
      <c r="C28" t="inlineStr">
        <is>
          <t>RER</t>
        </is>
      </c>
      <c r="D28" t="inlineStr">
        <is>
          <t>Cozzolini 2018</t>
        </is>
      </c>
      <c r="E28" t="n">
        <v>1</v>
      </c>
      <c r="F28" s="4" t="n"/>
      <c r="G28" s="4" t="n"/>
      <c r="H28" s="4" t="n"/>
      <c r="I28" s="3">
        <f>'Cozzolini 2018'!B1049+'Cozzolini 2018'!B1060</f>
        <v/>
      </c>
      <c r="J28" s="5">
        <f>SUM(F28:H28)+(I28*3.6)</f>
        <v/>
      </c>
      <c r="K28" s="4" t="n"/>
      <c r="L28" s="36">
        <f>('Cozzolini 2018'!B1055+'Cozzolini 2018'!B1056)*1000</f>
        <v/>
      </c>
      <c r="N28" s="35" t="n"/>
      <c r="O28" s="5">
        <f>'Cozzolini 2018'!B1051</f>
        <v/>
      </c>
      <c r="P28" s="5" t="n"/>
      <c r="Q28" s="57" t="n">
        <v>0</v>
      </c>
      <c r="R28" s="35">
        <f>'Cozzolini 2018'!B1050</f>
        <v/>
      </c>
      <c r="S28" s="35">
        <f>R28*(1-Q28)</f>
        <v/>
      </c>
    </row>
    <row r="30" ht="21" customHeight="1">
      <c r="B30" s="52" t="inlineStr">
        <is>
          <t>Energy allocation</t>
        </is>
      </c>
      <c r="C30" s="53" t="n"/>
      <c r="D30" s="53" t="n"/>
      <c r="E30" s="53" t="n"/>
      <c r="F30" s="53" t="n"/>
      <c r="G30" s="53" t="n"/>
      <c r="H30" s="53" t="n"/>
      <c r="I30" s="53" t="n"/>
      <c r="J30" s="53" t="n"/>
      <c r="K30" s="53" t="n"/>
      <c r="L30" s="53" t="n"/>
      <c r="M30" s="53" t="n"/>
      <c r="N30" s="53" t="n"/>
      <c r="O30" s="53" t="n"/>
      <c r="P30" s="53" t="n"/>
      <c r="Q30" s="53" t="n"/>
    </row>
    <row r="31">
      <c r="B31" s="9" t="inlineStr">
        <is>
          <t>per kilogram of ethanol</t>
        </is>
      </c>
    </row>
    <row r="32">
      <c r="B32" t="inlineStr">
        <is>
          <t>Activity</t>
        </is>
      </c>
      <c r="C32" t="inlineStr">
        <is>
          <t>Location</t>
        </is>
      </c>
      <c r="D32" t="inlineStr">
        <is>
          <t>Source</t>
        </is>
      </c>
      <c r="E32" t="inlineStr">
        <is>
          <t>Reference unit</t>
        </is>
      </c>
      <c r="F32" t="inlineStr">
        <is>
          <t>Biomass input (after allocation)</t>
        </is>
      </c>
      <c r="G32" t="inlineStr">
        <is>
          <t>Biomass input</t>
        </is>
      </c>
      <c r="H32" t="inlineStr">
        <is>
          <t>Diesel</t>
        </is>
      </c>
      <c r="I32" t="inlineStr">
        <is>
          <t>Natural gas</t>
        </is>
      </c>
      <c r="J32" t="inlineStr">
        <is>
          <t>Coal</t>
        </is>
      </c>
      <c r="K32" t="inlineStr">
        <is>
          <t>Electricity</t>
        </is>
      </c>
      <c r="L32" t="inlineStr">
        <is>
          <t>Energy (total)</t>
        </is>
      </c>
      <c r="M32" t="inlineStr">
        <is>
          <t>Fermentation CO2</t>
        </is>
      </c>
      <c r="N32" t="inlineStr">
        <is>
          <t>Output energy</t>
        </is>
      </c>
      <c r="O32" t="inlineStr">
        <is>
          <t>Conversion efficiency (exc. Fuel)</t>
        </is>
      </c>
      <c r="P32" t="inlineStr">
        <is>
          <t>Conversion efficiency incl. Fuel)</t>
        </is>
      </c>
    </row>
    <row r="33">
      <c r="B33" t="inlineStr">
        <is>
          <t>unit</t>
        </is>
      </c>
      <c r="E33" t="inlineStr">
        <is>
          <t>kilogram</t>
        </is>
      </c>
      <c r="F33" t="inlineStr">
        <is>
          <t>kg</t>
        </is>
      </c>
      <c r="G33" t="inlineStr">
        <is>
          <t>MJ</t>
        </is>
      </c>
      <c r="H33" t="inlineStr">
        <is>
          <t>MJ</t>
        </is>
      </c>
      <c r="I33" t="inlineStr">
        <is>
          <t>MJ</t>
        </is>
      </c>
      <c r="J33" t="inlineStr">
        <is>
          <t>MJ</t>
        </is>
      </c>
      <c r="K33" t="inlineStr">
        <is>
          <t>kWh</t>
        </is>
      </c>
      <c r="L33" t="inlineStr">
        <is>
          <t>MJ</t>
        </is>
      </c>
      <c r="M33" t="inlineStr">
        <is>
          <t>kilogram</t>
        </is>
      </c>
      <c r="N33" t="inlineStr">
        <is>
          <t>MJ</t>
        </is>
      </c>
      <c r="O33" t="inlineStr">
        <is>
          <t>%</t>
        </is>
      </c>
      <c r="P33" t="inlineStr">
        <is>
          <t>%</t>
        </is>
      </c>
    </row>
    <row r="34">
      <c r="B34" t="inlineStr">
        <is>
          <t>Ethanol production, via fermentation, from switchgrass</t>
        </is>
      </c>
      <c r="C34" t="inlineStr">
        <is>
          <t>US</t>
        </is>
      </c>
      <c r="D34" t="inlineStr">
        <is>
          <t>GREET</t>
        </is>
      </c>
      <c r="E34" t="n">
        <v>1</v>
      </c>
      <c r="F34" s="35">
        <f>GREET!B72</f>
        <v/>
      </c>
      <c r="G34" s="36">
        <f>F34*R6</f>
        <v/>
      </c>
      <c r="H34" s="5">
        <f>GREET!B73</f>
        <v/>
      </c>
      <c r="I34" s="5" t="n"/>
      <c r="J34" s="5" t="n"/>
      <c r="K34" s="5" t="n"/>
      <c r="L34" s="5">
        <f>SUM(H34:K34)</f>
        <v/>
      </c>
      <c r="M34" s="5">
        <f>GREET!B81</f>
        <v/>
      </c>
      <c r="N34" t="n">
        <v>29.7</v>
      </c>
      <c r="O34" s="28">
        <f>N34/G34</f>
        <v/>
      </c>
      <c r="P34" s="28">
        <f>N34/SUM(G34,L34)</f>
        <v/>
      </c>
    </row>
    <row r="35">
      <c r="B35" t="inlineStr">
        <is>
          <t>Ethanol production, via fermentation, from poplar</t>
        </is>
      </c>
      <c r="C35" t="inlineStr">
        <is>
          <t>US</t>
        </is>
      </c>
      <c r="D35" t="inlineStr">
        <is>
          <t>GREET</t>
        </is>
      </c>
      <c r="E35" t="n">
        <v>1</v>
      </c>
      <c r="F35" s="35">
        <f>GREET!B431</f>
        <v/>
      </c>
      <c r="G35" s="36">
        <f>F35*R7</f>
        <v/>
      </c>
      <c r="H35" s="5">
        <f>GREET!B432</f>
        <v/>
      </c>
      <c r="I35" s="5" t="n"/>
      <c r="J35" s="5" t="n"/>
      <c r="K35" s="5" t="n"/>
      <c r="L35" s="5">
        <f>SUM(H35:K35)</f>
        <v/>
      </c>
      <c r="M35" s="5">
        <f>GREET!B438</f>
        <v/>
      </c>
      <c r="N35" t="n">
        <v>29.7</v>
      </c>
      <c r="O35" s="28">
        <f>N35/G35</f>
        <v/>
      </c>
      <c r="P35" s="28">
        <f>N35/SUM(G35,L35)</f>
        <v/>
      </c>
    </row>
    <row r="36">
      <c r="B36" t="inlineStr">
        <is>
          <t>Ethanol production, via fermentation, from willow</t>
        </is>
      </c>
      <c r="C36" t="inlineStr">
        <is>
          <t>US</t>
        </is>
      </c>
      <c r="D36" t="inlineStr">
        <is>
          <t>GREET</t>
        </is>
      </c>
      <c r="E36" t="n">
        <v>1</v>
      </c>
      <c r="F36" s="35">
        <f>GREET!B662</f>
        <v/>
      </c>
      <c r="G36" s="36">
        <f>F36*R8</f>
        <v/>
      </c>
      <c r="H36" s="5">
        <f>GREET!B663</f>
        <v/>
      </c>
      <c r="I36" s="5" t="n"/>
      <c r="J36" s="5" t="n"/>
      <c r="K36" s="5" t="n"/>
      <c r="L36" s="5">
        <f>SUM(H36:K36)</f>
        <v/>
      </c>
      <c r="M36" s="5">
        <f>GREET!B669</f>
        <v/>
      </c>
      <c r="N36" t="n">
        <v>29.7</v>
      </c>
      <c r="O36" s="28">
        <f>N36/G36</f>
        <v/>
      </c>
      <c r="P36" s="28">
        <f>N36/SUM(G36,L36)</f>
        <v/>
      </c>
    </row>
    <row r="37">
      <c r="B37" t="inlineStr">
        <is>
          <t>Ethanol production, via fermentation, from forest residue</t>
        </is>
      </c>
      <c r="C37" t="inlineStr">
        <is>
          <t>US</t>
        </is>
      </c>
      <c r="D37" t="inlineStr">
        <is>
          <t>GREET</t>
        </is>
      </c>
      <c r="E37" t="n">
        <v>1</v>
      </c>
      <c r="F37" s="35">
        <f>GREET!B820</f>
        <v/>
      </c>
      <c r="G37" s="36">
        <f>F37*R9</f>
        <v/>
      </c>
      <c r="H37" s="5">
        <f>GREET!B821</f>
        <v/>
      </c>
      <c r="I37" s="5" t="n"/>
      <c r="J37" s="5" t="n"/>
      <c r="K37" s="5" t="n"/>
      <c r="L37" s="5">
        <f>SUM(H37:K37)</f>
        <v/>
      </c>
      <c r="M37" s="5">
        <f>GREET!B828</f>
        <v/>
      </c>
      <c r="N37" t="n">
        <v>29.7</v>
      </c>
      <c r="O37" s="28">
        <f>N37/G37</f>
        <v/>
      </c>
      <c r="P37" s="28">
        <f>N37/SUM(G37,L37)</f>
        <v/>
      </c>
    </row>
    <row r="38">
      <c r="B38" t="inlineStr">
        <is>
          <t>Ethanol production, via fermentation, from miscanthus</t>
        </is>
      </c>
      <c r="C38" t="inlineStr">
        <is>
          <t>US</t>
        </is>
      </c>
      <c r="D38" t="inlineStr">
        <is>
          <t>GREET</t>
        </is>
      </c>
      <c r="E38" t="n">
        <v>1</v>
      </c>
      <c r="F38" s="35">
        <f>GREET!B1049</f>
        <v/>
      </c>
      <c r="G38" s="36">
        <f>F38*R10</f>
        <v/>
      </c>
      <c r="H38" s="5">
        <f>GREET!B1050</f>
        <v/>
      </c>
      <c r="I38" s="5" t="n"/>
      <c r="J38" s="5" t="n"/>
      <c r="K38" s="5" t="n"/>
      <c r="L38" s="5">
        <f>SUM(H38:K38)</f>
        <v/>
      </c>
      <c r="M38" s="5">
        <f>GREET!B1058</f>
        <v/>
      </c>
      <c r="N38" t="n">
        <v>29.7</v>
      </c>
      <c r="O38" s="28">
        <f>N38/G38</f>
        <v/>
      </c>
      <c r="P38" s="28">
        <f>N38/SUM(G38,L38)</f>
        <v/>
      </c>
    </row>
    <row r="39">
      <c r="B39" t="inlineStr">
        <is>
          <t>Ethanol production, via fermentation, from corn stover</t>
        </is>
      </c>
      <c r="C39" t="inlineStr">
        <is>
          <t>US</t>
        </is>
      </c>
      <c r="D39" t="inlineStr">
        <is>
          <t>GREET</t>
        </is>
      </c>
      <c r="E39" t="n">
        <v>1</v>
      </c>
      <c r="F39" s="35">
        <f>GREET!B1368</f>
        <v/>
      </c>
      <c r="G39" s="36">
        <f>F39*R11</f>
        <v/>
      </c>
      <c r="H39" s="5">
        <f>GREET!B1369</f>
        <v/>
      </c>
      <c r="I39" s="5" t="n"/>
      <c r="J39" s="5" t="n"/>
      <c r="K39" s="5" t="n"/>
      <c r="L39" s="5">
        <f>SUM(H39:K39)</f>
        <v/>
      </c>
      <c r="M39" s="5">
        <f>GREET!B1377</f>
        <v/>
      </c>
      <c r="N39" t="n">
        <v>29.7</v>
      </c>
      <c r="O39" s="28">
        <f>N39/G39</f>
        <v/>
      </c>
      <c r="P39" s="28">
        <f>N39/SUM(G39,L39)</f>
        <v/>
      </c>
    </row>
    <row r="40">
      <c r="B40" t="inlineStr">
        <is>
          <t>Ethanol production, via fermentation, from sugarcane</t>
        </is>
      </c>
      <c r="C40" t="inlineStr">
        <is>
          <t>US</t>
        </is>
      </c>
      <c r="D40" t="inlineStr">
        <is>
          <t>GREET</t>
        </is>
      </c>
      <c r="E40" t="n">
        <v>1</v>
      </c>
      <c r="F40" s="35">
        <f>GREET!B1568</f>
        <v/>
      </c>
      <c r="G40" s="36">
        <f>F40*S12</f>
        <v/>
      </c>
      <c r="H40" s="5">
        <f>GREET!B1569</f>
        <v/>
      </c>
      <c r="I40" s="5" t="n"/>
      <c r="J40" s="5" t="n"/>
      <c r="K40" s="5" t="n"/>
      <c r="L40" s="5">
        <f>SUM(H40:K40)</f>
        <v/>
      </c>
      <c r="M40" s="5">
        <f>GREET!B1571</f>
        <v/>
      </c>
      <c r="N40" t="n">
        <v>29.7</v>
      </c>
      <c r="O40" s="28">
        <f>N40/G40</f>
        <v/>
      </c>
      <c r="P40" s="28">
        <f>N40/SUM(G40,L40)</f>
        <v/>
      </c>
    </row>
    <row r="41">
      <c r="B41" t="inlineStr">
        <is>
          <t>Ethanol production, via fermentation, from grain sorghum</t>
        </is>
      </c>
      <c r="C41" t="inlineStr">
        <is>
          <t>US</t>
        </is>
      </c>
      <c r="D41" t="inlineStr">
        <is>
          <t>GREET</t>
        </is>
      </c>
      <c r="E41" t="n">
        <v>1</v>
      </c>
      <c r="F41" s="35">
        <f>GREET!B1893</f>
        <v/>
      </c>
      <c r="G41" s="36">
        <f>F41*S13</f>
        <v/>
      </c>
      <c r="H41" s="5" t="n"/>
      <c r="I41" s="5">
        <f>GREET!B1894</f>
        <v/>
      </c>
      <c r="J41" s="5" t="n"/>
      <c r="K41" s="5">
        <f>GREET!B1895</f>
        <v/>
      </c>
      <c r="L41" s="5">
        <f>SUM(H41:K41)</f>
        <v/>
      </c>
      <c r="M41" s="5">
        <f>GREET!B1901</f>
        <v/>
      </c>
      <c r="N41" t="n">
        <v>29.7</v>
      </c>
      <c r="O41" s="28">
        <f>N41/G41</f>
        <v/>
      </c>
      <c r="P41" s="28">
        <f>N41/SUM(G41,L41)</f>
        <v/>
      </c>
    </row>
    <row r="42">
      <c r="B42" t="inlineStr">
        <is>
          <t>Ethanol production, via fermentation, from sweet sorghum</t>
        </is>
      </c>
      <c r="C42" t="inlineStr">
        <is>
          <t>US</t>
        </is>
      </c>
      <c r="D42" t="inlineStr">
        <is>
          <t>GREET</t>
        </is>
      </c>
      <c r="E42" t="n">
        <v>1</v>
      </c>
      <c r="F42" s="35">
        <f>GREET!B2087</f>
        <v/>
      </c>
      <c r="G42" s="36">
        <f>F42*S14</f>
        <v/>
      </c>
      <c r="H42" s="5" t="n"/>
      <c r="I42" s="5" t="n"/>
      <c r="J42" s="5" t="n"/>
      <c r="K42" s="5" t="n"/>
      <c r="L42" s="5">
        <f>SUM(H42:K42)</f>
        <v/>
      </c>
      <c r="M42" s="5">
        <f>GREET!B2089</f>
        <v/>
      </c>
      <c r="N42" t="n">
        <v>29.7</v>
      </c>
      <c r="O42" s="28">
        <f>N42/G42</f>
        <v/>
      </c>
      <c r="P42" s="28">
        <f>N42/SUM(G42,L42)</f>
        <v/>
      </c>
    </row>
    <row r="43">
      <c r="B43" t="inlineStr">
        <is>
          <t>Ethanol production, via fermentation, from forage sorghum</t>
        </is>
      </c>
      <c r="C43" t="inlineStr">
        <is>
          <t>US</t>
        </is>
      </c>
      <c r="D43" t="inlineStr">
        <is>
          <t>GREET</t>
        </is>
      </c>
      <c r="E43" t="n">
        <v>1</v>
      </c>
      <c r="F43" s="35">
        <f>GREET!B2253</f>
        <v/>
      </c>
      <c r="G43" s="36">
        <f>F43*S15</f>
        <v/>
      </c>
      <c r="H43" s="5" t="n"/>
      <c r="I43" s="5" t="n"/>
      <c r="J43" s="5" t="n"/>
      <c r="K43" s="5" t="n"/>
      <c r="L43" s="5">
        <f>SUM(H43:K43)</f>
        <v/>
      </c>
      <c r="M43" s="5">
        <f>GREET!B2258</f>
        <v/>
      </c>
      <c r="N43" t="n">
        <v>29.7</v>
      </c>
      <c r="O43" s="28">
        <f>N43/G43</f>
        <v/>
      </c>
      <c r="P43" s="28">
        <f>N43/SUM(G43,L43)</f>
        <v/>
      </c>
    </row>
    <row r="44">
      <c r="B44" t="inlineStr">
        <is>
          <t>Ethanol production, via fermentation, from corn</t>
        </is>
      </c>
      <c r="C44" t="inlineStr">
        <is>
          <t>US</t>
        </is>
      </c>
      <c r="D44" t="inlineStr">
        <is>
          <t>GREET/JEC 2020</t>
        </is>
      </c>
      <c r="E44" t="n">
        <v>1</v>
      </c>
      <c r="F44" s="35">
        <f>GREET!B2476</f>
        <v/>
      </c>
      <c r="G44" s="36">
        <f>F44*S16</f>
        <v/>
      </c>
      <c r="H44" s="5" t="n"/>
      <c r="I44" s="5">
        <f>GREET!B2477</f>
        <v/>
      </c>
      <c r="J44" s="5" t="n"/>
      <c r="K44" s="5">
        <f>GREET!B2478</f>
        <v/>
      </c>
      <c r="L44" s="5">
        <f>SUM(H44:K44)</f>
        <v/>
      </c>
      <c r="M44" s="5">
        <f>GREET!B2484</f>
        <v/>
      </c>
      <c r="N44" t="n">
        <v>29.7</v>
      </c>
      <c r="O44" s="28">
        <f>N44/G44</f>
        <v/>
      </c>
      <c r="P44" s="28">
        <f>N44/SUM(G44,L44)</f>
        <v/>
      </c>
    </row>
    <row r="45">
      <c r="B45" t="inlineStr">
        <is>
          <t>Ethanol production, via fermentation, from corn, with carbon capture</t>
        </is>
      </c>
      <c r="C45" t="inlineStr">
        <is>
          <t>US</t>
        </is>
      </c>
      <c r="D45" t="inlineStr">
        <is>
          <t>GREET</t>
        </is>
      </c>
      <c r="E45" t="n">
        <v>1</v>
      </c>
      <c r="F45" s="35">
        <f>GREET!B2550</f>
        <v/>
      </c>
      <c r="G45" s="36">
        <f>F45*S16</f>
        <v/>
      </c>
      <c r="H45" s="5" t="n"/>
      <c r="I45" s="5">
        <f>GREET!B2551</f>
        <v/>
      </c>
      <c r="J45" s="5" t="n"/>
      <c r="K45" s="5">
        <f>GREET!B2552</f>
        <v/>
      </c>
      <c r="L45" s="5">
        <f>SUM(H45:K45)</f>
        <v/>
      </c>
      <c r="M45" s="5">
        <f>GREET!B2558</f>
        <v/>
      </c>
      <c r="N45" t="n">
        <v>29.7</v>
      </c>
      <c r="O45" s="28">
        <f>N45/G45</f>
        <v/>
      </c>
      <c r="P45" s="28">
        <f>N45/SUM(G45,L45)</f>
        <v/>
      </c>
    </row>
    <row r="46">
      <c r="B46" t="inlineStr">
        <is>
          <t>Ethanol production, via fermentation, from sugarcane straw</t>
        </is>
      </c>
      <c r="C46" t="inlineStr">
        <is>
          <t>BR</t>
        </is>
      </c>
      <c r="D46" t="inlineStr">
        <is>
          <t>Pereira et al. 2019</t>
        </is>
      </c>
      <c r="E46" t="n">
        <v>1</v>
      </c>
      <c r="F46" s="35">
        <f>'Pereira et al. 2019'!B120</f>
        <v/>
      </c>
      <c r="G46" s="36">
        <f>F46*S18</f>
        <v/>
      </c>
      <c r="H46" s="5" t="n"/>
      <c r="I46" s="5" t="n"/>
      <c r="J46" s="5" t="n"/>
      <c r="K46" s="5" t="n"/>
      <c r="L46" s="5">
        <f>SUM(H46:K46)</f>
        <v/>
      </c>
      <c r="M46" s="5">
        <f>'Pereira et al. 2019'!B127</f>
        <v/>
      </c>
      <c r="N46" t="n">
        <v>29.7</v>
      </c>
      <c r="O46" s="28">
        <f>N46/G46</f>
        <v/>
      </c>
      <c r="P46" s="28">
        <f>N46/SUM(G46,L46)</f>
        <v/>
      </c>
    </row>
    <row r="47">
      <c r="B47" t="inlineStr">
        <is>
          <t>Ethanol production, via fermentation, from eucalyptus</t>
        </is>
      </c>
      <c r="C47" t="inlineStr">
        <is>
          <t>ES</t>
        </is>
      </c>
      <c r="D47" t="inlineStr">
        <is>
          <t>Gonzalez-Garcia et al. 2012</t>
        </is>
      </c>
      <c r="E47" t="n">
        <v>1</v>
      </c>
      <c r="F47" s="35">
        <f>'Gonzalez-Garcia et al. 2012'!B79</f>
        <v/>
      </c>
      <c r="G47" s="36">
        <f>F47*S19</f>
        <v/>
      </c>
      <c r="H47" s="5" t="n"/>
      <c r="I47" s="5" t="n"/>
      <c r="J47" s="5" t="n"/>
      <c r="K47" s="5" t="n"/>
      <c r="L47" s="5">
        <f>SUM(H47:J47)+(K47*3.6)</f>
        <v/>
      </c>
      <c r="M47" s="5">
        <f>'Gonzalez-Garcia et al. 2012'!B91</f>
        <v/>
      </c>
      <c r="N47" t="n">
        <v>29.7</v>
      </c>
      <c r="O47" s="28">
        <f>N47/G47</f>
        <v/>
      </c>
      <c r="P47" s="28">
        <f>N47/SUM(G47,L47)</f>
        <v/>
      </c>
      <c r="Q47" s="36" t="n"/>
    </row>
    <row r="48">
      <c r="B48" t="inlineStr">
        <is>
          <t>Ethanol production, via fermentation, from wheat grains</t>
        </is>
      </c>
      <c r="C48" t="inlineStr">
        <is>
          <t>RER</t>
        </is>
      </c>
      <c r="D48" t="inlineStr">
        <is>
          <t>Cozzolini 2018</t>
        </is>
      </c>
      <c r="E48" t="n">
        <v>1</v>
      </c>
      <c r="F48" s="35">
        <f>'Cozzolini 2018'!B134</f>
        <v/>
      </c>
      <c r="G48" s="36">
        <f>F48*R20</f>
        <v/>
      </c>
      <c r="H48" s="5" t="n"/>
      <c r="I48" s="5" t="n"/>
      <c r="J48" s="5" t="n"/>
      <c r="K48" s="5">
        <f>SUM('Cozzolini 2018'!B145:B146)</f>
        <v/>
      </c>
      <c r="L48" s="5">
        <f>SUM(H48:J48)+(K48*3.6)</f>
        <v/>
      </c>
      <c r="M48" s="5">
        <f>'Cozzolini 2018'!B147</f>
        <v/>
      </c>
      <c r="N48" t="n">
        <v>26.8</v>
      </c>
      <c r="O48" s="28">
        <f>N48/G48</f>
        <v/>
      </c>
      <c r="P48" s="28">
        <f>N48/SUM(G48,L48)</f>
        <v/>
      </c>
      <c r="Q48" s="36" t="n"/>
    </row>
    <row r="49">
      <c r="B49" t="inlineStr">
        <is>
          <t>Ethanol production, via fermentation, from wheat straw</t>
        </is>
      </c>
      <c r="C49" t="inlineStr">
        <is>
          <t>RER</t>
        </is>
      </c>
      <c r="D49" t="inlineStr">
        <is>
          <t>Cozzolini 2018</t>
        </is>
      </c>
      <c r="E49" t="n">
        <v>1</v>
      </c>
      <c r="F49" s="35">
        <f>'Cozzolini 2018'!B203</f>
        <v/>
      </c>
      <c r="G49" s="36">
        <f>F49*R21</f>
        <v/>
      </c>
      <c r="H49" s="5" t="n"/>
      <c r="I49" s="5" t="n"/>
      <c r="J49" s="5" t="n"/>
      <c r="K49" s="5">
        <f>SUM('Cozzolini 2018'!B217:B218)</f>
        <v/>
      </c>
      <c r="L49" s="5">
        <f>SUM(H49:J49)+(K49*3.6)</f>
        <v/>
      </c>
      <c r="M49" s="5">
        <f>'Cozzolini 2018'!B219</f>
        <v/>
      </c>
      <c r="N49" t="n">
        <v>26.8</v>
      </c>
      <c r="O49" s="28">
        <f>N49/G49</f>
        <v/>
      </c>
      <c r="P49" s="28">
        <f>N49/SUM(G49,L49)</f>
        <v/>
      </c>
      <c r="Q49" s="36" t="n"/>
    </row>
    <row r="50">
      <c r="B50" t="inlineStr">
        <is>
          <t>Ethanol production, via fermentation, from corn starch</t>
        </is>
      </c>
      <c r="C50" t="inlineStr">
        <is>
          <t>RER</t>
        </is>
      </c>
      <c r="D50" t="inlineStr">
        <is>
          <t>Cozzolini 2018</t>
        </is>
      </c>
      <c r="E50" t="n">
        <v>1</v>
      </c>
      <c r="F50" s="35">
        <f>'Cozzolini 2018'!B344</f>
        <v/>
      </c>
      <c r="G50" s="36">
        <f>F50*R22</f>
        <v/>
      </c>
      <c r="H50" s="5" t="n"/>
      <c r="I50" s="5">
        <f>'Cozzolini 2018'!B346</f>
        <v/>
      </c>
      <c r="J50" s="5" t="n"/>
      <c r="K50" s="5">
        <f>SUM('Cozzolini 2018'!B358:B360)</f>
        <v/>
      </c>
      <c r="L50" s="5">
        <f>SUM(H50:J50)+(K50*3.6)</f>
        <v/>
      </c>
      <c r="M50" s="5">
        <f>'Cozzolini 2018'!B361</f>
        <v/>
      </c>
      <c r="N50" t="n">
        <v>26.8</v>
      </c>
      <c r="O50" s="28">
        <f>N50/G50</f>
        <v/>
      </c>
      <c r="P50" s="28">
        <f>N50/SUM(G50,L50)</f>
        <v/>
      </c>
      <c r="Q50" s="36" t="n"/>
    </row>
    <row r="51">
      <c r="B51" t="inlineStr">
        <is>
          <t>Ethanol production, via fermentation, from sugarbeet</t>
        </is>
      </c>
      <c r="C51" t="inlineStr">
        <is>
          <t>RER</t>
        </is>
      </c>
      <c r="D51" t="inlineStr">
        <is>
          <t>Cozzolini 2018</t>
        </is>
      </c>
      <c r="E51" t="n">
        <v>1</v>
      </c>
      <c r="F51" s="35">
        <f>'Cozzolini 2018'!B471</f>
        <v/>
      </c>
      <c r="G51" s="36">
        <f>F51*S23</f>
        <v/>
      </c>
      <c r="H51" s="5" t="n"/>
      <c r="I51" s="5">
        <f>'Cozzolini 2018'!B472</f>
        <v/>
      </c>
      <c r="J51" s="5" t="n"/>
      <c r="K51" s="5">
        <f>'Cozzolini 2018'!B479</f>
        <v/>
      </c>
      <c r="L51" s="5">
        <f>SUM(H51:J51)+(K51*3.6)</f>
        <v/>
      </c>
      <c r="M51" s="5">
        <f>'Cozzolini 2018'!B480</f>
        <v/>
      </c>
      <c r="N51" t="n">
        <v>26.8</v>
      </c>
      <c r="O51" s="28">
        <f>N51/G51</f>
        <v/>
      </c>
      <c r="P51" s="28">
        <f>N51/SUM(G51,L51)</f>
        <v/>
      </c>
      <c r="Q51" s="36" t="n"/>
    </row>
    <row r="52">
      <c r="B52" t="inlineStr">
        <is>
          <t>Ethanol production, via fermentation, from forest residue</t>
        </is>
      </c>
      <c r="C52" t="inlineStr">
        <is>
          <t>RER</t>
        </is>
      </c>
      <c r="D52" t="inlineStr">
        <is>
          <t>Cozzolini 2018</t>
        </is>
      </c>
      <c r="E52" t="n">
        <v>1</v>
      </c>
      <c r="F52" s="35">
        <f>'Cozzolini 2018'!B584</f>
        <v/>
      </c>
      <c r="G52" s="36">
        <f>F52*R24</f>
        <v/>
      </c>
      <c r="H52" s="5" t="n"/>
      <c r="I52" s="5" t="n"/>
      <c r="J52" s="5" t="n"/>
      <c r="K52" s="5">
        <f>'Cozzolini 2018'!B593</f>
        <v/>
      </c>
      <c r="L52" s="5">
        <f>SUM(H52:J52)+(K52*3.6)</f>
        <v/>
      </c>
      <c r="M52" s="5">
        <f>'Cozzolini 2018'!B594</f>
        <v/>
      </c>
      <c r="N52" t="n">
        <v>26.8</v>
      </c>
      <c r="O52" s="28">
        <f>N52/G52</f>
        <v/>
      </c>
      <c r="P52" s="28">
        <f>N52/SUM(G52,L52)</f>
        <v/>
      </c>
      <c r="Q52" s="36" t="n"/>
    </row>
    <row r="53">
      <c r="B53" t="inlineStr">
        <is>
          <t>Ethanol production, via fermentation, from forest residues, energy allocation</t>
        </is>
      </c>
      <c r="C53" t="inlineStr">
        <is>
          <t>RER</t>
        </is>
      </c>
      <c r="D53" t="inlineStr">
        <is>
          <t>Cavalett &amp; Cherubini 2022</t>
        </is>
      </c>
      <c r="E53" t="n">
        <v>1</v>
      </c>
      <c r="F53" s="35">
        <f>'Cavalett &amp; Cherubini 2022'!B16</f>
        <v/>
      </c>
      <c r="G53" s="36">
        <f>F53*R24</f>
        <v/>
      </c>
      <c r="H53" s="5" t="n"/>
      <c r="I53" s="5" t="n"/>
      <c r="J53" s="5" t="n"/>
      <c r="K53" s="5" t="n"/>
      <c r="L53" s="5">
        <f>SUM(H53:J53)+(K53*3.6)</f>
        <v/>
      </c>
      <c r="M53" s="5">
        <f>'Cavalett &amp; Cherubini 2022'!B27</f>
        <v/>
      </c>
      <c r="N53" t="n">
        <v>26.8</v>
      </c>
      <c r="O53" s="28">
        <f>N53/G53</f>
        <v/>
      </c>
      <c r="P53" s="28">
        <f>N53/SUM(G53,L53)</f>
        <v/>
      </c>
      <c r="Q53" s="36" t="n"/>
    </row>
    <row r="54">
      <c r="B54" t="inlineStr">
        <is>
          <t>Ethanol production, via fermentation, from forest product (non-residual), energy allocation</t>
        </is>
      </c>
      <c r="C54" t="inlineStr">
        <is>
          <t>RER</t>
        </is>
      </c>
      <c r="D54" t="inlineStr">
        <is>
          <t>Cavalett &amp; Cherubini 2022</t>
        </is>
      </c>
      <c r="E54" t="n">
        <v>1</v>
      </c>
      <c r="F54" s="35">
        <f>'Cavalett &amp; Cherubini 2022'!B52</f>
        <v/>
      </c>
      <c r="G54" s="36">
        <f>F54*R24</f>
        <v/>
      </c>
      <c r="H54" s="5" t="n"/>
      <c r="I54" s="5" t="n"/>
      <c r="J54" s="5" t="n"/>
      <c r="K54" s="5" t="n"/>
      <c r="L54" s="5">
        <f>SUM(H54:J54)+(K54*3.6)</f>
        <v/>
      </c>
      <c r="M54" s="5">
        <f>'Cavalett &amp; Cherubini 2022'!B63</f>
        <v/>
      </c>
      <c r="N54" t="n">
        <v>26.8</v>
      </c>
      <c r="O54" s="28">
        <f>N54/G54</f>
        <v/>
      </c>
      <c r="P54" s="28">
        <f>N54/SUM(G54,L54)</f>
        <v/>
      </c>
      <c r="Q54" s="36" t="n"/>
    </row>
    <row r="55" ht="16" customHeight="1">
      <c r="B55" s="2" t="inlineStr">
        <is>
          <t>Biodiesel production, via transesterification, from used cooking oil</t>
        </is>
      </c>
      <c r="C55" t="inlineStr">
        <is>
          <t>RER</t>
        </is>
      </c>
      <c r="D55" t="inlineStr">
        <is>
          <t>Cozzolini 2018</t>
        </is>
      </c>
      <c r="E55" t="n">
        <v>1</v>
      </c>
      <c r="F55" s="35">
        <f>'Cozzolini 2018'!B651</f>
        <v/>
      </c>
      <c r="G55" s="36">
        <f>F55*R26</f>
        <v/>
      </c>
      <c r="H55" s="5" t="n"/>
      <c r="I55" s="5" t="n"/>
      <c r="J55" s="5" t="n"/>
      <c r="K55" s="5">
        <f>SUM('Cozzolini 2018'!B662:B664)</f>
        <v/>
      </c>
      <c r="L55" s="5">
        <f>SUM(H55:J55)+(K55*3.6)</f>
        <v/>
      </c>
      <c r="M55" s="5">
        <f>'Cozzolini 2018'!B665</f>
        <v/>
      </c>
      <c r="N55" t="n">
        <v>37.2</v>
      </c>
      <c r="O55" s="28">
        <f>N55/G55</f>
        <v/>
      </c>
      <c r="P55" s="28">
        <f>N55/SUM(G55,L55)</f>
        <v/>
      </c>
      <c r="Q55" s="36" t="n"/>
    </row>
    <row r="56" ht="16" customHeight="1">
      <c r="B56" s="2" t="inlineStr">
        <is>
          <t>Biodiesel production, via transesterification, from rapeseed oil</t>
        </is>
      </c>
      <c r="C56" t="inlineStr">
        <is>
          <t>RER</t>
        </is>
      </c>
      <c r="D56" t="inlineStr">
        <is>
          <t>Cozzolini 2018</t>
        </is>
      </c>
      <c r="E56" t="n">
        <v>1</v>
      </c>
      <c r="F56" s="35">
        <f>'Cozzolini 2018'!B852*'Cozzolini 2018'!B835*'Cozzolini 2018'!B815</f>
        <v/>
      </c>
      <c r="G56" s="36">
        <f>F56*R27</f>
        <v/>
      </c>
      <c r="H56" s="5" t="n"/>
      <c r="I56" s="5">
        <f>'Cozzolini 2018'!B853</f>
        <v/>
      </c>
      <c r="J56" s="5" t="n"/>
      <c r="K56" s="5">
        <f>SUM('Cozzolini 2018'!B863:B865)</f>
        <v/>
      </c>
      <c r="L56" s="5">
        <f>SUM(H56:J56)+(K56*3.6)</f>
        <v/>
      </c>
      <c r="M56" s="5">
        <f>'Cozzolini 2018'!B866</f>
        <v/>
      </c>
      <c r="N56" t="n">
        <v>37.2</v>
      </c>
      <c r="O56" s="28">
        <f>N56/G56</f>
        <v/>
      </c>
      <c r="P56" s="28">
        <f>N56/SUM(G56,L56)</f>
        <v/>
      </c>
      <c r="Q56" s="36" t="n"/>
    </row>
    <row r="57" ht="16" customHeight="1">
      <c r="B57" s="2" t="inlineStr">
        <is>
          <t>Biodiesel production, via transesterification, from palm oil, energy allocation</t>
        </is>
      </c>
      <c r="C57" t="inlineStr">
        <is>
          <t>RER</t>
        </is>
      </c>
      <c r="D57" t="inlineStr">
        <is>
          <t>Cozzolini 2018</t>
        </is>
      </c>
      <c r="E57" t="n">
        <v>1</v>
      </c>
      <c r="F57" s="35">
        <f>'Cozzolini 2018'!B1002*'Cozzolini 2018'!B982*'Cozzolini 2018'!B963</f>
        <v/>
      </c>
      <c r="G57" s="36">
        <f>F57*R28</f>
        <v/>
      </c>
      <c r="H57" s="5" t="n"/>
      <c r="I57" s="5">
        <f>'Cozzolini 2018'!B1003</f>
        <v/>
      </c>
      <c r="J57" s="5" t="n"/>
      <c r="K57" s="5">
        <f>SUM('Cozzolini 2018'!B1012:B1014)</f>
        <v/>
      </c>
      <c r="L57" s="5">
        <f>SUM(H57:J57)+(K57*3.6)</f>
        <v/>
      </c>
      <c r="M57" s="5">
        <f>'Cozzolini 2018'!B1015</f>
        <v/>
      </c>
      <c r="N57" t="n">
        <v>37.2</v>
      </c>
      <c r="O57" s="28">
        <f>N57/G57</f>
        <v/>
      </c>
      <c r="P57" s="28">
        <f>N57/SUM(G57,L57)</f>
        <v/>
      </c>
      <c r="Q57" s="36" t="n"/>
    </row>
    <row r="58" ht="16" customHeight="1">
      <c r="B58" s="2" t="inlineStr">
        <is>
          <t>Biodiesel production, via transesterification, from algae, energy allocation</t>
        </is>
      </c>
      <c r="C58" t="inlineStr">
        <is>
          <t>RER</t>
        </is>
      </c>
      <c r="D58" t="inlineStr">
        <is>
          <t>Cozzolini 2018</t>
        </is>
      </c>
      <c r="E58" t="n">
        <v>1</v>
      </c>
      <c r="F58" s="35">
        <f>'Cozzolini 2018'!B1073</f>
        <v/>
      </c>
      <c r="G58" s="36">
        <f>F58*R28</f>
        <v/>
      </c>
      <c r="H58" s="5" t="n"/>
      <c r="I58" s="5">
        <f>SUM('Cozzolini 2018'!B1075:B1078)</f>
        <v/>
      </c>
      <c r="J58" s="5" t="n"/>
      <c r="K58" s="5">
        <f>SUM('Cozzolini 2018'!B1085:B1088)</f>
        <v/>
      </c>
      <c r="L58" s="5">
        <f>SUM(H58:J58)+(K58*3.6)</f>
        <v/>
      </c>
      <c r="M58" s="5">
        <f>'Cozzolini 2018'!B1089</f>
        <v/>
      </c>
      <c r="N58" t="n">
        <v>37.2</v>
      </c>
      <c r="O58" s="28">
        <f>N58/G58</f>
        <v/>
      </c>
      <c r="P58" s="28">
        <f>N58/SUM(G58,L58)</f>
        <v/>
      </c>
      <c r="Q58" s="36" t="n"/>
    </row>
    <row r="59" ht="16" customHeight="1">
      <c r="B59" s="2" t="inlineStr">
        <is>
          <t>Biodiesel production, via Fischer-Tropsch, from forest residues, energy allocation</t>
        </is>
      </c>
      <c r="C59" t="inlineStr">
        <is>
          <t>RER</t>
        </is>
      </c>
      <c r="D59" t="inlineStr">
        <is>
          <t>Cavalett &amp; Cherubini 2022</t>
        </is>
      </c>
      <c r="E59" t="n">
        <v>1</v>
      </c>
      <c r="F59" s="35">
        <f>'Cavalett &amp; Cherubini 2022'!B88</f>
        <v/>
      </c>
      <c r="G59" s="36">
        <f>F59*$R$24</f>
        <v/>
      </c>
      <c r="H59" s="5" t="n"/>
      <c r="I59" s="5" t="n"/>
      <c r="J59" s="5" t="n"/>
      <c r="K59" s="5" t="n"/>
      <c r="L59" s="5">
        <f>SUM(H59:J59)+(K59*3.6)</f>
        <v/>
      </c>
      <c r="M59" s="5">
        <f>'Cavalett &amp; Cherubini 2022'!B97</f>
        <v/>
      </c>
      <c r="N59" t="n">
        <v>43</v>
      </c>
      <c r="O59" s="28">
        <f>N59/G59</f>
        <v/>
      </c>
      <c r="P59" s="28">
        <f>N59/SUM(G59,L59)</f>
        <v/>
      </c>
      <c r="Q59" s="36" t="n"/>
    </row>
    <row r="60" ht="16" customHeight="1">
      <c r="B60" s="2" t="inlineStr">
        <is>
          <t>Biodiesel production, via Fischer-Tropsch, from forest product (non-residual), energy allocation</t>
        </is>
      </c>
      <c r="C60" t="inlineStr">
        <is>
          <t>RER</t>
        </is>
      </c>
      <c r="D60" t="inlineStr">
        <is>
          <t>Cavalett &amp; Cherubini 2022</t>
        </is>
      </c>
      <c r="E60" t="n">
        <v>1</v>
      </c>
      <c r="F60" s="35">
        <f>'Cavalett &amp; Cherubini 2022'!B120</f>
        <v/>
      </c>
      <c r="G60" s="36">
        <f>F60*$R$24</f>
        <v/>
      </c>
      <c r="H60" s="5" t="n"/>
      <c r="I60" s="5" t="n"/>
      <c r="J60" s="5" t="n"/>
      <c r="K60" s="5" t="n"/>
      <c r="L60" s="5">
        <f>SUM(H60:J60)+(K60*3.6)</f>
        <v/>
      </c>
      <c r="M60" s="5">
        <f>'Cavalett &amp; Cherubini 2022'!B129</f>
        <v/>
      </c>
      <c r="N60" t="n">
        <v>43</v>
      </c>
      <c r="O60" s="28">
        <f>N60/G60</f>
        <v/>
      </c>
      <c r="P60" s="28">
        <f>N60/SUM(G60,L60)</f>
        <v/>
      </c>
      <c r="Q60" s="36" t="n"/>
    </row>
    <row r="61" ht="16" customHeight="1">
      <c r="B61" s="2" t="inlineStr">
        <is>
          <t>Kerosene production, via Fischer-Tropsch, from forest residues, energy allocation</t>
        </is>
      </c>
      <c r="C61" t="inlineStr">
        <is>
          <t>RER</t>
        </is>
      </c>
      <c r="D61" t="inlineStr">
        <is>
          <t>Cavalett &amp; Cherubini 2022</t>
        </is>
      </c>
      <c r="E61" t="n">
        <v>1</v>
      </c>
      <c r="F61" s="35">
        <f>'Cavalett &amp; Cherubini 2022'!B153</f>
        <v/>
      </c>
      <c r="G61" s="36">
        <f>F61*$R$24</f>
        <v/>
      </c>
      <c r="H61" s="5" t="n"/>
      <c r="I61" s="5" t="n"/>
      <c r="J61" s="5" t="n"/>
      <c r="K61" s="5" t="n"/>
      <c r="L61" s="5">
        <f>SUM(H61:J61)+(K61*3.6)</f>
        <v/>
      </c>
      <c r="M61" s="5">
        <f>'Cavalett &amp; Cherubini 2022'!B162</f>
        <v/>
      </c>
      <c r="N61" t="n">
        <v>43</v>
      </c>
      <c r="O61" s="28">
        <f>N61/G61</f>
        <v/>
      </c>
      <c r="P61" s="28">
        <f>N61/SUM(G61,L61)</f>
        <v/>
      </c>
      <c r="Q61" s="36" t="n"/>
    </row>
    <row r="62" ht="16" customHeight="1">
      <c r="B62" s="2" t="inlineStr">
        <is>
          <t>Kerosene production, via Fischer-Tropsch, from forest product (non-residual), energy allocation</t>
        </is>
      </c>
      <c r="C62" t="inlineStr">
        <is>
          <t>RER</t>
        </is>
      </c>
      <c r="D62" t="inlineStr">
        <is>
          <t>Cavalett &amp; Cherubini 2022</t>
        </is>
      </c>
      <c r="E62" t="n">
        <v>1</v>
      </c>
      <c r="F62" s="35">
        <f>'Cavalett &amp; Cherubini 2022'!B185</f>
        <v/>
      </c>
      <c r="G62" s="36">
        <f>F62*$R$24</f>
        <v/>
      </c>
      <c r="H62" s="5" t="n"/>
      <c r="I62" s="5" t="n"/>
      <c r="J62" s="5" t="n"/>
      <c r="K62" s="5" t="n"/>
      <c r="L62" s="5">
        <f>SUM(H62:J62)+(K62*3.6)</f>
        <v/>
      </c>
      <c r="M62" s="5">
        <f>'Cavalett &amp; Cherubini 2022'!B194</f>
        <v/>
      </c>
      <c r="N62" t="n">
        <v>43</v>
      </c>
      <c r="O62" s="28">
        <f>N62/G62</f>
        <v/>
      </c>
      <c r="P62" s="28">
        <f>N62/SUM(G62,L62)</f>
        <v/>
      </c>
      <c r="Q62" s="36" t="n"/>
    </row>
    <row r="64">
      <c r="B64" s="9" t="inlineStr">
        <is>
          <t>per megajoule of fuel</t>
        </is>
      </c>
    </row>
    <row r="65">
      <c r="B65" t="inlineStr">
        <is>
          <t>Activity</t>
        </is>
      </c>
      <c r="C65" t="inlineStr">
        <is>
          <t>Location</t>
        </is>
      </c>
      <c r="D65" t="inlineStr">
        <is>
          <t>Source</t>
        </is>
      </c>
      <c r="E65" t="inlineStr">
        <is>
          <t>Reference unit</t>
        </is>
      </c>
      <c r="F65" t="inlineStr">
        <is>
          <t>Biomass input</t>
        </is>
      </c>
      <c r="G65" t="inlineStr">
        <is>
          <t>Biomass input</t>
        </is>
      </c>
      <c r="H65" t="inlineStr">
        <is>
          <t>Diesel</t>
        </is>
      </c>
      <c r="I65" t="inlineStr">
        <is>
          <t>Natural gas</t>
        </is>
      </c>
      <c r="J65" t="inlineStr">
        <is>
          <t>Coal</t>
        </is>
      </c>
      <c r="K65" t="inlineStr">
        <is>
          <t>Electricity</t>
        </is>
      </c>
      <c r="L65" t="inlineStr">
        <is>
          <t>Energy (total)</t>
        </is>
      </c>
      <c r="M65" t="inlineStr">
        <is>
          <t>Fermentation CO2</t>
        </is>
      </c>
      <c r="N65" t="inlineStr">
        <is>
          <t>Output energy</t>
        </is>
      </c>
      <c r="O65" t="inlineStr">
        <is>
          <t>Conversion efficiency (exc. Fuel)</t>
        </is>
      </c>
      <c r="P65" t="inlineStr">
        <is>
          <t>Conversion efficiency incl. Fuel)</t>
        </is>
      </c>
    </row>
    <row r="66">
      <c r="B66" t="inlineStr">
        <is>
          <t>unit</t>
        </is>
      </c>
      <c r="E66" t="inlineStr">
        <is>
          <t>megajoule</t>
        </is>
      </c>
      <c r="F66" t="inlineStr">
        <is>
          <t>kg</t>
        </is>
      </c>
      <c r="G66" t="inlineStr">
        <is>
          <t>MJ</t>
        </is>
      </c>
      <c r="H66" t="inlineStr">
        <is>
          <t>MJ</t>
        </is>
      </c>
      <c r="I66" t="inlineStr">
        <is>
          <t>MJ</t>
        </is>
      </c>
      <c r="J66" t="inlineStr">
        <is>
          <t>MJ</t>
        </is>
      </c>
      <c r="K66" t="inlineStr">
        <is>
          <t>kWh</t>
        </is>
      </c>
      <c r="L66" t="inlineStr">
        <is>
          <t>MJ</t>
        </is>
      </c>
      <c r="M66" t="inlineStr">
        <is>
          <t>kilogram</t>
        </is>
      </c>
      <c r="N66" t="inlineStr">
        <is>
          <t>MJ</t>
        </is>
      </c>
      <c r="O66" t="inlineStr">
        <is>
          <t>%</t>
        </is>
      </c>
      <c r="P66" t="inlineStr">
        <is>
          <t>%</t>
        </is>
      </c>
    </row>
    <row r="67">
      <c r="B67" t="inlineStr">
        <is>
          <t>Ethanol production, via fermentation, from switchgrass</t>
        </is>
      </c>
      <c r="C67" t="inlineStr">
        <is>
          <t>US</t>
        </is>
      </c>
      <c r="D67" t="inlineStr">
        <is>
          <t>GREET</t>
        </is>
      </c>
      <c r="E67" t="n">
        <v>1</v>
      </c>
      <c r="F67" s="5">
        <f>F34/N34</f>
        <v/>
      </c>
      <c r="G67" s="5">
        <f>G34/N34</f>
        <v/>
      </c>
      <c r="H67" s="4">
        <f>H34/N34</f>
        <v/>
      </c>
      <c r="I67" s="4">
        <f>I34/N34</f>
        <v/>
      </c>
      <c r="J67" s="4">
        <f>J34/N34</f>
        <v/>
      </c>
      <c r="K67" s="4">
        <f>K34/N34</f>
        <v/>
      </c>
      <c r="L67" s="4">
        <f>L34/N34</f>
        <v/>
      </c>
      <c r="M67" s="4">
        <f>M34/N34</f>
        <v/>
      </c>
      <c r="N67" s="35">
        <f>N34/N34</f>
        <v/>
      </c>
      <c r="O67" s="28">
        <f>N67/G67</f>
        <v/>
      </c>
      <c r="P67" s="28">
        <f>N67/SUM(G67,L67)</f>
        <v/>
      </c>
    </row>
    <row r="68">
      <c r="B68" t="inlineStr">
        <is>
          <t>Ethanol production, via fermentation, from poplar</t>
        </is>
      </c>
      <c r="C68" t="inlineStr">
        <is>
          <t>US</t>
        </is>
      </c>
      <c r="D68" t="inlineStr">
        <is>
          <t>GREET</t>
        </is>
      </c>
      <c r="E68" t="n">
        <v>1</v>
      </c>
      <c r="F68" s="5">
        <f>F35/N35</f>
        <v/>
      </c>
      <c r="G68" s="5">
        <f>G35/N35</f>
        <v/>
      </c>
      <c r="H68" s="4">
        <f>H35/N35</f>
        <v/>
      </c>
      <c r="I68" s="4">
        <f>I35/N35</f>
        <v/>
      </c>
      <c r="J68" s="4">
        <f>J35/N35</f>
        <v/>
      </c>
      <c r="K68" s="4">
        <f>K35/N35</f>
        <v/>
      </c>
      <c r="L68" s="4">
        <f>L35/N35</f>
        <v/>
      </c>
      <c r="M68" s="4">
        <f>M35/N35</f>
        <v/>
      </c>
      <c r="N68" s="35">
        <f>N35/N35</f>
        <v/>
      </c>
      <c r="O68" s="28">
        <f>N68/G68</f>
        <v/>
      </c>
      <c r="P68" s="28">
        <f>N68/SUM(G68,L68)</f>
        <v/>
      </c>
    </row>
    <row r="69">
      <c r="B69" t="inlineStr">
        <is>
          <t>Ethanol production, via fermentation, from willow</t>
        </is>
      </c>
      <c r="C69" t="inlineStr">
        <is>
          <t>US</t>
        </is>
      </c>
      <c r="D69" t="inlineStr">
        <is>
          <t>GREET</t>
        </is>
      </c>
      <c r="E69" t="n">
        <v>1</v>
      </c>
      <c r="F69" s="5">
        <f>F36/N36</f>
        <v/>
      </c>
      <c r="G69" s="5">
        <f>G36/N36</f>
        <v/>
      </c>
      <c r="H69" s="4">
        <f>H36/N36</f>
        <v/>
      </c>
      <c r="I69" s="4">
        <f>I36/N36</f>
        <v/>
      </c>
      <c r="J69" s="4">
        <f>J36/N36</f>
        <v/>
      </c>
      <c r="K69" s="4">
        <f>K36/N36</f>
        <v/>
      </c>
      <c r="L69" s="4">
        <f>L36/N36</f>
        <v/>
      </c>
      <c r="M69" s="4">
        <f>M36/N36</f>
        <v/>
      </c>
      <c r="N69" s="35">
        <f>N36/N36</f>
        <v/>
      </c>
      <c r="O69" s="28">
        <f>N69/G69</f>
        <v/>
      </c>
      <c r="P69" s="28">
        <f>N69/SUM(G69,L69)</f>
        <v/>
      </c>
    </row>
    <row r="70">
      <c r="B70" t="inlineStr">
        <is>
          <t>Ethanol production, via fermentation, from forest residue</t>
        </is>
      </c>
      <c r="C70" t="inlineStr">
        <is>
          <t>US</t>
        </is>
      </c>
      <c r="D70" t="inlineStr">
        <is>
          <t>GREET</t>
        </is>
      </c>
      <c r="E70" t="n">
        <v>1</v>
      </c>
      <c r="F70" s="5">
        <f>F37/N37</f>
        <v/>
      </c>
      <c r="G70" s="5">
        <f>G37/N37</f>
        <v/>
      </c>
      <c r="H70" s="4">
        <f>H37/N37</f>
        <v/>
      </c>
      <c r="I70" s="4">
        <f>I37/N37</f>
        <v/>
      </c>
      <c r="J70" s="4">
        <f>J37/N37</f>
        <v/>
      </c>
      <c r="K70" s="4">
        <f>K37/N37</f>
        <v/>
      </c>
      <c r="L70" s="4">
        <f>L37/N37</f>
        <v/>
      </c>
      <c r="M70" s="4">
        <f>M37/N37</f>
        <v/>
      </c>
      <c r="N70" s="35">
        <f>N37/N37</f>
        <v/>
      </c>
      <c r="O70" s="28">
        <f>N70/G70</f>
        <v/>
      </c>
      <c r="P70" s="28">
        <f>N70/SUM(G70,L70)</f>
        <v/>
      </c>
    </row>
    <row r="71">
      <c r="B71" t="inlineStr">
        <is>
          <t>Ethanol production, via fermentation, from miscanthus</t>
        </is>
      </c>
      <c r="C71" t="inlineStr">
        <is>
          <t>US</t>
        </is>
      </c>
      <c r="D71" t="inlineStr">
        <is>
          <t>GREET</t>
        </is>
      </c>
      <c r="E71" t="n">
        <v>1</v>
      </c>
      <c r="F71" s="5">
        <f>F38/N38</f>
        <v/>
      </c>
      <c r="G71" s="5">
        <f>G38/N38</f>
        <v/>
      </c>
      <c r="H71" s="4">
        <f>H38/N38</f>
        <v/>
      </c>
      <c r="I71" s="4">
        <f>I38/N38</f>
        <v/>
      </c>
      <c r="J71" s="4">
        <f>J38/N38</f>
        <v/>
      </c>
      <c r="K71" s="4">
        <f>K38/N38</f>
        <v/>
      </c>
      <c r="L71" s="4">
        <f>L38/N38</f>
        <v/>
      </c>
      <c r="M71" s="4">
        <f>M38/N38</f>
        <v/>
      </c>
      <c r="N71" s="35">
        <f>N38/N38</f>
        <v/>
      </c>
      <c r="O71" s="28">
        <f>N71/G71</f>
        <v/>
      </c>
      <c r="P71" s="28">
        <f>N71/SUM(G71,L71)</f>
        <v/>
      </c>
    </row>
    <row r="72">
      <c r="B72" t="inlineStr">
        <is>
          <t>Ethanol production, via fermentation, from corn stover</t>
        </is>
      </c>
      <c r="C72" t="inlineStr">
        <is>
          <t>US</t>
        </is>
      </c>
      <c r="D72" t="inlineStr">
        <is>
          <t>GREET</t>
        </is>
      </c>
      <c r="E72" t="n">
        <v>1</v>
      </c>
      <c r="F72" s="5">
        <f>F39/N39</f>
        <v/>
      </c>
      <c r="G72" s="5">
        <f>G39/N39</f>
        <v/>
      </c>
      <c r="H72" s="4">
        <f>H39/N39</f>
        <v/>
      </c>
      <c r="I72" s="4">
        <f>I39/N39</f>
        <v/>
      </c>
      <c r="J72" s="4">
        <f>J39/N39</f>
        <v/>
      </c>
      <c r="K72" s="4">
        <f>K39/N39</f>
        <v/>
      </c>
      <c r="L72" s="4">
        <f>L39/N39</f>
        <v/>
      </c>
      <c r="M72" s="4">
        <f>M39/N39</f>
        <v/>
      </c>
      <c r="N72" s="35">
        <f>N39/N39</f>
        <v/>
      </c>
      <c r="O72" s="28">
        <f>N72/G72</f>
        <v/>
      </c>
      <c r="P72" s="28">
        <f>N72/SUM(G72,L72)</f>
        <v/>
      </c>
    </row>
    <row r="73">
      <c r="B73" t="inlineStr">
        <is>
          <t>Ethanol production, via fermentation, from sugarcane</t>
        </is>
      </c>
      <c r="C73" t="inlineStr">
        <is>
          <t>US</t>
        </is>
      </c>
      <c r="D73" t="inlineStr">
        <is>
          <t>GREET</t>
        </is>
      </c>
      <c r="E73" t="n">
        <v>1</v>
      </c>
      <c r="F73" s="5">
        <f>F40/N40</f>
        <v/>
      </c>
      <c r="G73" s="5">
        <f>G40/N40</f>
        <v/>
      </c>
      <c r="H73" s="4">
        <f>H40/N40</f>
        <v/>
      </c>
      <c r="I73" s="4">
        <f>I40/N40</f>
        <v/>
      </c>
      <c r="J73" s="4">
        <f>J40/N40</f>
        <v/>
      </c>
      <c r="K73" s="4">
        <f>K40/N40</f>
        <v/>
      </c>
      <c r="L73" s="4">
        <f>L40/N40</f>
        <v/>
      </c>
      <c r="M73" s="4">
        <f>M40/N40</f>
        <v/>
      </c>
      <c r="N73" s="35">
        <f>N40/N40</f>
        <v/>
      </c>
      <c r="O73" s="28">
        <f>N73/G73</f>
        <v/>
      </c>
      <c r="P73" s="28">
        <f>N73/SUM(G73,L73)</f>
        <v/>
      </c>
    </row>
    <row r="74">
      <c r="B74" t="inlineStr">
        <is>
          <t>Ethanol production, via fermentation, from grain sorghum</t>
        </is>
      </c>
      <c r="C74" t="inlineStr">
        <is>
          <t>US</t>
        </is>
      </c>
      <c r="D74" t="inlineStr">
        <is>
          <t>GREET</t>
        </is>
      </c>
      <c r="E74" t="n">
        <v>1</v>
      </c>
      <c r="F74" s="5">
        <f>F41/N41</f>
        <v/>
      </c>
      <c r="G74" s="5">
        <f>G41/N41</f>
        <v/>
      </c>
      <c r="H74" s="4">
        <f>H41/N41</f>
        <v/>
      </c>
      <c r="I74" s="4">
        <f>I41/N41</f>
        <v/>
      </c>
      <c r="J74" s="4">
        <f>J41/N41</f>
        <v/>
      </c>
      <c r="K74" s="4">
        <f>K41/N41</f>
        <v/>
      </c>
      <c r="L74" s="4">
        <f>L41/N41</f>
        <v/>
      </c>
      <c r="M74" s="4">
        <f>M41/N41</f>
        <v/>
      </c>
      <c r="N74" s="35">
        <f>N41/N41</f>
        <v/>
      </c>
      <c r="O74" s="28">
        <f>N74/G74</f>
        <v/>
      </c>
      <c r="P74" s="28">
        <f>N74/SUM(G74,L74)</f>
        <v/>
      </c>
    </row>
    <row r="75">
      <c r="B75" t="inlineStr">
        <is>
          <t>Ethanol production, via fermentation, from sweet sorghum</t>
        </is>
      </c>
      <c r="C75" t="inlineStr">
        <is>
          <t>US</t>
        </is>
      </c>
      <c r="D75" t="inlineStr">
        <is>
          <t>GREET</t>
        </is>
      </c>
      <c r="E75" t="n">
        <v>1</v>
      </c>
      <c r="F75" s="5">
        <f>F42/N42</f>
        <v/>
      </c>
      <c r="G75" s="5">
        <f>G42/N42</f>
        <v/>
      </c>
      <c r="H75" s="4">
        <f>H42/N42</f>
        <v/>
      </c>
      <c r="I75" s="4">
        <f>I42/N42</f>
        <v/>
      </c>
      <c r="J75" s="4">
        <f>J42/N42</f>
        <v/>
      </c>
      <c r="K75" s="4">
        <f>K42/N42</f>
        <v/>
      </c>
      <c r="L75" s="4">
        <f>L42/N42</f>
        <v/>
      </c>
      <c r="M75" s="4">
        <f>M42/N42</f>
        <v/>
      </c>
      <c r="N75" s="35">
        <f>N42/N42</f>
        <v/>
      </c>
      <c r="O75" s="28">
        <f>N75/G75</f>
        <v/>
      </c>
      <c r="P75" s="28">
        <f>N75/SUM(G75,L75)</f>
        <v/>
      </c>
    </row>
    <row r="76">
      <c r="B76" t="inlineStr">
        <is>
          <t>Ethanol production, via fermentation, from forage sorghum</t>
        </is>
      </c>
      <c r="C76" t="inlineStr">
        <is>
          <t>US</t>
        </is>
      </c>
      <c r="D76" t="inlineStr">
        <is>
          <t>GREET</t>
        </is>
      </c>
      <c r="E76" t="n">
        <v>1</v>
      </c>
      <c r="F76" s="5">
        <f>F43/N43</f>
        <v/>
      </c>
      <c r="G76" s="5">
        <f>G43/N43</f>
        <v/>
      </c>
      <c r="H76" s="4">
        <f>H43/N43</f>
        <v/>
      </c>
      <c r="I76" s="4">
        <f>I43/N43</f>
        <v/>
      </c>
      <c r="J76" s="4">
        <f>J43/N43</f>
        <v/>
      </c>
      <c r="K76" s="4">
        <f>K43/N43</f>
        <v/>
      </c>
      <c r="L76" s="4">
        <f>L43/N43</f>
        <v/>
      </c>
      <c r="M76" s="4">
        <f>M43/N43</f>
        <v/>
      </c>
      <c r="N76" s="35">
        <f>N43/N43</f>
        <v/>
      </c>
      <c r="O76" s="28">
        <f>N76/G76</f>
        <v/>
      </c>
      <c r="P76" s="28">
        <f>N76/SUM(G76,L76)</f>
        <v/>
      </c>
    </row>
    <row r="77">
      <c r="B77" t="inlineStr">
        <is>
          <t>Ethanol production, via fermentation, from corn</t>
        </is>
      </c>
      <c r="C77" t="inlineStr">
        <is>
          <t>US</t>
        </is>
      </c>
      <c r="D77" t="inlineStr">
        <is>
          <t>GREET/JEC 2020</t>
        </is>
      </c>
      <c r="E77" t="n">
        <v>1</v>
      </c>
      <c r="F77" s="5">
        <f>F44/N44</f>
        <v/>
      </c>
      <c r="G77" s="5">
        <f>G44/N44</f>
        <v/>
      </c>
      <c r="H77" s="4">
        <f>H44/N44</f>
        <v/>
      </c>
      <c r="I77" s="4">
        <f>I44/N44</f>
        <v/>
      </c>
      <c r="J77" s="4">
        <f>J44/N44</f>
        <v/>
      </c>
      <c r="K77" s="4">
        <f>K44/N44</f>
        <v/>
      </c>
      <c r="L77" s="4">
        <f>L44/N44</f>
        <v/>
      </c>
      <c r="M77" s="4">
        <f>M44/N44</f>
        <v/>
      </c>
      <c r="N77" s="35">
        <f>N44/N44</f>
        <v/>
      </c>
      <c r="O77" s="28">
        <f>N77/G77</f>
        <v/>
      </c>
      <c r="P77" s="28">
        <f>N77/SUM(G77,L77)</f>
        <v/>
      </c>
    </row>
    <row r="78">
      <c r="B78" t="inlineStr">
        <is>
          <t>Ethanol production, via fermentation, from corn, with carbon capture</t>
        </is>
      </c>
      <c r="C78" t="inlineStr">
        <is>
          <t>US</t>
        </is>
      </c>
      <c r="D78" t="inlineStr">
        <is>
          <t>GREET</t>
        </is>
      </c>
      <c r="E78" t="n">
        <v>1</v>
      </c>
      <c r="F78" s="5">
        <f>F45/N45</f>
        <v/>
      </c>
      <c r="G78" s="5">
        <f>G45/N45</f>
        <v/>
      </c>
      <c r="H78" s="4">
        <f>H45/N45</f>
        <v/>
      </c>
      <c r="I78" s="4">
        <f>I45/N45</f>
        <v/>
      </c>
      <c r="J78" s="4">
        <f>J45/N45</f>
        <v/>
      </c>
      <c r="K78" s="4">
        <f>K45/N45</f>
        <v/>
      </c>
      <c r="L78" s="4">
        <f>L45/N45</f>
        <v/>
      </c>
      <c r="M78" s="4">
        <f>M45/N45</f>
        <v/>
      </c>
      <c r="N78" s="35">
        <f>N45/N45</f>
        <v/>
      </c>
      <c r="O78" s="28">
        <f>N78/G78</f>
        <v/>
      </c>
      <c r="P78" s="28">
        <f>N78/SUM(G78,L78)</f>
        <v/>
      </c>
    </row>
    <row r="79">
      <c r="B79" t="inlineStr">
        <is>
          <t>Ethanol production, via fermentation, from sugarcane straw</t>
        </is>
      </c>
      <c r="C79" t="inlineStr">
        <is>
          <t>BR</t>
        </is>
      </c>
      <c r="D79" t="inlineStr">
        <is>
          <t>Pereira et al. 2019</t>
        </is>
      </c>
      <c r="E79" t="n">
        <v>1</v>
      </c>
      <c r="F79" s="5">
        <f>F46/N46</f>
        <v/>
      </c>
      <c r="G79" s="5">
        <f>G46/N46</f>
        <v/>
      </c>
      <c r="H79" s="4">
        <f>H46/N46</f>
        <v/>
      </c>
      <c r="I79" s="4">
        <f>I46/N46</f>
        <v/>
      </c>
      <c r="J79" s="4">
        <f>J46/N46</f>
        <v/>
      </c>
      <c r="K79" s="4">
        <f>K46/N46</f>
        <v/>
      </c>
      <c r="L79" s="4">
        <f>L46/N46</f>
        <v/>
      </c>
      <c r="M79" s="4">
        <f>M46/N46</f>
        <v/>
      </c>
      <c r="N79" s="35">
        <f>N46/N46</f>
        <v/>
      </c>
      <c r="O79" s="28">
        <f>N79/G79</f>
        <v/>
      </c>
      <c r="P79" s="28">
        <f>N79/SUM(G79,L79)</f>
        <v/>
      </c>
    </row>
    <row r="80">
      <c r="B80" t="inlineStr">
        <is>
          <t>Ethanol production, via fermentation, from eucalyptus</t>
        </is>
      </c>
      <c r="C80" t="inlineStr">
        <is>
          <t>ES</t>
        </is>
      </c>
      <c r="D80" t="inlineStr">
        <is>
          <t>Gonzalez-Garcia et al. 2012</t>
        </is>
      </c>
      <c r="E80" t="n">
        <v>1</v>
      </c>
      <c r="F80" s="5">
        <f>F47/N47</f>
        <v/>
      </c>
      <c r="G80" s="5">
        <f>G47/N47</f>
        <v/>
      </c>
      <c r="H80" s="4">
        <f>H47/N47</f>
        <v/>
      </c>
      <c r="I80" s="4">
        <f>I47/N47</f>
        <v/>
      </c>
      <c r="J80" s="4">
        <f>J47/N47</f>
        <v/>
      </c>
      <c r="K80" s="4">
        <f>K47/N47</f>
        <v/>
      </c>
      <c r="L80" s="4">
        <f>L47/N47</f>
        <v/>
      </c>
      <c r="M80" s="4">
        <f>M47/N47</f>
        <v/>
      </c>
      <c r="N80" s="35">
        <f>N47/N47</f>
        <v/>
      </c>
      <c r="O80" s="28">
        <f>N80/G80</f>
        <v/>
      </c>
      <c r="P80" s="28">
        <f>N80/SUM(G80,L80)</f>
        <v/>
      </c>
    </row>
    <row r="81">
      <c r="B81" t="inlineStr">
        <is>
          <t>Ethanol production, via fermentation, from wheat grains</t>
        </is>
      </c>
      <c r="C81" t="inlineStr">
        <is>
          <t>RER</t>
        </is>
      </c>
      <c r="D81" t="inlineStr">
        <is>
          <t>Cozzolini 2018</t>
        </is>
      </c>
      <c r="E81" t="n">
        <v>1</v>
      </c>
      <c r="F81" s="5">
        <f>F48/N48</f>
        <v/>
      </c>
      <c r="G81" s="5">
        <f>G48/N48</f>
        <v/>
      </c>
      <c r="H81" s="4">
        <f>H48/N48</f>
        <v/>
      </c>
      <c r="I81" s="4">
        <f>I48/N48</f>
        <v/>
      </c>
      <c r="J81" s="4">
        <f>J48/N48</f>
        <v/>
      </c>
      <c r="K81" s="4">
        <f>K48/N48</f>
        <v/>
      </c>
      <c r="L81" s="4">
        <f>L48/N48</f>
        <v/>
      </c>
      <c r="M81" s="4">
        <f>M48/N48</f>
        <v/>
      </c>
      <c r="N81" s="35">
        <f>N48/N48</f>
        <v/>
      </c>
      <c r="O81" s="28">
        <f>N81/G81</f>
        <v/>
      </c>
      <c r="P81" s="28">
        <f>N81/SUM(G81,L81)</f>
        <v/>
      </c>
    </row>
    <row r="82">
      <c r="B82" t="inlineStr">
        <is>
          <t>Ethanol production, via fermentation, from wheat straw</t>
        </is>
      </c>
      <c r="C82" t="inlineStr">
        <is>
          <t>RER</t>
        </is>
      </c>
      <c r="D82" t="inlineStr">
        <is>
          <t>Cozzolini 2018</t>
        </is>
      </c>
      <c r="E82" t="n">
        <v>1</v>
      </c>
      <c r="F82" s="5">
        <f>F49/N49</f>
        <v/>
      </c>
      <c r="G82" s="5">
        <f>G49/N49</f>
        <v/>
      </c>
      <c r="H82" s="4">
        <f>H49/N49</f>
        <v/>
      </c>
      <c r="I82" s="4">
        <f>I49/N49</f>
        <v/>
      </c>
      <c r="J82" s="4">
        <f>J49/N49</f>
        <v/>
      </c>
      <c r="K82" s="4">
        <f>K49/N49</f>
        <v/>
      </c>
      <c r="L82" s="4">
        <f>L49/N49</f>
        <v/>
      </c>
      <c r="M82" s="4">
        <f>M49/N49</f>
        <v/>
      </c>
      <c r="N82" s="35">
        <f>N49/N49</f>
        <v/>
      </c>
      <c r="O82" s="28">
        <f>N82/G82</f>
        <v/>
      </c>
      <c r="P82" s="28">
        <f>N82/SUM(G82,L82)</f>
        <v/>
      </c>
    </row>
    <row r="83">
      <c r="B83" t="inlineStr">
        <is>
          <t>Ethanol production, via fermentation, from corn starch</t>
        </is>
      </c>
      <c r="C83" t="inlineStr">
        <is>
          <t>RER</t>
        </is>
      </c>
      <c r="D83" t="inlineStr">
        <is>
          <t>Cozzolini 2018</t>
        </is>
      </c>
      <c r="E83" t="n">
        <v>1</v>
      </c>
      <c r="F83" s="5">
        <f>F50/N50</f>
        <v/>
      </c>
      <c r="G83" s="5">
        <f>G50/N50</f>
        <v/>
      </c>
      <c r="H83" s="4">
        <f>H50/N50</f>
        <v/>
      </c>
      <c r="I83" s="4">
        <f>I50/N50</f>
        <v/>
      </c>
      <c r="J83" s="4">
        <f>J50/N50</f>
        <v/>
      </c>
      <c r="K83" s="4">
        <f>K50/N50</f>
        <v/>
      </c>
      <c r="L83" s="4">
        <f>L50/N50</f>
        <v/>
      </c>
      <c r="M83" s="4">
        <f>M50/N50</f>
        <v/>
      </c>
      <c r="N83" s="35">
        <f>N50/N50</f>
        <v/>
      </c>
      <c r="O83" s="28">
        <f>N83/G83</f>
        <v/>
      </c>
      <c r="P83" s="28">
        <f>N83/SUM(G83,L83)</f>
        <v/>
      </c>
    </row>
    <row r="84">
      <c r="B84" t="inlineStr">
        <is>
          <t>Ethanol production, via fermentation, from sugarbeet</t>
        </is>
      </c>
      <c r="C84" t="inlineStr">
        <is>
          <t>RER</t>
        </is>
      </c>
      <c r="D84" t="inlineStr">
        <is>
          <t>Cozzolini 2018</t>
        </is>
      </c>
      <c r="E84" t="n">
        <v>1</v>
      </c>
      <c r="F84" s="5">
        <f>F51/N51</f>
        <v/>
      </c>
      <c r="G84" s="5">
        <f>G51/N51</f>
        <v/>
      </c>
      <c r="H84" s="4">
        <f>H51/N51</f>
        <v/>
      </c>
      <c r="I84" s="4">
        <f>I51/N51</f>
        <v/>
      </c>
      <c r="J84" s="4">
        <f>J51/N51</f>
        <v/>
      </c>
      <c r="K84" s="4">
        <f>K51/N51</f>
        <v/>
      </c>
      <c r="L84" s="4">
        <f>L51/N51</f>
        <v/>
      </c>
      <c r="M84" s="4">
        <f>M51/N51</f>
        <v/>
      </c>
      <c r="N84" s="35">
        <f>N51/N51</f>
        <v/>
      </c>
      <c r="O84" s="28">
        <f>N84/G84</f>
        <v/>
      </c>
      <c r="P84" s="28">
        <f>N84/SUM(G84,L84)</f>
        <v/>
      </c>
    </row>
    <row r="85">
      <c r="B85" t="inlineStr">
        <is>
          <t>Ethanol production, via fermentation, from forest residue</t>
        </is>
      </c>
      <c r="C85" t="inlineStr">
        <is>
          <t>RER</t>
        </is>
      </c>
      <c r="D85" t="inlineStr">
        <is>
          <t>Cozzolini 2018</t>
        </is>
      </c>
      <c r="E85" t="n">
        <v>1</v>
      </c>
      <c r="F85" s="5">
        <f>F52/N52</f>
        <v/>
      </c>
      <c r="G85" s="5">
        <f>G52/N52</f>
        <v/>
      </c>
      <c r="H85" s="4">
        <f>H52/N52</f>
        <v/>
      </c>
      <c r="I85" s="4">
        <f>I52/N52</f>
        <v/>
      </c>
      <c r="J85" s="4">
        <f>J52/N52</f>
        <v/>
      </c>
      <c r="K85" s="4">
        <f>K52/N52</f>
        <v/>
      </c>
      <c r="L85" s="4">
        <f>L52/N52</f>
        <v/>
      </c>
      <c r="M85" s="4">
        <f>M52/N52</f>
        <v/>
      </c>
      <c r="N85" s="35">
        <f>N52/N52</f>
        <v/>
      </c>
      <c r="O85" s="28">
        <f>N85/G85</f>
        <v/>
      </c>
      <c r="P85" s="28">
        <f>N85/SUM(G85,L85)</f>
        <v/>
      </c>
    </row>
    <row r="86">
      <c r="B86" t="inlineStr">
        <is>
          <t>Ethanol production, via fermentation, from forest residues, energy allocation</t>
        </is>
      </c>
      <c r="C86" t="inlineStr">
        <is>
          <t>RER</t>
        </is>
      </c>
      <c r="D86" t="inlineStr">
        <is>
          <t>Cavalett &amp; Cherubini 2022</t>
        </is>
      </c>
      <c r="E86" t="n">
        <v>1</v>
      </c>
      <c r="F86" s="5">
        <f>F53/N53</f>
        <v/>
      </c>
      <c r="G86" s="5">
        <f>G53/N53</f>
        <v/>
      </c>
      <c r="H86" s="4">
        <f>H53/N53</f>
        <v/>
      </c>
      <c r="I86" s="4">
        <f>I53/N53</f>
        <v/>
      </c>
      <c r="J86" s="4">
        <f>J53/N53</f>
        <v/>
      </c>
      <c r="K86" s="4">
        <f>K53/N53</f>
        <v/>
      </c>
      <c r="L86" s="4">
        <f>L53/N53</f>
        <v/>
      </c>
      <c r="M86" s="4">
        <f>M53/N53</f>
        <v/>
      </c>
      <c r="N86" s="35">
        <f>N53/N53</f>
        <v/>
      </c>
      <c r="O86" s="28">
        <f>N86/G86</f>
        <v/>
      </c>
      <c r="P86" s="28">
        <f>N86/SUM(G86,L86)</f>
        <v/>
      </c>
    </row>
    <row r="87">
      <c r="B87" t="inlineStr">
        <is>
          <t>Ethanol production, via fermentation, from forest product (non-residual), energy allocation</t>
        </is>
      </c>
      <c r="C87" t="inlineStr">
        <is>
          <t>RER</t>
        </is>
      </c>
      <c r="D87" t="inlineStr">
        <is>
          <t>Cavalett &amp; Cherubini 2022</t>
        </is>
      </c>
      <c r="E87" t="n">
        <v>1</v>
      </c>
      <c r="F87" s="5">
        <f>F54/N54</f>
        <v/>
      </c>
      <c r="G87" s="5">
        <f>G54/N54</f>
        <v/>
      </c>
      <c r="H87" s="4">
        <f>H54/N54</f>
        <v/>
      </c>
      <c r="I87" s="4">
        <f>I54/N54</f>
        <v/>
      </c>
      <c r="J87" s="4">
        <f>J54/N54</f>
        <v/>
      </c>
      <c r="K87" s="4">
        <f>K54/N54</f>
        <v/>
      </c>
      <c r="L87" s="4">
        <f>L54/N54</f>
        <v/>
      </c>
      <c r="M87" s="4">
        <f>M54/N54</f>
        <v/>
      </c>
      <c r="N87" s="35">
        <f>N54/N54</f>
        <v/>
      </c>
      <c r="O87" s="28">
        <f>N87/G87</f>
        <v/>
      </c>
      <c r="P87" s="28">
        <f>N87/SUM(G87,L87)</f>
        <v/>
      </c>
    </row>
    <row r="88" ht="16" customHeight="1">
      <c r="B88" s="2" t="inlineStr">
        <is>
          <t>Biodiesel production, via transesterification, from used cooking oil</t>
        </is>
      </c>
      <c r="C88" t="inlineStr">
        <is>
          <t>RER</t>
        </is>
      </c>
      <c r="D88" t="inlineStr">
        <is>
          <t>Cozzolini 2018</t>
        </is>
      </c>
      <c r="E88" t="n">
        <v>1</v>
      </c>
      <c r="F88" s="5">
        <f>F55/N55</f>
        <v/>
      </c>
      <c r="G88" s="5">
        <f>G55/N55</f>
        <v/>
      </c>
      <c r="H88" s="4">
        <f>H55/N55</f>
        <v/>
      </c>
      <c r="I88" s="4">
        <f>I55/N55</f>
        <v/>
      </c>
      <c r="J88" s="4">
        <f>J55/N55</f>
        <v/>
      </c>
      <c r="K88" s="4">
        <f>K55/N55</f>
        <v/>
      </c>
      <c r="L88" s="4">
        <f>L55/N55</f>
        <v/>
      </c>
      <c r="M88" s="4">
        <f>M55/N55</f>
        <v/>
      </c>
      <c r="N88" s="35">
        <f>N55/N55</f>
        <v/>
      </c>
      <c r="O88" s="28">
        <f>N88/G88</f>
        <v/>
      </c>
      <c r="P88" s="28">
        <f>N88/SUM(G88,L88)</f>
        <v/>
      </c>
    </row>
    <row r="89" ht="16" customHeight="1">
      <c r="B89" s="2" t="inlineStr">
        <is>
          <t>Biodiesel production, via transesterification, from rapeseed oil</t>
        </is>
      </c>
      <c r="C89" t="inlineStr">
        <is>
          <t>RER</t>
        </is>
      </c>
      <c r="D89" t="inlineStr">
        <is>
          <t>Cozzolini 2018</t>
        </is>
      </c>
      <c r="E89" t="n">
        <v>1</v>
      </c>
      <c r="F89" s="5">
        <f>F56/N56</f>
        <v/>
      </c>
      <c r="G89" s="5">
        <f>G56/N56</f>
        <v/>
      </c>
      <c r="H89" s="4">
        <f>H56/N56</f>
        <v/>
      </c>
      <c r="I89" s="4">
        <f>I56/N56</f>
        <v/>
      </c>
      <c r="J89" s="4">
        <f>J56/N56</f>
        <v/>
      </c>
      <c r="K89" s="4">
        <f>K56/N56</f>
        <v/>
      </c>
      <c r="L89" s="4">
        <f>L56/N56</f>
        <v/>
      </c>
      <c r="M89" s="4">
        <f>M56/N56</f>
        <v/>
      </c>
      <c r="N89" s="35">
        <f>N56/N56</f>
        <v/>
      </c>
      <c r="O89" s="28">
        <f>N89/G89</f>
        <v/>
      </c>
      <c r="P89" s="28">
        <f>N89/SUM(G89,L89)</f>
        <v/>
      </c>
    </row>
    <row r="90" ht="16" customHeight="1">
      <c r="B90" s="2" t="inlineStr">
        <is>
          <t>Biodiesel production, via transesterification, from palm oil, energy allocation</t>
        </is>
      </c>
      <c r="C90" t="inlineStr">
        <is>
          <t>RER</t>
        </is>
      </c>
      <c r="D90" t="inlineStr">
        <is>
          <t>Cozzolini 2018</t>
        </is>
      </c>
      <c r="E90" t="n">
        <v>1</v>
      </c>
      <c r="F90" s="5">
        <f>F57/N57</f>
        <v/>
      </c>
      <c r="G90" s="5">
        <f>G57/N57</f>
        <v/>
      </c>
      <c r="H90" s="4">
        <f>H57/N57</f>
        <v/>
      </c>
      <c r="I90" s="4">
        <f>I57/N57</f>
        <v/>
      </c>
      <c r="J90" s="4">
        <f>J57/N57</f>
        <v/>
      </c>
      <c r="K90" s="4">
        <f>K57/N57</f>
        <v/>
      </c>
      <c r="L90" s="4">
        <f>L57/N57</f>
        <v/>
      </c>
      <c r="M90" s="4">
        <f>M57/N57</f>
        <v/>
      </c>
      <c r="N90" s="35">
        <f>N57/N57</f>
        <v/>
      </c>
      <c r="O90" s="28">
        <f>N90/G90</f>
        <v/>
      </c>
      <c r="P90" s="28">
        <f>N90/SUM(G90,L90)</f>
        <v/>
      </c>
    </row>
    <row r="91" ht="16" customHeight="1">
      <c r="B91" s="2" t="inlineStr">
        <is>
          <t>Biodiesel production, via transesterification, from algae, energy allocation</t>
        </is>
      </c>
      <c r="C91" t="inlineStr">
        <is>
          <t>RER</t>
        </is>
      </c>
      <c r="D91" t="inlineStr">
        <is>
          <t>Cozzolini 2018</t>
        </is>
      </c>
      <c r="E91" t="n">
        <v>1</v>
      </c>
      <c r="F91" s="5">
        <f>F58/N58</f>
        <v/>
      </c>
      <c r="G91" s="5">
        <f>G58/N58</f>
        <v/>
      </c>
      <c r="H91" s="4">
        <f>H58/N58</f>
        <v/>
      </c>
      <c r="I91" s="4">
        <f>I58/N58</f>
        <v/>
      </c>
      <c r="J91" s="4">
        <f>J58/N58</f>
        <v/>
      </c>
      <c r="K91" s="4">
        <f>K58/N58</f>
        <v/>
      </c>
      <c r="L91" s="4">
        <f>L58/N58</f>
        <v/>
      </c>
      <c r="M91" s="4">
        <f>M58/N58</f>
        <v/>
      </c>
      <c r="N91" s="35">
        <f>N58/N58</f>
        <v/>
      </c>
      <c r="O91" s="28">
        <f>N91/G91</f>
        <v/>
      </c>
      <c r="P91" s="28">
        <f>N91/SUM(G91,L91)</f>
        <v/>
      </c>
    </row>
    <row r="92" ht="16" customHeight="1">
      <c r="B92" s="2" t="inlineStr">
        <is>
          <t>Biodiesel production, via Fischer-Tropsch, from forest residues, energy allocation</t>
        </is>
      </c>
      <c r="C92" t="inlineStr">
        <is>
          <t>RER</t>
        </is>
      </c>
      <c r="D92" t="inlineStr">
        <is>
          <t>Cavalett &amp; Cherubini 2022</t>
        </is>
      </c>
      <c r="E92" t="n">
        <v>1</v>
      </c>
      <c r="F92" s="5">
        <f>F59/N59</f>
        <v/>
      </c>
      <c r="G92" s="5">
        <f>G59/N59</f>
        <v/>
      </c>
      <c r="H92" s="4">
        <f>H59/N59</f>
        <v/>
      </c>
      <c r="I92" s="4">
        <f>I59/N59</f>
        <v/>
      </c>
      <c r="J92" s="4">
        <f>J59/N59</f>
        <v/>
      </c>
      <c r="K92" s="4">
        <f>K59/N59</f>
        <v/>
      </c>
      <c r="L92" s="4">
        <f>L59/N59</f>
        <v/>
      </c>
      <c r="M92" s="4">
        <f>M59/N59</f>
        <v/>
      </c>
      <c r="N92" s="35">
        <f>N59/N59</f>
        <v/>
      </c>
      <c r="O92" s="28">
        <f>N92/G92</f>
        <v/>
      </c>
      <c r="P92" s="28">
        <f>N92/SUM(G92,L92)</f>
        <v/>
      </c>
    </row>
    <row r="93" ht="16" customHeight="1">
      <c r="B93" s="2" t="inlineStr">
        <is>
          <t>Biodiesel production, via Fischer-Tropsch, from forest product (non-residual), energy allocation</t>
        </is>
      </c>
      <c r="C93" t="inlineStr">
        <is>
          <t>RER</t>
        </is>
      </c>
      <c r="D93" t="inlineStr">
        <is>
          <t>Cavalett &amp; Cherubini 2022</t>
        </is>
      </c>
      <c r="E93" t="n">
        <v>1</v>
      </c>
      <c r="F93" s="5">
        <f>F60/N60</f>
        <v/>
      </c>
      <c r="G93" s="5">
        <f>G60/N60</f>
        <v/>
      </c>
      <c r="H93" s="4">
        <f>H60/N60</f>
        <v/>
      </c>
      <c r="I93" s="4">
        <f>I60/N60</f>
        <v/>
      </c>
      <c r="J93" s="4">
        <f>J60/N60</f>
        <v/>
      </c>
      <c r="K93" s="4">
        <f>K60/N60</f>
        <v/>
      </c>
      <c r="L93" s="4">
        <f>L60/N60</f>
        <v/>
      </c>
      <c r="M93" s="4">
        <f>M60/N60</f>
        <v/>
      </c>
      <c r="N93" s="35">
        <f>N60/N60</f>
        <v/>
      </c>
      <c r="O93" s="28">
        <f>N93/G93</f>
        <v/>
      </c>
      <c r="P93" s="28">
        <f>N93/SUM(G93,L93)</f>
        <v/>
      </c>
    </row>
    <row r="94" ht="16" customHeight="1">
      <c r="B94" s="2" t="inlineStr">
        <is>
          <t>Kerosene production, via Fischer-Tropsch, from forest residues, energy allocation</t>
        </is>
      </c>
      <c r="C94" t="inlineStr">
        <is>
          <t>RER</t>
        </is>
      </c>
      <c r="D94" t="inlineStr">
        <is>
          <t>Cavalett &amp; Cherubini 2022</t>
        </is>
      </c>
      <c r="E94" t="n">
        <v>1</v>
      </c>
      <c r="F94" s="5">
        <f>F61/N61</f>
        <v/>
      </c>
      <c r="G94" s="5">
        <f>G61/N61</f>
        <v/>
      </c>
      <c r="H94" s="4">
        <f>H61/N61</f>
        <v/>
      </c>
      <c r="I94" s="4">
        <f>I61/N61</f>
        <v/>
      </c>
      <c r="J94" s="4">
        <f>J61/N61</f>
        <v/>
      </c>
      <c r="K94" s="4">
        <f>K61/N61</f>
        <v/>
      </c>
      <c r="L94" s="4">
        <f>L61/N61</f>
        <v/>
      </c>
      <c r="M94" s="4">
        <f>M61/N61</f>
        <v/>
      </c>
      <c r="N94" s="35">
        <f>N61/N61</f>
        <v/>
      </c>
      <c r="O94" s="28">
        <f>N94/G94</f>
        <v/>
      </c>
      <c r="P94" s="28">
        <f>N94/SUM(G94,L94)</f>
        <v/>
      </c>
    </row>
    <row r="95" ht="16" customHeight="1">
      <c r="B95" s="2" t="inlineStr">
        <is>
          <t>Kerosene production, via Fischer-Tropsch, from forest product (non-residual), energy allocation</t>
        </is>
      </c>
      <c r="C95" t="inlineStr">
        <is>
          <t>RER</t>
        </is>
      </c>
      <c r="D95" t="inlineStr">
        <is>
          <t>Cavalett &amp; Cherubini 2022</t>
        </is>
      </c>
      <c r="E95" t="n">
        <v>1</v>
      </c>
      <c r="F95" s="5">
        <f>F62/N62</f>
        <v/>
      </c>
      <c r="G95" s="5">
        <f>G62/N62</f>
        <v/>
      </c>
      <c r="H95" s="4">
        <f>H62/N62</f>
        <v/>
      </c>
      <c r="I95" s="4">
        <f>I62/N62</f>
        <v/>
      </c>
      <c r="J95" s="4">
        <f>J62/N62</f>
        <v/>
      </c>
      <c r="K95" s="4">
        <f>K62/N62</f>
        <v/>
      </c>
      <c r="L95" s="4">
        <f>L62/N62</f>
        <v/>
      </c>
      <c r="M95" s="4">
        <f>M62/N62</f>
        <v/>
      </c>
      <c r="N95" s="35">
        <f>N62/N62</f>
        <v/>
      </c>
      <c r="O95" s="28">
        <f>N95/G95</f>
        <v/>
      </c>
      <c r="P95" s="28">
        <f>N95/SUM(G95,L95)</f>
        <v/>
      </c>
    </row>
    <row r="97" ht="21" customHeight="1">
      <c r="B97" s="52" t="inlineStr">
        <is>
          <t>Economic allocation</t>
        </is>
      </c>
      <c r="C97" s="53" t="n"/>
      <c r="D97" s="53" t="n"/>
      <c r="E97" s="53" t="n"/>
      <c r="F97" s="53" t="n"/>
      <c r="G97" s="53" t="n"/>
      <c r="H97" s="53" t="n"/>
      <c r="I97" s="53" t="n"/>
      <c r="J97" s="53" t="n"/>
      <c r="K97" s="53" t="n"/>
      <c r="L97" s="53" t="n"/>
      <c r="M97" s="53" t="n"/>
      <c r="N97" s="53" t="n"/>
      <c r="O97" s="53" t="n"/>
      <c r="P97" s="53" t="n"/>
      <c r="Q97" s="53" t="n"/>
    </row>
    <row r="98">
      <c r="B98" s="9" t="inlineStr">
        <is>
          <t>per kilogram of ethanol</t>
        </is>
      </c>
    </row>
    <row r="99">
      <c r="B99" t="inlineStr">
        <is>
          <t>Activity</t>
        </is>
      </c>
      <c r="C99" t="inlineStr">
        <is>
          <t>Location</t>
        </is>
      </c>
      <c r="D99" t="inlineStr">
        <is>
          <t>Source</t>
        </is>
      </c>
      <c r="E99" t="inlineStr">
        <is>
          <t>Reference unit</t>
        </is>
      </c>
      <c r="F99" t="inlineStr">
        <is>
          <t>Biomass input (after allocation)</t>
        </is>
      </c>
      <c r="G99" t="inlineStr">
        <is>
          <t>Biomass input</t>
        </is>
      </c>
      <c r="H99" t="inlineStr">
        <is>
          <t>Diesel</t>
        </is>
      </c>
      <c r="I99" t="inlineStr">
        <is>
          <t>Natural gas</t>
        </is>
      </c>
      <c r="J99" t="inlineStr">
        <is>
          <t>Coal</t>
        </is>
      </c>
      <c r="K99" t="inlineStr">
        <is>
          <t>Electricity</t>
        </is>
      </c>
      <c r="L99" t="inlineStr">
        <is>
          <t>Energy (total)</t>
        </is>
      </c>
      <c r="M99" t="inlineStr">
        <is>
          <t>Fermentation CO2</t>
        </is>
      </c>
      <c r="N99" t="inlineStr">
        <is>
          <t>Output energy</t>
        </is>
      </c>
      <c r="O99" t="inlineStr">
        <is>
          <t>Conversion efficiency (exc. Fuel input)</t>
        </is>
      </c>
      <c r="P99" t="inlineStr">
        <is>
          <t>Conversion efficiency incl. Fuel)</t>
        </is>
      </c>
    </row>
    <row r="100">
      <c r="B100" t="inlineStr">
        <is>
          <t>unit</t>
        </is>
      </c>
      <c r="E100" t="inlineStr">
        <is>
          <t>kilogram</t>
        </is>
      </c>
      <c r="F100" t="inlineStr">
        <is>
          <t>kg</t>
        </is>
      </c>
      <c r="G100" t="inlineStr">
        <is>
          <t>MJ</t>
        </is>
      </c>
      <c r="H100" t="inlineStr">
        <is>
          <t>MJ</t>
        </is>
      </c>
      <c r="I100" t="inlineStr">
        <is>
          <t>MJ</t>
        </is>
      </c>
      <c r="J100" t="inlineStr">
        <is>
          <t>MJ</t>
        </is>
      </c>
      <c r="K100" t="inlineStr">
        <is>
          <t>kWh</t>
        </is>
      </c>
      <c r="L100" t="inlineStr">
        <is>
          <t>MJ</t>
        </is>
      </c>
      <c r="M100" t="inlineStr">
        <is>
          <t>kg</t>
        </is>
      </c>
      <c r="N100" t="inlineStr">
        <is>
          <t>MJ</t>
        </is>
      </c>
      <c r="O100" t="inlineStr">
        <is>
          <t>%</t>
        </is>
      </c>
      <c r="P100" t="inlineStr">
        <is>
          <t>%</t>
        </is>
      </c>
    </row>
    <row r="101">
      <c r="B101" t="inlineStr">
        <is>
          <t>Ethanol production, via fermentation, from switchgrass</t>
        </is>
      </c>
      <c r="C101" t="inlineStr">
        <is>
          <t>US</t>
        </is>
      </c>
      <c r="D101" t="inlineStr">
        <is>
          <t>GREET</t>
        </is>
      </c>
      <c r="E101" t="n">
        <v>1</v>
      </c>
      <c r="F101" s="35">
        <f>GREET!B47</f>
        <v/>
      </c>
      <c r="G101" s="36">
        <f>F101*R6</f>
        <v/>
      </c>
      <c r="H101" s="5">
        <f>GREET!B48</f>
        <v/>
      </c>
      <c r="I101" s="5" t="n"/>
      <c r="J101" s="5" t="n"/>
      <c r="K101" s="5" t="n"/>
      <c r="L101" s="5">
        <f>SUM(H101:J101)+(K101*3.6)</f>
        <v/>
      </c>
      <c r="M101" s="5">
        <f>GREET!B56</f>
        <v/>
      </c>
      <c r="N101" t="n">
        <v>29.7</v>
      </c>
      <c r="O101" s="28">
        <f>N101/G101</f>
        <v/>
      </c>
      <c r="P101" s="28">
        <f>N101/SUM(G101,L101)</f>
        <v/>
      </c>
      <c r="Q101" s="36" t="n"/>
    </row>
    <row r="102">
      <c r="B102" t="inlineStr">
        <is>
          <t>Ethanol production, via fermentation, from poplar</t>
        </is>
      </c>
      <c r="C102" t="inlineStr">
        <is>
          <t>US</t>
        </is>
      </c>
      <c r="D102" t="inlineStr">
        <is>
          <t>GREET</t>
        </is>
      </c>
      <c r="E102" t="n">
        <v>1</v>
      </c>
      <c r="F102" s="35">
        <f>GREET!B408</f>
        <v/>
      </c>
      <c r="G102" s="36">
        <f>F102*R7</f>
        <v/>
      </c>
      <c r="H102" s="5">
        <f>GREET!B409</f>
        <v/>
      </c>
      <c r="I102" s="5" t="n"/>
      <c r="J102" s="5" t="n"/>
      <c r="K102" s="5" t="n"/>
      <c r="L102" s="5">
        <f>SUM(H102:J102)+(K102*3.6)</f>
        <v/>
      </c>
      <c r="M102" s="5">
        <f>GREET!B415</f>
        <v/>
      </c>
      <c r="N102" t="n">
        <v>29.7</v>
      </c>
      <c r="O102" s="28">
        <f>N102/G102</f>
        <v/>
      </c>
      <c r="P102" s="28">
        <f>N102/SUM(G102,L102)</f>
        <v/>
      </c>
      <c r="Q102" s="36" t="n"/>
    </row>
    <row r="103">
      <c r="B103" t="inlineStr">
        <is>
          <t>Ethanol production, via fermentation, from willow</t>
        </is>
      </c>
      <c r="C103" t="inlineStr">
        <is>
          <t>US</t>
        </is>
      </c>
      <c r="D103" t="inlineStr">
        <is>
          <t>GREET</t>
        </is>
      </c>
      <c r="E103" t="n">
        <v>1</v>
      </c>
      <c r="F103" s="35">
        <f>GREET!B639</f>
        <v/>
      </c>
      <c r="G103" s="36">
        <f>F103*R8</f>
        <v/>
      </c>
      <c r="H103" s="5">
        <f>GREET!B640</f>
        <v/>
      </c>
      <c r="I103" s="5" t="n"/>
      <c r="J103" s="5" t="n"/>
      <c r="K103" s="5" t="n"/>
      <c r="L103" s="5">
        <f>SUM(H103:J103)+(K103*3.6)</f>
        <v/>
      </c>
      <c r="M103" s="5">
        <f>GREET!B646</f>
        <v/>
      </c>
      <c r="N103" t="n">
        <v>29.7</v>
      </c>
      <c r="O103" s="28">
        <f>N103/G103</f>
        <v/>
      </c>
      <c r="P103" s="28">
        <f>N103/SUM(G103,L103)</f>
        <v/>
      </c>
      <c r="Q103" s="36" t="n"/>
    </row>
    <row r="104">
      <c r="B104" t="inlineStr">
        <is>
          <t>Ethanol production, via fermentation, from forest residue</t>
        </is>
      </c>
      <c r="C104" t="inlineStr">
        <is>
          <t>US</t>
        </is>
      </c>
      <c r="D104" t="inlineStr">
        <is>
          <t>GREET</t>
        </is>
      </c>
      <c r="E104" t="n">
        <v>1</v>
      </c>
      <c r="F104" s="35">
        <f>GREET!B797</f>
        <v/>
      </c>
      <c r="G104" s="36">
        <f>F104*R9</f>
        <v/>
      </c>
      <c r="H104" s="5">
        <f>GREET!B798</f>
        <v/>
      </c>
      <c r="I104" s="5" t="n"/>
      <c r="J104" s="5" t="n"/>
      <c r="K104" s="5" t="n"/>
      <c r="L104" s="5">
        <f>SUM(H104:J104)+(K104*3.6)</f>
        <v/>
      </c>
      <c r="M104" s="5">
        <f>GREET!B804</f>
        <v/>
      </c>
      <c r="N104" t="n">
        <v>29.7</v>
      </c>
      <c r="O104" s="28">
        <f>N104/G104</f>
        <v/>
      </c>
      <c r="P104" s="28">
        <f>N104/SUM(G104,L104)</f>
        <v/>
      </c>
      <c r="Q104" s="36" t="n"/>
    </row>
    <row r="105">
      <c r="B105" t="inlineStr">
        <is>
          <t>Ethanol production, via fermentation, from miscanthus</t>
        </is>
      </c>
      <c r="C105" t="inlineStr">
        <is>
          <t>US</t>
        </is>
      </c>
      <c r="D105" t="inlineStr">
        <is>
          <t>GREET</t>
        </is>
      </c>
      <c r="E105" t="n">
        <v>1</v>
      </c>
      <c r="F105" s="35">
        <f>GREET!B1024</f>
        <v/>
      </c>
      <c r="G105" s="36">
        <f>F105*R10</f>
        <v/>
      </c>
      <c r="H105" s="5">
        <f>GREET!B1025</f>
        <v/>
      </c>
      <c r="I105" s="5" t="n"/>
      <c r="J105" s="5" t="n"/>
      <c r="K105" s="5" t="n"/>
      <c r="L105" s="5">
        <f>SUM(H105:J105)+(K105*3.6)</f>
        <v/>
      </c>
      <c r="M105" s="5">
        <f>GREET!B1033</f>
        <v/>
      </c>
      <c r="N105" t="n">
        <v>29.7</v>
      </c>
      <c r="O105" s="28">
        <f>N105/G105</f>
        <v/>
      </c>
      <c r="P105" s="28">
        <f>N105/SUM(G105,L105)</f>
        <v/>
      </c>
      <c r="Q105" s="36" t="n"/>
    </row>
    <row r="106">
      <c r="B106" t="inlineStr">
        <is>
          <t>Ethanol production, via fermentation, from corn stover</t>
        </is>
      </c>
      <c r="C106" t="inlineStr">
        <is>
          <t>US</t>
        </is>
      </c>
      <c r="D106" t="inlineStr">
        <is>
          <t>GREET</t>
        </is>
      </c>
      <c r="E106" t="n">
        <v>1</v>
      </c>
      <c r="F106" s="35">
        <f>GREET!B1343</f>
        <v/>
      </c>
      <c r="G106" s="36">
        <f>F106*R11</f>
        <v/>
      </c>
      <c r="H106" s="5">
        <f>GREET!B1344</f>
        <v/>
      </c>
      <c r="I106" s="5" t="n"/>
      <c r="J106" s="5" t="n"/>
      <c r="K106" s="5" t="n"/>
      <c r="L106" s="5">
        <f>SUM(H106:J106)+(K106*3.6)</f>
        <v/>
      </c>
      <c r="M106" s="5">
        <f>GREET!B1352</f>
        <v/>
      </c>
      <c r="N106" t="n">
        <v>29.7</v>
      </c>
      <c r="O106" s="28">
        <f>N106/G106</f>
        <v/>
      </c>
      <c r="P106" s="28">
        <f>N106/SUM(G106,L106)</f>
        <v/>
      </c>
      <c r="Q106" s="36" t="n"/>
    </row>
    <row r="107">
      <c r="B107" t="inlineStr">
        <is>
          <t>Ethanol production, via fermentation, from sugarcane</t>
        </is>
      </c>
      <c r="C107" t="inlineStr">
        <is>
          <t>US</t>
        </is>
      </c>
      <c r="D107" t="inlineStr">
        <is>
          <t>GREET</t>
        </is>
      </c>
      <c r="E107" t="n">
        <v>1</v>
      </c>
      <c r="F107" s="35">
        <f>GREET!B1549</f>
        <v/>
      </c>
      <c r="G107" s="36">
        <f>F107*S12</f>
        <v/>
      </c>
      <c r="H107" s="5">
        <f>GREET!B1550</f>
        <v/>
      </c>
      <c r="I107" s="5" t="n"/>
      <c r="J107" s="5" t="n"/>
      <c r="K107" s="5" t="n"/>
      <c r="L107" s="5">
        <f>SUM(H107:J107)+(K107*3.6)</f>
        <v/>
      </c>
      <c r="M107" s="5">
        <f>GREET!B1552</f>
        <v/>
      </c>
      <c r="N107" t="n">
        <v>29.7</v>
      </c>
      <c r="O107" s="28">
        <f>N107/G107</f>
        <v/>
      </c>
      <c r="P107" s="28">
        <f>N107/SUM(G107,L107)</f>
        <v/>
      </c>
      <c r="Q107" s="36" t="n"/>
    </row>
    <row r="108">
      <c r="B108" t="inlineStr">
        <is>
          <t>Ethanol production, via fermentation, from grain sorghum</t>
        </is>
      </c>
      <c r="C108" t="inlineStr">
        <is>
          <t>US</t>
        </is>
      </c>
      <c r="D108" t="inlineStr">
        <is>
          <t>GREET</t>
        </is>
      </c>
      <c r="E108" t="n">
        <v>1</v>
      </c>
      <c r="F108" s="35">
        <f>GREET!B1870</f>
        <v/>
      </c>
      <c r="G108" s="36">
        <f>F108*R13</f>
        <v/>
      </c>
      <c r="H108" s="5" t="n"/>
      <c r="I108" s="5">
        <f>GREET!B1871</f>
        <v/>
      </c>
      <c r="J108" s="5" t="n"/>
      <c r="K108" s="5">
        <f>GREET!B1872</f>
        <v/>
      </c>
      <c r="L108" s="5">
        <f>SUM(H108:J108)+(K108*3.6)</f>
        <v/>
      </c>
      <c r="M108" s="5">
        <f>GREET!B1878</f>
        <v/>
      </c>
      <c r="N108" t="n">
        <v>29.7</v>
      </c>
      <c r="O108" s="28">
        <f>N108/G108</f>
        <v/>
      </c>
      <c r="P108" s="28">
        <f>N108/SUM(G108,L108)</f>
        <v/>
      </c>
      <c r="Q108" s="36" t="n"/>
    </row>
    <row r="109">
      <c r="B109" t="inlineStr">
        <is>
          <t>Ethanol production, via fermentation, from sweet sorghum</t>
        </is>
      </c>
      <c r="C109" t="inlineStr">
        <is>
          <t>US</t>
        </is>
      </c>
      <c r="D109" t="inlineStr">
        <is>
          <t>GREET</t>
        </is>
      </c>
      <c r="E109" t="n">
        <v>1</v>
      </c>
      <c r="F109" s="35">
        <f>GREET!B2070</f>
        <v/>
      </c>
      <c r="G109" s="36">
        <f>F109*S14</f>
        <v/>
      </c>
      <c r="H109" s="5" t="n"/>
      <c r="I109" s="5" t="n"/>
      <c r="J109" s="5" t="n"/>
      <c r="K109" s="5" t="n"/>
      <c r="L109" s="5">
        <f>SUM(H109:J109)+(K109*3.6)</f>
        <v/>
      </c>
      <c r="M109" s="5">
        <f>GREET!B2072</f>
        <v/>
      </c>
      <c r="N109" t="n">
        <v>29.7</v>
      </c>
      <c r="O109" s="28">
        <f>N109/G109</f>
        <v/>
      </c>
      <c r="P109" s="28">
        <f>N109/SUM(G109,L109)</f>
        <v/>
      </c>
      <c r="Q109" s="36" t="n"/>
    </row>
    <row r="110">
      <c r="B110" t="inlineStr">
        <is>
          <t>Ethanol production, via fermentation, from forage sorghum</t>
        </is>
      </c>
      <c r="C110" t="inlineStr">
        <is>
          <t>US</t>
        </is>
      </c>
      <c r="D110" t="inlineStr">
        <is>
          <t>GREET</t>
        </is>
      </c>
      <c r="E110" t="n">
        <v>1</v>
      </c>
      <c r="F110" s="35">
        <f>GREET!B2233</f>
        <v/>
      </c>
      <c r="G110" s="36">
        <f>F110*S15</f>
        <v/>
      </c>
      <c r="H110" s="5" t="n"/>
      <c r="I110" s="5" t="n"/>
      <c r="J110" s="5" t="n"/>
      <c r="K110" s="5" t="n"/>
      <c r="L110" s="5">
        <f>SUM(H110:J110)+(K110*3.6)</f>
        <v/>
      </c>
      <c r="M110" s="5">
        <f>GREET!B2238</f>
        <v/>
      </c>
      <c r="N110" t="n">
        <v>29.7</v>
      </c>
      <c r="O110" s="28">
        <f>N110/G110</f>
        <v/>
      </c>
      <c r="P110" s="28">
        <f>N110/SUM(G110,L110)</f>
        <v/>
      </c>
      <c r="Q110" s="36" t="n"/>
    </row>
    <row r="111">
      <c r="B111" t="inlineStr">
        <is>
          <t>Ethanol production, via fermentation, from corn</t>
        </is>
      </c>
      <c r="C111" t="inlineStr">
        <is>
          <t>US</t>
        </is>
      </c>
      <c r="D111" t="inlineStr">
        <is>
          <t>GREET/JEC 2020</t>
        </is>
      </c>
      <c r="E111" t="n">
        <v>1</v>
      </c>
      <c r="F111" s="35">
        <f>GREET!B2452</f>
        <v/>
      </c>
      <c r="G111" s="36">
        <f>F111*R16</f>
        <v/>
      </c>
      <c r="H111" s="5" t="n"/>
      <c r="I111" s="5">
        <f>GREET!B2453</f>
        <v/>
      </c>
      <c r="J111" s="5" t="n"/>
      <c r="K111" s="5">
        <f>GREET!B2454</f>
        <v/>
      </c>
      <c r="L111" s="5">
        <f>SUM(H111:J111)+(K111*3.6)</f>
        <v/>
      </c>
      <c r="M111" s="5">
        <f>GREET!B2460</f>
        <v/>
      </c>
      <c r="N111" t="n">
        <v>29.7</v>
      </c>
      <c r="O111" s="28">
        <f>N111/G111</f>
        <v/>
      </c>
      <c r="P111" s="28">
        <f>N111/SUM(G111,L111)</f>
        <v/>
      </c>
      <c r="Q111" s="36" t="n"/>
    </row>
    <row r="112">
      <c r="B112" t="inlineStr">
        <is>
          <t>Ethanol production, via fermentation, from corn, with carbon capture</t>
        </is>
      </c>
      <c r="C112" t="inlineStr">
        <is>
          <t>US</t>
        </is>
      </c>
      <c r="D112" t="inlineStr">
        <is>
          <t>GREET</t>
        </is>
      </c>
      <c r="E112" t="n">
        <v>1</v>
      </c>
      <c r="F112" s="35">
        <f>GREET!B2526</f>
        <v/>
      </c>
      <c r="G112" s="36">
        <f>F112*R17</f>
        <v/>
      </c>
      <c r="H112" s="5" t="n"/>
      <c r="I112" s="5">
        <f>GREET!B2527</f>
        <v/>
      </c>
      <c r="J112" s="5" t="n"/>
      <c r="K112" s="5">
        <f>GREET!B2528</f>
        <v/>
      </c>
      <c r="L112" s="5">
        <f>SUM(H112:J112)+(K112*3.6)</f>
        <v/>
      </c>
      <c r="M112" s="5">
        <f>GREET!B2534</f>
        <v/>
      </c>
      <c r="N112" t="n">
        <v>29.7</v>
      </c>
      <c r="O112" s="28">
        <f>N112/G112</f>
        <v/>
      </c>
      <c r="P112" s="28">
        <f>N112/SUM(G112,L112)</f>
        <v/>
      </c>
      <c r="Q112" s="36" t="n"/>
    </row>
    <row r="113">
      <c r="B113" t="inlineStr">
        <is>
          <t>Ethanol production, via fermentation, from sugarcane straw</t>
        </is>
      </c>
      <c r="C113" t="inlineStr">
        <is>
          <t>BR</t>
        </is>
      </c>
      <c r="D113" t="inlineStr">
        <is>
          <t>Pereira et al. 2019</t>
        </is>
      </c>
      <c r="E113" t="n">
        <v>1</v>
      </c>
      <c r="F113" s="35">
        <f>'Pereira et al. 2019'!B98</f>
        <v/>
      </c>
      <c r="G113" s="36">
        <f>F113*S18</f>
        <v/>
      </c>
      <c r="H113" s="5" t="n"/>
      <c r="I113" s="5" t="n"/>
      <c r="J113" s="5" t="n"/>
      <c r="K113" s="5" t="n"/>
      <c r="L113" s="5">
        <f>SUM(H113:J113)+(K113*3.6)</f>
        <v/>
      </c>
      <c r="M113" s="5">
        <f>'Pereira et al. 2019'!B105</f>
        <v/>
      </c>
      <c r="N113" t="n">
        <v>29.7</v>
      </c>
      <c r="O113" s="28">
        <f>N113/G113</f>
        <v/>
      </c>
      <c r="P113" s="28">
        <f>N113/SUM(G113,L113)</f>
        <v/>
      </c>
      <c r="Q113" s="36" t="n"/>
    </row>
    <row r="115">
      <c r="B115" s="9" t="inlineStr">
        <is>
          <t>per megajoule of ethanol</t>
        </is>
      </c>
    </row>
    <row r="116">
      <c r="B116" t="inlineStr">
        <is>
          <t>Activity</t>
        </is>
      </c>
      <c r="C116" t="inlineStr">
        <is>
          <t>Location</t>
        </is>
      </c>
      <c r="D116" t="inlineStr">
        <is>
          <t>Source</t>
        </is>
      </c>
      <c r="E116" t="inlineStr">
        <is>
          <t>Reference unit</t>
        </is>
      </c>
      <c r="F116" t="inlineStr">
        <is>
          <t>Biomass input</t>
        </is>
      </c>
      <c r="G116" t="inlineStr">
        <is>
          <t>Biomass input</t>
        </is>
      </c>
      <c r="H116" t="inlineStr">
        <is>
          <t>Diesel</t>
        </is>
      </c>
      <c r="I116" t="inlineStr">
        <is>
          <t>Natural gas</t>
        </is>
      </c>
      <c r="J116" t="inlineStr">
        <is>
          <t>Coal</t>
        </is>
      </c>
      <c r="K116" t="inlineStr">
        <is>
          <t>Electricity</t>
        </is>
      </c>
      <c r="L116" t="inlineStr">
        <is>
          <t>Energy (total)</t>
        </is>
      </c>
      <c r="M116" t="inlineStr">
        <is>
          <t>Fermentation CO2</t>
        </is>
      </c>
      <c r="N116" t="inlineStr">
        <is>
          <t>Output energy</t>
        </is>
      </c>
      <c r="O116" t="inlineStr">
        <is>
          <t>Conversion efficiency (exc. Fuel)</t>
        </is>
      </c>
      <c r="P116" t="inlineStr">
        <is>
          <t>Conversion efficiency incl. Fuel)</t>
        </is>
      </c>
    </row>
    <row r="117">
      <c r="B117" t="inlineStr">
        <is>
          <t>unit</t>
        </is>
      </c>
      <c r="E117" t="inlineStr">
        <is>
          <t>megajoule</t>
        </is>
      </c>
      <c r="F117" t="inlineStr">
        <is>
          <t>kg</t>
        </is>
      </c>
      <c r="G117" t="inlineStr">
        <is>
          <t>MJ</t>
        </is>
      </c>
      <c r="H117" t="inlineStr">
        <is>
          <t>MJ</t>
        </is>
      </c>
      <c r="I117" t="inlineStr">
        <is>
          <t>MJ</t>
        </is>
      </c>
      <c r="J117" t="inlineStr">
        <is>
          <t>MJ</t>
        </is>
      </c>
      <c r="K117" t="inlineStr">
        <is>
          <t>kWh</t>
        </is>
      </c>
      <c r="L117" t="inlineStr">
        <is>
          <t>MJ</t>
        </is>
      </c>
      <c r="M117" t="inlineStr">
        <is>
          <t>kilogram</t>
        </is>
      </c>
      <c r="N117" t="inlineStr">
        <is>
          <t>MJ</t>
        </is>
      </c>
      <c r="O117" t="inlineStr">
        <is>
          <t>%</t>
        </is>
      </c>
      <c r="P117" t="inlineStr">
        <is>
          <t>%</t>
        </is>
      </c>
    </row>
    <row r="118">
      <c r="B118" t="inlineStr">
        <is>
          <t>Ethanol production, via fermentation, from switchgrass</t>
        </is>
      </c>
      <c r="C118" t="inlineStr">
        <is>
          <t>US</t>
        </is>
      </c>
      <c r="D118" t="inlineStr">
        <is>
          <t>GREET</t>
        </is>
      </c>
      <c r="E118" t="n">
        <v>1</v>
      </c>
      <c r="F118" s="5">
        <f>F101/29.7</f>
        <v/>
      </c>
      <c r="G118" s="5">
        <f>G101/29.7</f>
        <v/>
      </c>
      <c r="H118" s="4">
        <f>H101/29.7</f>
        <v/>
      </c>
      <c r="I118" s="4">
        <f>I101/29.7</f>
        <v/>
      </c>
      <c r="J118" s="4">
        <f>J101/29.7</f>
        <v/>
      </c>
      <c r="K118" s="4">
        <f>K101/29.7</f>
        <v/>
      </c>
      <c r="L118" s="4">
        <f>L101/29.7</f>
        <v/>
      </c>
      <c r="M118" s="4">
        <f>M101/29.7</f>
        <v/>
      </c>
      <c r="N118" s="35">
        <f>N101/29.7</f>
        <v/>
      </c>
      <c r="O118" s="28">
        <f>N118/G118</f>
        <v/>
      </c>
      <c r="P118" s="28">
        <f>N118/SUM(G118,L118)</f>
        <v/>
      </c>
    </row>
    <row r="119">
      <c r="B119" t="inlineStr">
        <is>
          <t>Ethanol production, via fermentation, from poplar</t>
        </is>
      </c>
      <c r="C119" t="inlineStr">
        <is>
          <t>US</t>
        </is>
      </c>
      <c r="D119" t="inlineStr">
        <is>
          <t>GREET</t>
        </is>
      </c>
      <c r="E119" t="n">
        <v>1</v>
      </c>
      <c r="F119" s="5">
        <f>F102/29.7</f>
        <v/>
      </c>
      <c r="G119" s="5">
        <f>G102/29.7</f>
        <v/>
      </c>
      <c r="H119" s="4">
        <f>H102/29.7</f>
        <v/>
      </c>
      <c r="I119" s="4">
        <f>I102/29.7</f>
        <v/>
      </c>
      <c r="J119" s="4">
        <f>J102/29.7</f>
        <v/>
      </c>
      <c r="K119" s="4">
        <f>K102/29.7</f>
        <v/>
      </c>
      <c r="L119" s="4">
        <f>L102/29.7</f>
        <v/>
      </c>
      <c r="M119" s="4">
        <f>M102/29.7</f>
        <v/>
      </c>
      <c r="N119" s="35">
        <f>N102/29.7</f>
        <v/>
      </c>
      <c r="O119" s="28">
        <f>N119/G119</f>
        <v/>
      </c>
      <c r="P119" s="28">
        <f>N119/SUM(G119,L119)</f>
        <v/>
      </c>
    </row>
    <row r="120">
      <c r="B120" t="inlineStr">
        <is>
          <t>Ethanol production, via fermentation, from willow</t>
        </is>
      </c>
      <c r="C120" t="inlineStr">
        <is>
          <t>US</t>
        </is>
      </c>
      <c r="D120" t="inlineStr">
        <is>
          <t>GREET</t>
        </is>
      </c>
      <c r="E120" t="n">
        <v>1</v>
      </c>
      <c r="F120" s="5">
        <f>F103/29.7</f>
        <v/>
      </c>
      <c r="G120" s="5">
        <f>G103/29.7</f>
        <v/>
      </c>
      <c r="H120" s="4">
        <f>H103/29.7</f>
        <v/>
      </c>
      <c r="I120" s="4">
        <f>I103/29.7</f>
        <v/>
      </c>
      <c r="J120" s="4">
        <f>J103/29.7</f>
        <v/>
      </c>
      <c r="K120" s="4">
        <f>K103/29.7</f>
        <v/>
      </c>
      <c r="L120" s="4">
        <f>L103/29.7</f>
        <v/>
      </c>
      <c r="M120" s="4">
        <f>M103/29.7</f>
        <v/>
      </c>
      <c r="N120" s="35">
        <f>N103/29.7</f>
        <v/>
      </c>
      <c r="O120" s="28">
        <f>N120/G120</f>
        <v/>
      </c>
      <c r="P120" s="28">
        <f>N120/SUM(G120,L120)</f>
        <v/>
      </c>
    </row>
    <row r="121">
      <c r="B121" t="inlineStr">
        <is>
          <t>Ethanol production, via fermentation, from forest residue</t>
        </is>
      </c>
      <c r="C121" t="inlineStr">
        <is>
          <t>US</t>
        </is>
      </c>
      <c r="D121" t="inlineStr">
        <is>
          <t>GREET</t>
        </is>
      </c>
      <c r="E121" t="n">
        <v>1</v>
      </c>
      <c r="F121" s="5">
        <f>F104/29.7</f>
        <v/>
      </c>
      <c r="G121" s="5">
        <f>G104/29.7</f>
        <v/>
      </c>
      <c r="H121" s="4">
        <f>H104/29.7</f>
        <v/>
      </c>
      <c r="I121" s="4">
        <f>I104/29.7</f>
        <v/>
      </c>
      <c r="J121" s="4">
        <f>J104/29.7</f>
        <v/>
      </c>
      <c r="K121" s="4">
        <f>K104/29.7</f>
        <v/>
      </c>
      <c r="L121" s="4">
        <f>L104/29.7</f>
        <v/>
      </c>
      <c r="M121" s="4">
        <f>M104/29.7</f>
        <v/>
      </c>
      <c r="N121" s="35">
        <f>N104/29.7</f>
        <v/>
      </c>
      <c r="O121" s="28">
        <f>N121/G121</f>
        <v/>
      </c>
      <c r="P121" s="28">
        <f>N121/SUM(G121,L121)</f>
        <v/>
      </c>
    </row>
    <row r="122">
      <c r="B122" t="inlineStr">
        <is>
          <t>Ethanol production, via fermentation, from miscanthus</t>
        </is>
      </c>
      <c r="C122" t="inlineStr">
        <is>
          <t>US</t>
        </is>
      </c>
      <c r="D122" t="inlineStr">
        <is>
          <t>GREET</t>
        </is>
      </c>
      <c r="E122" t="n">
        <v>1</v>
      </c>
      <c r="F122" s="5">
        <f>F105/29.7</f>
        <v/>
      </c>
      <c r="G122" s="5">
        <f>G105/29.7</f>
        <v/>
      </c>
      <c r="H122" s="4">
        <f>H105/29.7</f>
        <v/>
      </c>
      <c r="I122" s="4">
        <f>I105/29.7</f>
        <v/>
      </c>
      <c r="J122" s="4">
        <f>J105/29.7</f>
        <v/>
      </c>
      <c r="K122" s="4">
        <f>K105/29.7</f>
        <v/>
      </c>
      <c r="L122" s="4">
        <f>L105/29.7</f>
        <v/>
      </c>
      <c r="M122" s="4">
        <f>M105/29.7</f>
        <v/>
      </c>
      <c r="N122" s="35">
        <f>N105/29.7</f>
        <v/>
      </c>
      <c r="O122" s="28">
        <f>N122/G122</f>
        <v/>
      </c>
      <c r="P122" s="28">
        <f>N122/SUM(G122,L122)</f>
        <v/>
      </c>
    </row>
    <row r="123">
      <c r="B123" t="inlineStr">
        <is>
          <t>Ethanol production, via fermentation, from corn stover</t>
        </is>
      </c>
      <c r="C123" t="inlineStr">
        <is>
          <t>US</t>
        </is>
      </c>
      <c r="D123" t="inlineStr">
        <is>
          <t>GREET</t>
        </is>
      </c>
      <c r="E123" t="n">
        <v>1</v>
      </c>
      <c r="F123" s="5">
        <f>F106/29.7</f>
        <v/>
      </c>
      <c r="G123" s="5">
        <f>G106/29.7</f>
        <v/>
      </c>
      <c r="H123" s="4">
        <f>H106/29.7</f>
        <v/>
      </c>
      <c r="I123" s="4">
        <f>I106/29.7</f>
        <v/>
      </c>
      <c r="J123" s="4">
        <f>J106/29.7</f>
        <v/>
      </c>
      <c r="K123" s="4">
        <f>K106/29.7</f>
        <v/>
      </c>
      <c r="L123" s="4">
        <f>L106/29.7</f>
        <v/>
      </c>
      <c r="M123" s="4">
        <f>M106/29.7</f>
        <v/>
      </c>
      <c r="N123" s="35">
        <f>N106/29.7</f>
        <v/>
      </c>
      <c r="O123" s="28">
        <f>N123/G123</f>
        <v/>
      </c>
      <c r="P123" s="28">
        <f>N123/SUM(G123,L123)</f>
        <v/>
      </c>
    </row>
    <row r="124">
      <c r="B124" t="inlineStr">
        <is>
          <t>Ethanol production, via fermentation, from sugarcane</t>
        </is>
      </c>
      <c r="C124" t="inlineStr">
        <is>
          <t>US</t>
        </is>
      </c>
      <c r="D124" t="inlineStr">
        <is>
          <t>GREET</t>
        </is>
      </c>
      <c r="E124" t="n">
        <v>1</v>
      </c>
      <c r="F124" s="5">
        <f>F107/29.7</f>
        <v/>
      </c>
      <c r="G124" s="5">
        <f>G107/29.7</f>
        <v/>
      </c>
      <c r="H124" s="4">
        <f>H107/29.7</f>
        <v/>
      </c>
      <c r="I124" s="4">
        <f>I107/29.7</f>
        <v/>
      </c>
      <c r="J124" s="4">
        <f>J107/29.7</f>
        <v/>
      </c>
      <c r="K124" s="4">
        <f>K107/29.7</f>
        <v/>
      </c>
      <c r="L124" s="4">
        <f>L107/29.7</f>
        <v/>
      </c>
      <c r="M124" s="4">
        <f>M107/29.7</f>
        <v/>
      </c>
      <c r="N124" s="35">
        <f>N107/29.7</f>
        <v/>
      </c>
      <c r="O124" s="28">
        <f>N124/G124</f>
        <v/>
      </c>
      <c r="P124" s="28">
        <f>N124/SUM(G124,L124)</f>
        <v/>
      </c>
    </row>
    <row r="125">
      <c r="B125" t="inlineStr">
        <is>
          <t>Ethanol production, via fermentation, from grain sorghum</t>
        </is>
      </c>
      <c r="C125" t="inlineStr">
        <is>
          <t>US</t>
        </is>
      </c>
      <c r="D125" t="inlineStr">
        <is>
          <t>GREET</t>
        </is>
      </c>
      <c r="E125" t="n">
        <v>1</v>
      </c>
      <c r="F125" s="5">
        <f>F108/29.7</f>
        <v/>
      </c>
      <c r="G125" s="5">
        <f>G108/29.7</f>
        <v/>
      </c>
      <c r="H125" s="4">
        <f>H108/29.7</f>
        <v/>
      </c>
      <c r="I125" s="4">
        <f>I108/29.7</f>
        <v/>
      </c>
      <c r="J125" s="4">
        <f>J108/29.7</f>
        <v/>
      </c>
      <c r="K125" s="4">
        <f>K108/29.7</f>
        <v/>
      </c>
      <c r="L125" s="4">
        <f>L108/29.7</f>
        <v/>
      </c>
      <c r="M125" s="4">
        <f>M108/29.7</f>
        <v/>
      </c>
      <c r="N125" s="35">
        <f>N108/29.7</f>
        <v/>
      </c>
      <c r="O125" s="28">
        <f>N125/G125</f>
        <v/>
      </c>
      <c r="P125" s="28">
        <f>N125/SUM(G125,L125)</f>
        <v/>
      </c>
    </row>
    <row r="126">
      <c r="B126" t="inlineStr">
        <is>
          <t>Ethanol production, via fermentation, from sweet sorghum</t>
        </is>
      </c>
      <c r="C126" t="inlineStr">
        <is>
          <t>US</t>
        </is>
      </c>
      <c r="D126" t="inlineStr">
        <is>
          <t>GREET</t>
        </is>
      </c>
      <c r="E126" t="n">
        <v>1</v>
      </c>
      <c r="F126" s="5">
        <f>F109/29.7</f>
        <v/>
      </c>
      <c r="G126" s="5">
        <f>G109/29.7</f>
        <v/>
      </c>
      <c r="H126" s="4">
        <f>H109/29.7</f>
        <v/>
      </c>
      <c r="I126" s="4">
        <f>I109/29.7</f>
        <v/>
      </c>
      <c r="J126" s="4">
        <f>J109/29.7</f>
        <v/>
      </c>
      <c r="K126" s="4">
        <f>K109/29.7</f>
        <v/>
      </c>
      <c r="L126" s="4">
        <f>L109/29.7</f>
        <v/>
      </c>
      <c r="M126" s="4">
        <f>M109/29.7</f>
        <v/>
      </c>
      <c r="N126" s="35">
        <f>N109/29.7</f>
        <v/>
      </c>
      <c r="O126" s="28">
        <f>N126/G126</f>
        <v/>
      </c>
      <c r="P126" s="28">
        <f>N126/SUM(G126,L126)</f>
        <v/>
      </c>
    </row>
    <row r="127">
      <c r="B127" t="inlineStr">
        <is>
          <t>Ethanol production, via fermentation, from forage sorghum</t>
        </is>
      </c>
      <c r="C127" t="inlineStr">
        <is>
          <t>US</t>
        </is>
      </c>
      <c r="D127" t="inlineStr">
        <is>
          <t>GREET</t>
        </is>
      </c>
      <c r="E127" t="n">
        <v>1</v>
      </c>
      <c r="F127" s="5">
        <f>F110/29.7</f>
        <v/>
      </c>
      <c r="G127" s="5">
        <f>G110/29.7</f>
        <v/>
      </c>
      <c r="H127" s="4">
        <f>H110/29.7</f>
        <v/>
      </c>
      <c r="I127" s="4">
        <f>I110/29.7</f>
        <v/>
      </c>
      <c r="J127" s="4">
        <f>J110/29.7</f>
        <v/>
      </c>
      <c r="K127" s="4">
        <f>K110/29.7</f>
        <v/>
      </c>
      <c r="L127" s="4">
        <f>L110/29.7</f>
        <v/>
      </c>
      <c r="M127" s="4">
        <f>M110/29.7</f>
        <v/>
      </c>
      <c r="N127" s="35">
        <f>N110/29.7</f>
        <v/>
      </c>
      <c r="O127" s="28">
        <f>N127/G127</f>
        <v/>
      </c>
      <c r="P127" s="28">
        <f>N127/SUM(G127,L127)</f>
        <v/>
      </c>
    </row>
    <row r="128">
      <c r="B128" t="inlineStr">
        <is>
          <t>Ethanol production, via fermentation, from corn</t>
        </is>
      </c>
      <c r="C128" t="inlineStr">
        <is>
          <t>US</t>
        </is>
      </c>
      <c r="D128" t="inlineStr">
        <is>
          <t>GREET/JEC 2020</t>
        </is>
      </c>
      <c r="E128" t="n">
        <v>1</v>
      </c>
      <c r="F128" s="5">
        <f>F111/29.7</f>
        <v/>
      </c>
      <c r="G128" s="5">
        <f>G111/29.7</f>
        <v/>
      </c>
      <c r="H128" s="4">
        <f>H111/29.7</f>
        <v/>
      </c>
      <c r="I128" s="4">
        <f>I111/29.7</f>
        <v/>
      </c>
      <c r="J128" s="4" t="n"/>
      <c r="K128" s="4">
        <f>K111/29.7</f>
        <v/>
      </c>
      <c r="L128" s="4">
        <f>L111/29.7</f>
        <v/>
      </c>
      <c r="M128" s="4">
        <f>M111/29.7</f>
        <v/>
      </c>
      <c r="N128" s="35">
        <f>N111/29.7</f>
        <v/>
      </c>
      <c r="O128" s="28">
        <f>N128/G128</f>
        <v/>
      </c>
      <c r="P128" s="28">
        <f>N128/SUM(G128,L128)</f>
        <v/>
      </c>
    </row>
    <row r="129">
      <c r="B129" t="inlineStr">
        <is>
          <t>Ethanol production, via fermentation, from corn, with carbon capture</t>
        </is>
      </c>
      <c r="C129" t="inlineStr">
        <is>
          <t>US</t>
        </is>
      </c>
      <c r="D129" t="inlineStr">
        <is>
          <t>GREET</t>
        </is>
      </c>
      <c r="E129" t="n">
        <v>1</v>
      </c>
      <c r="F129" s="5">
        <f>F112/29.7</f>
        <v/>
      </c>
      <c r="G129" s="5">
        <f>G112/29.7</f>
        <v/>
      </c>
      <c r="H129" s="5">
        <f>H112/29.7</f>
        <v/>
      </c>
      <c r="I129" s="5">
        <f>I112/29.7</f>
        <v/>
      </c>
      <c r="J129" s="5">
        <f>J112/29.7</f>
        <v/>
      </c>
      <c r="K129" s="5">
        <f>K112/29.7</f>
        <v/>
      </c>
      <c r="L129" s="5">
        <f>L112/29.7</f>
        <v/>
      </c>
      <c r="M129" s="5">
        <f>M112/29.7</f>
        <v/>
      </c>
      <c r="N129" s="35">
        <f>N112/29.7</f>
        <v/>
      </c>
      <c r="O129" s="28">
        <f>N129/G129</f>
        <v/>
      </c>
      <c r="P129" s="28">
        <f>N129/SUM(G129,L129)</f>
        <v/>
      </c>
    </row>
    <row r="130">
      <c r="B130" t="inlineStr">
        <is>
          <t>Ethanol production, via fermentation, from sugarcane straw</t>
        </is>
      </c>
      <c r="C130" t="inlineStr">
        <is>
          <t>BR</t>
        </is>
      </c>
      <c r="D130" t="inlineStr">
        <is>
          <t>Pereira et al. 2019</t>
        </is>
      </c>
      <c r="E130" t="n">
        <v>1</v>
      </c>
      <c r="F130" s="5">
        <f>F113/29.7</f>
        <v/>
      </c>
      <c r="G130" s="5">
        <f>G113/29.7</f>
        <v/>
      </c>
      <c r="H130" s="4">
        <f>H113/29.7</f>
        <v/>
      </c>
      <c r="I130" s="4">
        <f>I113/29.7</f>
        <v/>
      </c>
      <c r="J130" s="4">
        <f>J113/29.7</f>
        <v/>
      </c>
      <c r="K130" s="4">
        <f>K113/29.7</f>
        <v/>
      </c>
      <c r="L130" s="4">
        <f>L113/29.7</f>
        <v/>
      </c>
      <c r="M130" s="4">
        <f>M113/29.7</f>
        <v/>
      </c>
      <c r="N130" s="35">
        <f>N113/29.7</f>
        <v/>
      </c>
      <c r="O130" s="28">
        <f>N130/G130</f>
        <v/>
      </c>
      <c r="P130" s="28">
        <f>N130/SUM(G130,L130)</f>
        <v/>
      </c>
    </row>
    <row r="133" ht="21" customHeight="1">
      <c r="B133" s="52" t="inlineStr">
        <is>
          <t>System expansion</t>
        </is>
      </c>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row>
    <row r="134">
      <c r="B134" s="9" t="inlineStr">
        <is>
          <t>per kilogram of ethanol</t>
        </is>
      </c>
    </row>
    <row r="135">
      <c r="B135" t="inlineStr">
        <is>
          <t>Activity</t>
        </is>
      </c>
      <c r="C135" t="inlineStr">
        <is>
          <t>Location</t>
        </is>
      </c>
      <c r="D135" t="inlineStr">
        <is>
          <t>Source</t>
        </is>
      </c>
      <c r="E135" t="inlineStr">
        <is>
          <t>Reference unit</t>
        </is>
      </c>
      <c r="F135" t="inlineStr">
        <is>
          <t>Biomass input</t>
        </is>
      </c>
      <c r="G135" t="inlineStr">
        <is>
          <t>Biomass input</t>
        </is>
      </c>
      <c r="H135" t="inlineStr">
        <is>
          <t>Diesel</t>
        </is>
      </c>
      <c r="I135" t="inlineStr">
        <is>
          <t>Natural gas</t>
        </is>
      </c>
      <c r="J135" t="inlineStr">
        <is>
          <t>Coal</t>
        </is>
      </c>
      <c r="K135" t="inlineStr">
        <is>
          <t>Electricity</t>
        </is>
      </c>
      <c r="L135" t="inlineStr">
        <is>
          <t>Energy (total)</t>
        </is>
      </c>
      <c r="M135" t="inlineStr">
        <is>
          <t>Fermentation CO2</t>
        </is>
      </c>
      <c r="N135" t="inlineStr">
        <is>
          <t>Output energy</t>
        </is>
      </c>
      <c r="O135" t="inlineStr">
        <is>
          <t>Conversion efficiency (exc. Fuel)</t>
        </is>
      </c>
      <c r="P135" t="inlineStr">
        <is>
          <t>Conversion efficiency incl. Fuel)</t>
        </is>
      </c>
      <c r="Q135" t="inlineStr">
        <is>
          <t>Displaced electricity</t>
        </is>
      </c>
      <c r="R135" t="inlineStr">
        <is>
          <t>Displaced protein feed</t>
        </is>
      </c>
      <c r="S135" t="inlineStr">
        <is>
          <t>Displaced N fert.</t>
        </is>
      </c>
      <c r="T135" t="inlineStr">
        <is>
          <t>Displaced P fert.</t>
        </is>
      </c>
      <c r="U135" t="inlineStr">
        <is>
          <t>Displaced K fert.</t>
        </is>
      </c>
      <c r="V135" t="inlineStr">
        <is>
          <t>Displaced vegetbale oil</t>
        </is>
      </c>
      <c r="W135" t="inlineStr">
        <is>
          <t>Displaced CO2</t>
        </is>
      </c>
    </row>
    <row r="136">
      <c r="B136" t="inlineStr">
        <is>
          <t>unit</t>
        </is>
      </c>
      <c r="E136" t="inlineStr">
        <is>
          <t>kilogram</t>
        </is>
      </c>
      <c r="F136" t="inlineStr">
        <is>
          <t>kg</t>
        </is>
      </c>
      <c r="G136" t="inlineStr">
        <is>
          <t>MJ</t>
        </is>
      </c>
      <c r="H136" t="inlineStr">
        <is>
          <t>MJ</t>
        </is>
      </c>
      <c r="I136" t="inlineStr">
        <is>
          <t>MJ</t>
        </is>
      </c>
      <c r="J136" t="inlineStr">
        <is>
          <t>MJ</t>
        </is>
      </c>
      <c r="K136" t="inlineStr">
        <is>
          <t>kWh</t>
        </is>
      </c>
      <c r="L136" t="inlineStr">
        <is>
          <t>MJ</t>
        </is>
      </c>
      <c r="M136" s="5" t="n"/>
      <c r="N136" t="inlineStr">
        <is>
          <t>MJ</t>
        </is>
      </c>
      <c r="O136" t="inlineStr">
        <is>
          <t>%</t>
        </is>
      </c>
      <c r="P136" t="inlineStr">
        <is>
          <t>%</t>
        </is>
      </c>
      <c r="Q136" t="inlineStr">
        <is>
          <t>kWh</t>
        </is>
      </c>
      <c r="R136" t="inlineStr">
        <is>
          <t>kg</t>
        </is>
      </c>
      <c r="S136" t="inlineStr">
        <is>
          <t>kg</t>
        </is>
      </c>
      <c r="T136" t="inlineStr">
        <is>
          <t>kg</t>
        </is>
      </c>
      <c r="U136" t="inlineStr">
        <is>
          <t>kg</t>
        </is>
      </c>
      <c r="V136" t="inlineStr">
        <is>
          <t>kg</t>
        </is>
      </c>
    </row>
    <row r="137">
      <c r="B137" t="inlineStr">
        <is>
          <t>Ethanol production, via fermentation, from switchgrass</t>
        </is>
      </c>
      <c r="C137" t="inlineStr">
        <is>
          <t>US</t>
        </is>
      </c>
      <c r="D137" t="inlineStr">
        <is>
          <t>GREET</t>
        </is>
      </c>
      <c r="E137" t="n">
        <v>1</v>
      </c>
      <c r="F137" s="35">
        <f>GREET!B98</f>
        <v/>
      </c>
      <c r="G137" s="36">
        <f>F137*R6</f>
        <v/>
      </c>
      <c r="H137" s="5">
        <f>GREET!B99</f>
        <v/>
      </c>
      <c r="I137" s="5" t="n"/>
      <c r="J137" s="5" t="n"/>
      <c r="K137" s="5" t="n"/>
      <c r="L137" s="5">
        <f>SUM(H137:J137)+(K137*3.6)</f>
        <v/>
      </c>
      <c r="M137" s="5">
        <f>GREET!B107</f>
        <v/>
      </c>
      <c r="N137" t="n">
        <v>29.7</v>
      </c>
      <c r="O137" s="28">
        <f>N137/G137</f>
        <v/>
      </c>
      <c r="P137" s="28">
        <f>N137/SUM(G137,L137)</f>
        <v/>
      </c>
      <c r="Q137" s="5">
        <f>GREET!B109</f>
        <v/>
      </c>
      <c r="R137" s="5" t="n"/>
      <c r="S137" s="5" t="n"/>
      <c r="T137" s="5" t="n"/>
      <c r="U137" s="5" t="n"/>
    </row>
    <row r="138">
      <c r="B138" t="inlineStr">
        <is>
          <t>Ethanol production, via fermentation, from poplar</t>
        </is>
      </c>
      <c r="C138" t="inlineStr">
        <is>
          <t>US</t>
        </is>
      </c>
      <c r="D138" t="inlineStr">
        <is>
          <t>GREET</t>
        </is>
      </c>
      <c r="E138" t="n">
        <v>1</v>
      </c>
      <c r="F138" s="35">
        <f>GREET!B480</f>
        <v/>
      </c>
      <c r="G138" s="36">
        <f>F138*R7</f>
        <v/>
      </c>
      <c r="H138" s="5">
        <f>GREET!B481</f>
        <v/>
      </c>
      <c r="I138" s="5" t="n"/>
      <c r="J138" s="5" t="n"/>
      <c r="K138" s="5" t="n"/>
      <c r="L138" s="5">
        <f>SUM(H138:J138)+(K138*3.6)</f>
        <v/>
      </c>
      <c r="M138" s="5">
        <f>GREET!B489</f>
        <v/>
      </c>
      <c r="N138" t="n">
        <v>29.7</v>
      </c>
      <c r="O138" s="28">
        <f>N138/G138</f>
        <v/>
      </c>
      <c r="P138" s="28">
        <f>N138/SUM(G138,L138)</f>
        <v/>
      </c>
      <c r="Q138" s="5">
        <f>GREET!B491</f>
        <v/>
      </c>
      <c r="R138" s="5" t="n"/>
      <c r="S138" s="5" t="n"/>
      <c r="T138" s="5" t="n"/>
      <c r="U138" s="5" t="n"/>
    </row>
    <row r="139">
      <c r="B139" t="inlineStr">
        <is>
          <t>Ethanol production, via fermentation, from willow</t>
        </is>
      </c>
      <c r="C139" t="inlineStr">
        <is>
          <t>US</t>
        </is>
      </c>
      <c r="D139" t="inlineStr">
        <is>
          <t>GREET</t>
        </is>
      </c>
      <c r="E139" t="n">
        <v>1</v>
      </c>
      <c r="F139" s="35">
        <f>GREET!B685</f>
        <v/>
      </c>
      <c r="G139" s="36">
        <f>F139*R8</f>
        <v/>
      </c>
      <c r="H139" s="5">
        <f>GREET!B686</f>
        <v/>
      </c>
      <c r="I139" s="5" t="n"/>
      <c r="J139" s="5" t="n"/>
      <c r="K139" s="5" t="n"/>
      <c r="L139" s="5">
        <f>SUM(H139:J139)+(K139*3.6)</f>
        <v/>
      </c>
      <c r="M139" s="5">
        <f>GREET!B692</f>
        <v/>
      </c>
      <c r="N139" t="n">
        <v>29.7</v>
      </c>
      <c r="O139" s="28">
        <f>N139/G139</f>
        <v/>
      </c>
      <c r="P139" s="28">
        <f>N139/SUM(G139,L139)</f>
        <v/>
      </c>
      <c r="Q139" s="5">
        <f>GREET!B694</f>
        <v/>
      </c>
      <c r="R139" s="5" t="n"/>
      <c r="S139" s="5" t="n"/>
      <c r="T139" s="5" t="n"/>
      <c r="U139" s="5" t="n"/>
    </row>
    <row r="140">
      <c r="B140" t="inlineStr">
        <is>
          <t>Ethanol production, via fermentation, from forest residue</t>
        </is>
      </c>
      <c r="C140" t="inlineStr">
        <is>
          <t>US</t>
        </is>
      </c>
      <c r="D140" t="inlineStr">
        <is>
          <t>GREET</t>
        </is>
      </c>
      <c r="E140" t="n">
        <v>1</v>
      </c>
      <c r="F140" s="35">
        <f>GREET!B868</f>
        <v/>
      </c>
      <c r="G140" s="36">
        <f>F140*R9</f>
        <v/>
      </c>
      <c r="H140" s="5">
        <f>GREET!B869</f>
        <v/>
      </c>
      <c r="I140" s="5" t="n"/>
      <c r="J140" s="5" t="n"/>
      <c r="K140" s="5" t="n"/>
      <c r="L140" s="5">
        <f>SUM(H140:J140)+(K140*3.6)</f>
        <v/>
      </c>
      <c r="M140" s="5">
        <f>GREET!B876</f>
        <v/>
      </c>
      <c r="N140" t="n">
        <v>29.7</v>
      </c>
      <c r="O140" s="28">
        <f>N140/G140</f>
        <v/>
      </c>
      <c r="P140" s="28">
        <f>N140/SUM(G140,L140)</f>
        <v/>
      </c>
      <c r="Q140" s="5">
        <f>GREET!B877</f>
        <v/>
      </c>
      <c r="R140" s="5" t="n"/>
      <c r="S140" s="5" t="n"/>
      <c r="T140" s="5" t="n"/>
      <c r="U140" s="5" t="n"/>
    </row>
    <row r="141">
      <c r="B141" t="inlineStr">
        <is>
          <t>Ethanol production, via fermentation, from miscanthus</t>
        </is>
      </c>
      <c r="C141" t="inlineStr">
        <is>
          <t>US</t>
        </is>
      </c>
      <c r="D141" t="inlineStr">
        <is>
          <t>GREET</t>
        </is>
      </c>
      <c r="E141" t="n">
        <v>1</v>
      </c>
      <c r="F141" s="35">
        <f>GREET!B1074</f>
        <v/>
      </c>
      <c r="G141" s="36">
        <f>F141*R10</f>
        <v/>
      </c>
      <c r="H141" s="5">
        <f>GREET!B1075</f>
        <v/>
      </c>
      <c r="I141" s="5" t="n"/>
      <c r="J141" s="5" t="n"/>
      <c r="K141" s="5" t="n"/>
      <c r="L141" s="5">
        <f>SUM(H141:J141)+(K141*3.6)</f>
        <v/>
      </c>
      <c r="M141" s="5">
        <f>GREET!B1083</f>
        <v/>
      </c>
      <c r="N141" t="n">
        <v>29.7</v>
      </c>
      <c r="O141" s="28">
        <f>N141/G141</f>
        <v/>
      </c>
      <c r="P141" s="28">
        <f>N141/SUM(G141,L141)</f>
        <v/>
      </c>
      <c r="Q141" s="5">
        <f>GREET!B1085</f>
        <v/>
      </c>
      <c r="R141" s="5" t="n"/>
      <c r="S141" s="5" t="n"/>
      <c r="T141" s="5" t="n"/>
      <c r="U141" s="5" t="n"/>
    </row>
    <row r="142">
      <c r="B142" t="inlineStr">
        <is>
          <t>Ethanol production, via fermentation, from corn stover</t>
        </is>
      </c>
      <c r="C142" t="inlineStr">
        <is>
          <t>US</t>
        </is>
      </c>
      <c r="D142" t="inlineStr">
        <is>
          <t>GREET</t>
        </is>
      </c>
      <c r="E142" t="n">
        <v>1</v>
      </c>
      <c r="F142" s="35">
        <f>GREET!B1393</f>
        <v/>
      </c>
      <c r="G142" s="36">
        <f>F142*R11</f>
        <v/>
      </c>
      <c r="H142" s="5">
        <f>GREET!B1394</f>
        <v/>
      </c>
      <c r="I142" s="5" t="n"/>
      <c r="J142" s="5" t="n"/>
      <c r="K142" s="5" t="n"/>
      <c r="L142" s="5">
        <f>SUM(H142:J142)+(K142*3.6)</f>
        <v/>
      </c>
      <c r="M142" s="5">
        <f>GREET!B1402</f>
        <v/>
      </c>
      <c r="N142" t="n">
        <v>29.7</v>
      </c>
      <c r="O142" s="28">
        <f>N142/G142</f>
        <v/>
      </c>
      <c r="P142" s="28">
        <f>N142/SUM(G142,L142)</f>
        <v/>
      </c>
      <c r="Q142" s="5">
        <f>GREET!B1404</f>
        <v/>
      </c>
      <c r="R142" s="5" t="n"/>
      <c r="S142" s="5" t="n"/>
      <c r="T142" s="5" t="n"/>
      <c r="U142" s="5" t="n"/>
    </row>
    <row r="143">
      <c r="B143" t="inlineStr">
        <is>
          <t>Ethanol production, via fermentation, from sugarcane</t>
        </is>
      </c>
      <c r="C143" t="inlineStr">
        <is>
          <t>US</t>
        </is>
      </c>
      <c r="D143" t="inlineStr">
        <is>
          <t>GREET</t>
        </is>
      </c>
      <c r="E143" t="n">
        <v>1</v>
      </c>
      <c r="F143" s="35">
        <f>GREET!B1587</f>
        <v/>
      </c>
      <c r="G143" s="36">
        <f>F143*S12</f>
        <v/>
      </c>
      <c r="H143" s="5">
        <f>GREET!B1588</f>
        <v/>
      </c>
      <c r="I143" s="5" t="n"/>
      <c r="J143" s="5" t="n"/>
      <c r="K143" s="5" t="n"/>
      <c r="L143" s="5">
        <f>SUM(H143:J143)+(K143*3.6)</f>
        <v/>
      </c>
      <c r="M143" s="5">
        <f>GREET!B1590</f>
        <v/>
      </c>
      <c r="N143" t="n">
        <v>29.7</v>
      </c>
      <c r="O143" s="28">
        <f>N143/G143</f>
        <v/>
      </c>
      <c r="P143" s="28">
        <f>N143/SUM(G143,L143)</f>
        <v/>
      </c>
      <c r="Q143" s="5">
        <f>GREET!B1592</f>
        <v/>
      </c>
      <c r="R143" s="5" t="n"/>
      <c r="S143" s="5" t="n"/>
      <c r="T143" s="5" t="n"/>
      <c r="U143" s="5" t="n"/>
    </row>
    <row r="144">
      <c r="B144" t="inlineStr">
        <is>
          <t>Ethanol production, via fermentation, from grain sorghum</t>
        </is>
      </c>
      <c r="C144" t="inlineStr">
        <is>
          <t>US</t>
        </is>
      </c>
      <c r="D144" t="inlineStr">
        <is>
          <t>GREET</t>
        </is>
      </c>
      <c r="E144" t="n">
        <v>1</v>
      </c>
      <c r="F144" s="35">
        <f>GREET!B1916</f>
        <v/>
      </c>
      <c r="G144" s="36">
        <f>F144*S13</f>
        <v/>
      </c>
      <c r="H144" s="5" t="n"/>
      <c r="I144" s="5">
        <f>GREET!B1917</f>
        <v/>
      </c>
      <c r="J144" s="5" t="n"/>
      <c r="K144" s="5">
        <f>GREET!B1918</f>
        <v/>
      </c>
      <c r="L144" s="5">
        <f>SUM(H144:J144)+(K144*3.6)</f>
        <v/>
      </c>
      <c r="M144" s="5">
        <f>GREET!B1924</f>
        <v/>
      </c>
      <c r="N144" t="n">
        <v>29.7</v>
      </c>
      <c r="O144" s="28">
        <f>N144/G144</f>
        <v/>
      </c>
      <c r="P144" s="28">
        <f>N144/SUM(G144,L144)</f>
        <v/>
      </c>
      <c r="Q144" s="5">
        <f>GREET!B1926</f>
        <v/>
      </c>
      <c r="R144" s="5">
        <f>GREET!B1927</f>
        <v/>
      </c>
      <c r="S144" s="5" t="n"/>
      <c r="T144" s="5" t="n"/>
      <c r="U144" s="5" t="n"/>
    </row>
    <row r="145">
      <c r="B145" t="inlineStr">
        <is>
          <t>Ethanol production, via fermentation, from sweet sorghum</t>
        </is>
      </c>
      <c r="C145" t="inlineStr">
        <is>
          <t>US</t>
        </is>
      </c>
      <c r="D145" t="inlineStr">
        <is>
          <t>GREET</t>
        </is>
      </c>
      <c r="E145" t="n">
        <v>1</v>
      </c>
      <c r="F145" s="35">
        <f>GREET!B2104</f>
        <v/>
      </c>
      <c r="G145" s="36">
        <f>F145*S14</f>
        <v/>
      </c>
      <c r="H145" s="5" t="n"/>
      <c r="I145" s="5" t="n"/>
      <c r="J145" s="5" t="n"/>
      <c r="K145" s="5" t="n"/>
      <c r="L145" s="5">
        <f>SUM(H145:J145)+(K145*3.6)</f>
        <v/>
      </c>
      <c r="M145" s="5">
        <f>GREET!B2106</f>
        <v/>
      </c>
      <c r="N145" t="n">
        <v>29.7</v>
      </c>
      <c r="O145" s="28">
        <f>N145/G145</f>
        <v/>
      </c>
      <c r="P145" s="28">
        <f>N145/SUM(G145,L145)</f>
        <v/>
      </c>
      <c r="Q145" s="5">
        <f>GREET!B2108</f>
        <v/>
      </c>
      <c r="R145" s="5" t="n"/>
      <c r="S145" s="5">
        <f>GREET!B2109</f>
        <v/>
      </c>
      <c r="T145" s="5">
        <f>GREET!B2110</f>
        <v/>
      </c>
      <c r="U145" s="5">
        <f>GREET!B2111</f>
        <v/>
      </c>
    </row>
    <row r="146">
      <c r="B146" t="inlineStr">
        <is>
          <t>Ethanol production, via fermentation, from forage sorghum</t>
        </is>
      </c>
      <c r="C146" t="inlineStr">
        <is>
          <t>US</t>
        </is>
      </c>
      <c r="D146" t="inlineStr">
        <is>
          <t>GREET</t>
        </is>
      </c>
      <c r="E146" t="n">
        <v>1</v>
      </c>
      <c r="F146" s="35">
        <f>GREET!B2273</f>
        <v/>
      </c>
      <c r="G146" s="36">
        <f>F146*S15</f>
        <v/>
      </c>
      <c r="H146" s="5" t="n"/>
      <c r="I146" s="5" t="n"/>
      <c r="J146" s="5" t="n"/>
      <c r="K146" s="5" t="n"/>
      <c r="L146" s="5">
        <f>SUM(H146:J146)+(K146*3.6)</f>
        <v/>
      </c>
      <c r="M146" s="5">
        <f>GREET!B2278</f>
        <v/>
      </c>
      <c r="N146" t="n">
        <v>29.7</v>
      </c>
      <c r="O146" s="28">
        <f>N146/G146</f>
        <v/>
      </c>
      <c r="P146" s="28">
        <f>N146/SUM(G146,L146)</f>
        <v/>
      </c>
      <c r="Q146" s="5">
        <f>GREET!B2280</f>
        <v/>
      </c>
      <c r="R146" s="5" t="n"/>
      <c r="S146" s="5" t="n"/>
      <c r="T146" s="5" t="n"/>
      <c r="U146" s="5" t="n"/>
    </row>
    <row r="147">
      <c r="B147" t="inlineStr">
        <is>
          <t>Ethanol production, via fermentation, from corn</t>
        </is>
      </c>
      <c r="C147" t="inlineStr">
        <is>
          <t>US</t>
        </is>
      </c>
      <c r="D147" t="inlineStr">
        <is>
          <t>GREET/JEC 2020</t>
        </is>
      </c>
      <c r="E147" t="n">
        <v>1</v>
      </c>
      <c r="F147" s="35">
        <f>GREET!B2500</f>
        <v/>
      </c>
      <c r="G147" s="36">
        <f>F147*S16</f>
        <v/>
      </c>
      <c r="H147" s="5" t="n"/>
      <c r="I147" s="5">
        <f>GREET!B2501</f>
        <v/>
      </c>
      <c r="J147" s="5" t="n"/>
      <c r="K147" s="5">
        <f>GREET!B2502</f>
        <v/>
      </c>
      <c r="L147" s="5">
        <f>SUM(H147:J147)+(K147*3.6)</f>
        <v/>
      </c>
      <c r="M147" s="5">
        <f>GREET!B2508</f>
        <v/>
      </c>
      <c r="N147" t="n">
        <v>29.7</v>
      </c>
      <c r="O147" s="28">
        <f>N147/G147</f>
        <v/>
      </c>
      <c r="P147" s="28">
        <f>N147/SUM(G147,L147)</f>
        <v/>
      </c>
      <c r="Q147" s="5" t="n"/>
      <c r="R147" s="5">
        <f>GREET!B2510</f>
        <v/>
      </c>
      <c r="S147" s="5" t="n"/>
      <c r="T147" s="5" t="n"/>
      <c r="U147" s="5" t="n"/>
      <c r="V147" s="4">
        <f>GREET!B2511</f>
        <v/>
      </c>
    </row>
    <row r="148">
      <c r="B148" t="inlineStr">
        <is>
          <t>Ethanol production, via fermentation, from corn, with carbon capture</t>
        </is>
      </c>
      <c r="C148" t="inlineStr">
        <is>
          <t>US</t>
        </is>
      </c>
      <c r="D148" t="inlineStr">
        <is>
          <t>GREET</t>
        </is>
      </c>
      <c r="E148" t="n">
        <v>1</v>
      </c>
      <c r="F148" s="35">
        <f>GREET!B2574</f>
        <v/>
      </c>
      <c r="G148" s="36">
        <f>F148*R17</f>
        <v/>
      </c>
      <c r="H148" s="5" t="n"/>
      <c r="I148" s="5">
        <f>GREET!B2575</f>
        <v/>
      </c>
      <c r="J148" s="5" t="n"/>
      <c r="K148" s="5">
        <f>GREET!B2576</f>
        <v/>
      </c>
      <c r="L148" s="5">
        <f>SUM(H148:J148)+(K148*3.6)</f>
        <v/>
      </c>
      <c r="M148" s="5">
        <f>GREET!B2582</f>
        <v/>
      </c>
      <c r="N148" t="n">
        <v>29.7</v>
      </c>
      <c r="O148" s="28">
        <f>N148/G148</f>
        <v/>
      </c>
      <c r="P148" s="28">
        <f>N148/SUM(G148,L148)</f>
        <v/>
      </c>
      <c r="Q148" s="5" t="n"/>
      <c r="R148" s="5">
        <f>GREET!B2584</f>
        <v/>
      </c>
      <c r="S148" s="5" t="n"/>
      <c r="T148" s="5" t="n"/>
      <c r="U148" s="5" t="n"/>
      <c r="V148" s="4">
        <f>GREET!B2585</f>
        <v/>
      </c>
      <c r="W148" s="5">
        <f>GREET!B2586</f>
        <v/>
      </c>
    </row>
    <row r="149">
      <c r="B149" t="inlineStr">
        <is>
          <t>Ethanol production, via fermentation, from sugarcane straw</t>
        </is>
      </c>
      <c r="C149" t="inlineStr">
        <is>
          <t>BR</t>
        </is>
      </c>
      <c r="D149" t="inlineStr">
        <is>
          <t>Pereira et al. 2019</t>
        </is>
      </c>
      <c r="E149" t="n">
        <v>1</v>
      </c>
      <c r="F149" s="35">
        <f>'Pereira et al. 2019'!B142</f>
        <v/>
      </c>
      <c r="G149" s="36">
        <f>F149*S18</f>
        <v/>
      </c>
      <c r="H149" s="5" t="n"/>
      <c r="I149" s="5" t="n"/>
      <c r="J149" s="5" t="n"/>
      <c r="K149" s="5" t="n"/>
      <c r="L149" s="5">
        <f>SUM(H149:J149)+(K149*3.6)</f>
        <v/>
      </c>
      <c r="M149" s="5">
        <f>'Pereira et al. 2019'!B149</f>
        <v/>
      </c>
      <c r="N149" t="n">
        <v>29.7</v>
      </c>
      <c r="O149" s="28">
        <f>N149/G149</f>
        <v/>
      </c>
      <c r="P149" s="28">
        <f>N149/SUM(G149,L149)</f>
        <v/>
      </c>
      <c r="Q149" s="5">
        <f>'Pereira et al. 2019'!B150</f>
        <v/>
      </c>
      <c r="R149" s="5" t="n"/>
      <c r="S149" s="5" t="n"/>
      <c r="T149" s="5" t="n"/>
      <c r="U149" s="5" t="n"/>
    </row>
    <row r="151">
      <c r="B151" s="9" t="inlineStr">
        <is>
          <t>per megajoule of ethanol</t>
        </is>
      </c>
    </row>
    <row r="152">
      <c r="B152" t="inlineStr">
        <is>
          <t>Activity</t>
        </is>
      </c>
      <c r="C152" t="inlineStr">
        <is>
          <t>Location</t>
        </is>
      </c>
      <c r="D152" t="inlineStr">
        <is>
          <t>Source</t>
        </is>
      </c>
      <c r="E152" t="inlineStr">
        <is>
          <t>Reference unit</t>
        </is>
      </c>
      <c r="F152" t="inlineStr">
        <is>
          <t>Biomass input</t>
        </is>
      </c>
      <c r="G152" t="inlineStr">
        <is>
          <t>Biomass input</t>
        </is>
      </c>
      <c r="H152" t="inlineStr">
        <is>
          <t>Diesel</t>
        </is>
      </c>
      <c r="I152" t="inlineStr">
        <is>
          <t>Natural gas</t>
        </is>
      </c>
      <c r="J152" t="inlineStr">
        <is>
          <t>Coal</t>
        </is>
      </c>
      <c r="K152" t="inlineStr">
        <is>
          <t>Electricity</t>
        </is>
      </c>
      <c r="L152" t="inlineStr">
        <is>
          <t>Energy (total)</t>
        </is>
      </c>
      <c r="M152" t="inlineStr">
        <is>
          <t>Fermentation CO2</t>
        </is>
      </c>
      <c r="N152" t="inlineStr">
        <is>
          <t>Output energy</t>
        </is>
      </c>
      <c r="O152" t="inlineStr">
        <is>
          <t>Conversion efficiency (exc. Fuel)</t>
        </is>
      </c>
      <c r="P152" t="inlineStr">
        <is>
          <t>Conversion efficiency incl. Fuel)</t>
        </is>
      </c>
      <c r="Q152" t="inlineStr">
        <is>
          <t>Displaced electricity</t>
        </is>
      </c>
      <c r="R152" t="inlineStr">
        <is>
          <t>Displaced protein feed</t>
        </is>
      </c>
      <c r="S152" t="inlineStr">
        <is>
          <t>Displaced N fert.</t>
        </is>
      </c>
      <c r="T152" t="inlineStr">
        <is>
          <t>Displaced P fert.</t>
        </is>
      </c>
      <c r="U152" t="inlineStr">
        <is>
          <t>Displaced K fert.</t>
        </is>
      </c>
      <c r="V152" t="inlineStr">
        <is>
          <t>Displaced vegetbale oil</t>
        </is>
      </c>
      <c r="W152" t="inlineStr">
        <is>
          <t>Displaced CO2</t>
        </is>
      </c>
    </row>
    <row r="153">
      <c r="B153" t="inlineStr">
        <is>
          <t>unit</t>
        </is>
      </c>
      <c r="E153" t="inlineStr">
        <is>
          <t>megajoule</t>
        </is>
      </c>
      <c r="F153" t="inlineStr">
        <is>
          <t>kg</t>
        </is>
      </c>
      <c r="G153" t="inlineStr">
        <is>
          <t>MJ</t>
        </is>
      </c>
      <c r="H153" t="inlineStr">
        <is>
          <t>MJ</t>
        </is>
      </c>
      <c r="I153" t="inlineStr">
        <is>
          <t>MJ</t>
        </is>
      </c>
      <c r="J153" t="inlineStr">
        <is>
          <t>MJ</t>
        </is>
      </c>
      <c r="K153" t="inlineStr">
        <is>
          <t>kWh</t>
        </is>
      </c>
      <c r="L153" t="inlineStr">
        <is>
          <t>MJ</t>
        </is>
      </c>
      <c r="M153" t="inlineStr">
        <is>
          <t>kilogram</t>
        </is>
      </c>
      <c r="N153" t="inlineStr">
        <is>
          <t>MJ</t>
        </is>
      </c>
      <c r="O153" t="inlineStr">
        <is>
          <t>%</t>
        </is>
      </c>
      <c r="P153" t="inlineStr">
        <is>
          <t>%</t>
        </is>
      </c>
      <c r="Q153" t="inlineStr">
        <is>
          <t>kWh</t>
        </is>
      </c>
      <c r="R153" t="inlineStr">
        <is>
          <t>kg</t>
        </is>
      </c>
      <c r="S153" t="inlineStr">
        <is>
          <t>kg</t>
        </is>
      </c>
      <c r="T153" t="inlineStr">
        <is>
          <t>kg</t>
        </is>
      </c>
      <c r="U153" t="inlineStr">
        <is>
          <t>kg</t>
        </is>
      </c>
    </row>
    <row r="154">
      <c r="B154" t="inlineStr">
        <is>
          <t>Ethanol production, via fermentation, from switchgrass</t>
        </is>
      </c>
      <c r="C154" t="inlineStr">
        <is>
          <t>US</t>
        </is>
      </c>
      <c r="D154" t="inlineStr">
        <is>
          <t>GREET</t>
        </is>
      </c>
      <c r="E154" t="n">
        <v>1</v>
      </c>
      <c r="F154" s="5">
        <f>F137/29.7</f>
        <v/>
      </c>
      <c r="G154" s="5">
        <f>G137/29.7</f>
        <v/>
      </c>
      <c r="H154" s="4">
        <f>H137/29.7</f>
        <v/>
      </c>
      <c r="I154" s="4">
        <f>I137/29.7</f>
        <v/>
      </c>
      <c r="J154" s="4">
        <f>J137/29.7</f>
        <v/>
      </c>
      <c r="K154" s="4">
        <f>K137/29.7</f>
        <v/>
      </c>
      <c r="L154" s="4">
        <f>L137/29.7</f>
        <v/>
      </c>
      <c r="M154" s="4">
        <f>M137/29.7</f>
        <v/>
      </c>
      <c r="N154" s="35">
        <f>N137/29.7</f>
        <v/>
      </c>
      <c r="O154" s="28">
        <f>N154/G154</f>
        <v/>
      </c>
      <c r="P154" s="28">
        <f>N154/SUM(G154:K154)</f>
        <v/>
      </c>
      <c r="Q154" s="4">
        <f>Q137/29.7</f>
        <v/>
      </c>
      <c r="R154" s="4">
        <f>R137/29.7</f>
        <v/>
      </c>
      <c r="S154" s="4">
        <f>S137/29.7</f>
        <v/>
      </c>
      <c r="T154" s="4">
        <f>T137/29.7</f>
        <v/>
      </c>
      <c r="U154" s="4">
        <f>U137/29.7</f>
        <v/>
      </c>
    </row>
    <row r="155">
      <c r="B155" t="inlineStr">
        <is>
          <t>Ethanol production, via fermentation, from poplar</t>
        </is>
      </c>
      <c r="C155" t="inlineStr">
        <is>
          <t>US</t>
        </is>
      </c>
      <c r="D155" t="inlineStr">
        <is>
          <t>GREET</t>
        </is>
      </c>
      <c r="E155" t="n">
        <v>1</v>
      </c>
      <c r="F155" s="5">
        <f>F138/29.7</f>
        <v/>
      </c>
      <c r="G155" s="5">
        <f>G138/29.7</f>
        <v/>
      </c>
      <c r="H155" s="4">
        <f>H138/29.7</f>
        <v/>
      </c>
      <c r="I155" s="4">
        <f>I138/29.7</f>
        <v/>
      </c>
      <c r="J155" s="4">
        <f>J138/29.7</f>
        <v/>
      </c>
      <c r="K155" s="4">
        <f>K138/29.7</f>
        <v/>
      </c>
      <c r="L155" s="4">
        <f>L138/29.7</f>
        <v/>
      </c>
      <c r="M155" s="4">
        <f>M138/29.7</f>
        <v/>
      </c>
      <c r="N155" s="35">
        <f>N138/29.7</f>
        <v/>
      </c>
      <c r="O155" s="28">
        <f>N155/G155</f>
        <v/>
      </c>
      <c r="P155" s="28">
        <f>N155/SUM(G155:K155)</f>
        <v/>
      </c>
      <c r="Q155" s="4">
        <f>Q138/29.7</f>
        <v/>
      </c>
      <c r="R155" s="4">
        <f>R138/29.7</f>
        <v/>
      </c>
      <c r="S155" s="4">
        <f>S138/29.7</f>
        <v/>
      </c>
      <c r="T155" s="4">
        <f>T138/29.7</f>
        <v/>
      </c>
      <c r="U155" s="4">
        <f>U138/29.7</f>
        <v/>
      </c>
    </row>
    <row r="156">
      <c r="B156" t="inlineStr">
        <is>
          <t>Ethanol production, via fermentation, from willow</t>
        </is>
      </c>
      <c r="C156" t="inlineStr">
        <is>
          <t>US</t>
        </is>
      </c>
      <c r="D156" t="inlineStr">
        <is>
          <t>GREET</t>
        </is>
      </c>
      <c r="E156" t="n">
        <v>1</v>
      </c>
      <c r="F156" s="5">
        <f>F139/29.7</f>
        <v/>
      </c>
      <c r="G156" s="5">
        <f>G139/29.7</f>
        <v/>
      </c>
      <c r="H156" s="4">
        <f>H139/29.7</f>
        <v/>
      </c>
      <c r="I156" s="4">
        <f>I139/29.7</f>
        <v/>
      </c>
      <c r="J156" s="4">
        <f>J139/29.7</f>
        <v/>
      </c>
      <c r="K156" s="4">
        <f>K139/29.7</f>
        <v/>
      </c>
      <c r="L156" s="4">
        <f>L139/29.7</f>
        <v/>
      </c>
      <c r="M156" s="4">
        <f>M139/29.7</f>
        <v/>
      </c>
      <c r="N156" s="35">
        <f>N139/29.7</f>
        <v/>
      </c>
      <c r="O156" s="28">
        <f>N156/G156</f>
        <v/>
      </c>
      <c r="P156" s="28">
        <f>N156/SUM(G156:K156)</f>
        <v/>
      </c>
      <c r="Q156" s="4">
        <f>Q139/29.7</f>
        <v/>
      </c>
      <c r="R156" s="4">
        <f>R139/29.7</f>
        <v/>
      </c>
      <c r="S156" s="4">
        <f>S139/29.7</f>
        <v/>
      </c>
      <c r="T156" s="4">
        <f>T139/29.7</f>
        <v/>
      </c>
      <c r="U156" s="4">
        <f>U139/29.7</f>
        <v/>
      </c>
    </row>
    <row r="157">
      <c r="B157" t="inlineStr">
        <is>
          <t>Ethanol production, via fermentation, from forest residue</t>
        </is>
      </c>
      <c r="C157" t="inlineStr">
        <is>
          <t>US</t>
        </is>
      </c>
      <c r="D157" t="inlineStr">
        <is>
          <t>GREET</t>
        </is>
      </c>
      <c r="E157" t="n">
        <v>1</v>
      </c>
      <c r="F157" s="5">
        <f>F140/29.7</f>
        <v/>
      </c>
      <c r="G157" s="5">
        <f>G140/29.7</f>
        <v/>
      </c>
      <c r="H157" s="4">
        <f>H140/29.7</f>
        <v/>
      </c>
      <c r="I157" s="4">
        <f>I140/29.7</f>
        <v/>
      </c>
      <c r="J157" s="4">
        <f>J140/29.7</f>
        <v/>
      </c>
      <c r="K157" s="4">
        <f>K140/29.7</f>
        <v/>
      </c>
      <c r="L157" s="4">
        <f>L140/29.7</f>
        <v/>
      </c>
      <c r="M157" s="4">
        <f>M140/29.7</f>
        <v/>
      </c>
      <c r="N157" s="35">
        <f>N140/29.7</f>
        <v/>
      </c>
      <c r="O157" s="28">
        <f>N157/G157</f>
        <v/>
      </c>
      <c r="P157" s="28">
        <f>N157/SUM(G157:K157)</f>
        <v/>
      </c>
      <c r="Q157" s="4">
        <f>Q140/29.7</f>
        <v/>
      </c>
      <c r="R157" s="4">
        <f>R140/29.7</f>
        <v/>
      </c>
      <c r="S157" s="4">
        <f>S140/29.7</f>
        <v/>
      </c>
      <c r="T157" s="4">
        <f>T140/29.7</f>
        <v/>
      </c>
      <c r="U157" s="4">
        <f>U140/29.7</f>
        <v/>
      </c>
    </row>
    <row r="158">
      <c r="B158" t="inlineStr">
        <is>
          <t>Ethanol production, via fermentation, from miscanthus</t>
        </is>
      </c>
      <c r="C158" t="inlineStr">
        <is>
          <t>US</t>
        </is>
      </c>
      <c r="D158" t="inlineStr">
        <is>
          <t>GREET</t>
        </is>
      </c>
      <c r="E158" t="n">
        <v>1</v>
      </c>
      <c r="F158" s="5">
        <f>F141/29.7</f>
        <v/>
      </c>
      <c r="G158" s="5">
        <f>G141/29.7</f>
        <v/>
      </c>
      <c r="H158" s="4">
        <f>H141/29.7</f>
        <v/>
      </c>
      <c r="I158" s="4">
        <f>I141/29.7</f>
        <v/>
      </c>
      <c r="J158" s="4">
        <f>J141/29.7</f>
        <v/>
      </c>
      <c r="K158" s="4">
        <f>K141/29.7</f>
        <v/>
      </c>
      <c r="L158" s="4">
        <f>L141/29.7</f>
        <v/>
      </c>
      <c r="M158" s="4">
        <f>M141/29.7</f>
        <v/>
      </c>
      <c r="N158" s="35">
        <f>N141/29.7</f>
        <v/>
      </c>
      <c r="O158" s="28">
        <f>N158/G158</f>
        <v/>
      </c>
      <c r="P158" s="28">
        <f>N158/SUM(G158:K158)</f>
        <v/>
      </c>
      <c r="Q158" s="4">
        <f>Q141/29.7</f>
        <v/>
      </c>
      <c r="R158" s="4">
        <f>R141/29.7</f>
        <v/>
      </c>
      <c r="S158" s="4">
        <f>S141/29.7</f>
        <v/>
      </c>
      <c r="T158" s="4">
        <f>T141/29.7</f>
        <v/>
      </c>
      <c r="U158" s="4">
        <f>U141/29.7</f>
        <v/>
      </c>
    </row>
    <row r="159">
      <c r="B159" t="inlineStr">
        <is>
          <t>Ethanol production, via fermentation, from corn stover</t>
        </is>
      </c>
      <c r="C159" t="inlineStr">
        <is>
          <t>US</t>
        </is>
      </c>
      <c r="D159" t="inlineStr">
        <is>
          <t>GREET</t>
        </is>
      </c>
      <c r="E159" t="n">
        <v>1</v>
      </c>
      <c r="F159" s="5">
        <f>F142/29.7</f>
        <v/>
      </c>
      <c r="G159" s="5">
        <f>G142/29.7</f>
        <v/>
      </c>
      <c r="H159" s="4">
        <f>H142/29.7</f>
        <v/>
      </c>
      <c r="I159" s="4">
        <f>I142/29.7</f>
        <v/>
      </c>
      <c r="J159" s="4">
        <f>J142/29.7</f>
        <v/>
      </c>
      <c r="K159" s="4">
        <f>K142/29.7</f>
        <v/>
      </c>
      <c r="L159" s="4">
        <f>L142/29.7</f>
        <v/>
      </c>
      <c r="M159" s="4">
        <f>M142/29.7</f>
        <v/>
      </c>
      <c r="N159" s="35">
        <f>N142/29.7</f>
        <v/>
      </c>
      <c r="O159" s="28">
        <f>N159/G159</f>
        <v/>
      </c>
      <c r="P159" s="28">
        <f>N159/SUM(G159:K159)</f>
        <v/>
      </c>
      <c r="Q159" s="4">
        <f>Q142/29.7</f>
        <v/>
      </c>
      <c r="R159" s="4">
        <f>R142/29.7</f>
        <v/>
      </c>
      <c r="S159" s="4">
        <f>S142/29.7</f>
        <v/>
      </c>
      <c r="T159" s="4">
        <f>T142/29.7</f>
        <v/>
      </c>
      <c r="U159" s="4">
        <f>U142/29.7</f>
        <v/>
      </c>
    </row>
    <row r="160">
      <c r="B160" t="inlineStr">
        <is>
          <t>Ethanol production, via fermentation, from sugarcane</t>
        </is>
      </c>
      <c r="C160" t="inlineStr">
        <is>
          <t>US</t>
        </is>
      </c>
      <c r="D160" t="inlineStr">
        <is>
          <t>GREET</t>
        </is>
      </c>
      <c r="E160" t="n">
        <v>1</v>
      </c>
      <c r="F160" s="5">
        <f>F143/29.7</f>
        <v/>
      </c>
      <c r="G160" s="5">
        <f>G143/29.7</f>
        <v/>
      </c>
      <c r="H160" s="4">
        <f>H143/29.7</f>
        <v/>
      </c>
      <c r="I160" s="4">
        <f>I143/29.7</f>
        <v/>
      </c>
      <c r="J160" s="4">
        <f>J143/29.7</f>
        <v/>
      </c>
      <c r="K160" s="4">
        <f>K143/29.7</f>
        <v/>
      </c>
      <c r="L160" s="4">
        <f>L143/29.7</f>
        <v/>
      </c>
      <c r="M160" s="4">
        <f>M143/29.7</f>
        <v/>
      </c>
      <c r="N160" s="35">
        <f>N143/29.7</f>
        <v/>
      </c>
      <c r="O160" s="28">
        <f>N160/G160</f>
        <v/>
      </c>
      <c r="P160" s="28">
        <f>N160/SUM(G160:K160)</f>
        <v/>
      </c>
      <c r="Q160" s="4">
        <f>Q143/29.7</f>
        <v/>
      </c>
      <c r="R160" s="4">
        <f>R143/29.7</f>
        <v/>
      </c>
      <c r="S160" s="4">
        <f>S143/29.7</f>
        <v/>
      </c>
      <c r="T160" s="4">
        <f>T143/29.7</f>
        <v/>
      </c>
      <c r="U160" s="4">
        <f>U143/29.7</f>
        <v/>
      </c>
    </row>
    <row r="161">
      <c r="B161" t="inlineStr">
        <is>
          <t>Ethanol production, via fermentation, from grain sorghum</t>
        </is>
      </c>
      <c r="C161" t="inlineStr">
        <is>
          <t>US</t>
        </is>
      </c>
      <c r="D161" t="inlineStr">
        <is>
          <t>GREET</t>
        </is>
      </c>
      <c r="E161" t="n">
        <v>1</v>
      </c>
      <c r="F161" s="5">
        <f>F144/29.7</f>
        <v/>
      </c>
      <c r="G161" s="5">
        <f>G144/29.7</f>
        <v/>
      </c>
      <c r="H161" s="4">
        <f>H144/29.7</f>
        <v/>
      </c>
      <c r="I161" s="4">
        <f>I144/29.7</f>
        <v/>
      </c>
      <c r="J161" s="4">
        <f>J144/29.7</f>
        <v/>
      </c>
      <c r="K161" s="4">
        <f>K144/29.7</f>
        <v/>
      </c>
      <c r="L161" s="4">
        <f>L144/29.7</f>
        <v/>
      </c>
      <c r="M161" s="4">
        <f>M144/29.7</f>
        <v/>
      </c>
      <c r="N161" s="35">
        <f>N144/29.7</f>
        <v/>
      </c>
      <c r="O161" s="28">
        <f>N161/G161</f>
        <v/>
      </c>
      <c r="P161" s="28">
        <f>N161/SUM(G161:K161)</f>
        <v/>
      </c>
      <c r="Q161" s="4">
        <f>Q144/29.7</f>
        <v/>
      </c>
      <c r="R161" s="4">
        <f>R144/29.7</f>
        <v/>
      </c>
      <c r="S161" s="4">
        <f>S144/29.7</f>
        <v/>
      </c>
      <c r="T161" s="4">
        <f>T144/29.7</f>
        <v/>
      </c>
      <c r="U161" s="4">
        <f>U144/29.7</f>
        <v/>
      </c>
    </row>
    <row r="162">
      <c r="B162" t="inlineStr">
        <is>
          <t>Ethanol production, via fermentation, from sweet sorghum</t>
        </is>
      </c>
      <c r="C162" t="inlineStr">
        <is>
          <t>US</t>
        </is>
      </c>
      <c r="D162" t="inlineStr">
        <is>
          <t>GREET</t>
        </is>
      </c>
      <c r="E162" t="n">
        <v>1</v>
      </c>
      <c r="F162" s="5">
        <f>F145/29.7</f>
        <v/>
      </c>
      <c r="G162" s="5">
        <f>G145/29.7</f>
        <v/>
      </c>
      <c r="H162" s="4">
        <f>H145/29.7</f>
        <v/>
      </c>
      <c r="I162" s="4">
        <f>I145/29.7</f>
        <v/>
      </c>
      <c r="J162" s="4">
        <f>J145/29.7</f>
        <v/>
      </c>
      <c r="K162" s="4">
        <f>K145/29.7</f>
        <v/>
      </c>
      <c r="L162" s="4">
        <f>L145/29.7</f>
        <v/>
      </c>
      <c r="M162" s="4">
        <f>M145/29.7</f>
        <v/>
      </c>
      <c r="N162" s="35">
        <f>N145/29.7</f>
        <v/>
      </c>
      <c r="O162" s="28">
        <f>N162/G162</f>
        <v/>
      </c>
      <c r="P162" s="28">
        <f>N162/SUM(G162:K162)</f>
        <v/>
      </c>
      <c r="Q162" s="4">
        <f>Q145/29.7</f>
        <v/>
      </c>
      <c r="R162" s="4">
        <f>R145/29.7</f>
        <v/>
      </c>
      <c r="S162" s="4">
        <f>S145/29.7</f>
        <v/>
      </c>
      <c r="T162" s="4">
        <f>T145/29.7</f>
        <v/>
      </c>
      <c r="U162" s="4">
        <f>U145/29.7</f>
        <v/>
      </c>
    </row>
    <row r="163">
      <c r="B163" t="inlineStr">
        <is>
          <t>Ethanol production, via fermentation, from forage sorghum</t>
        </is>
      </c>
      <c r="C163" t="inlineStr">
        <is>
          <t>US</t>
        </is>
      </c>
      <c r="D163" t="inlineStr">
        <is>
          <t>GREET</t>
        </is>
      </c>
      <c r="E163" t="n">
        <v>1</v>
      </c>
      <c r="F163" s="5">
        <f>F146/29.7</f>
        <v/>
      </c>
      <c r="G163" s="5">
        <f>G146/29.7</f>
        <v/>
      </c>
      <c r="H163" s="4">
        <f>H146/29.7</f>
        <v/>
      </c>
      <c r="I163" s="4">
        <f>I146/29.7</f>
        <v/>
      </c>
      <c r="J163" s="4">
        <f>J146/29.7</f>
        <v/>
      </c>
      <c r="K163" s="4">
        <f>K146/29.7</f>
        <v/>
      </c>
      <c r="L163" s="4">
        <f>L146/29.7</f>
        <v/>
      </c>
      <c r="M163" s="4">
        <f>M146/29.7</f>
        <v/>
      </c>
      <c r="N163" s="35">
        <f>N146/29.7</f>
        <v/>
      </c>
      <c r="O163" s="28">
        <f>N163/G163</f>
        <v/>
      </c>
      <c r="P163" s="28">
        <f>N163/SUM(G163:K163)</f>
        <v/>
      </c>
      <c r="Q163" s="4">
        <f>Q146/29.7</f>
        <v/>
      </c>
      <c r="R163" s="4">
        <f>R146/29.7</f>
        <v/>
      </c>
      <c r="S163" s="4">
        <f>S146/29.7</f>
        <v/>
      </c>
      <c r="T163" s="4">
        <f>T146/29.7</f>
        <v/>
      </c>
      <c r="U163" s="4">
        <f>U146/29.7</f>
        <v/>
      </c>
    </row>
    <row r="164">
      <c r="B164" t="inlineStr">
        <is>
          <t>Ethanol production, via fermentation, from corn</t>
        </is>
      </c>
      <c r="C164" t="inlineStr">
        <is>
          <t>US</t>
        </is>
      </c>
      <c r="D164" t="inlineStr">
        <is>
          <t>GREET/JEC 2020</t>
        </is>
      </c>
      <c r="E164" t="n">
        <v>1</v>
      </c>
      <c r="F164" s="5">
        <f>F147/29.7</f>
        <v/>
      </c>
      <c r="G164" s="5">
        <f>G147/29.7</f>
        <v/>
      </c>
      <c r="H164" s="4">
        <f>H147/29.7</f>
        <v/>
      </c>
      <c r="I164" s="4">
        <f>I147/29.7</f>
        <v/>
      </c>
      <c r="J164" s="4">
        <f>J147/29.7</f>
        <v/>
      </c>
      <c r="K164" s="4">
        <f>K147/29.7</f>
        <v/>
      </c>
      <c r="L164" s="4">
        <f>L147/29.7</f>
        <v/>
      </c>
      <c r="M164" s="4">
        <f>M147/29.7</f>
        <v/>
      </c>
      <c r="N164" s="35">
        <f>N147/29.7</f>
        <v/>
      </c>
      <c r="O164" s="28">
        <f>N164/G164</f>
        <v/>
      </c>
      <c r="P164" s="28">
        <f>N164/SUM(G164:K164)</f>
        <v/>
      </c>
      <c r="Q164" s="4">
        <f>Q147/29.7</f>
        <v/>
      </c>
      <c r="R164" s="4">
        <f>R147/29.7</f>
        <v/>
      </c>
      <c r="S164" s="4">
        <f>S147/29.7</f>
        <v/>
      </c>
      <c r="T164" s="4">
        <f>T147/29.7</f>
        <v/>
      </c>
      <c r="U164" s="4">
        <f>U147/29.7</f>
        <v/>
      </c>
      <c r="V164" s="4">
        <f>V147/29.7</f>
        <v/>
      </c>
      <c r="W164" s="4">
        <f>W147/29.7</f>
        <v/>
      </c>
    </row>
    <row r="165">
      <c r="B165" t="inlineStr">
        <is>
          <t>Ethanol production, via fermentation, from corn, with carbon capture</t>
        </is>
      </c>
      <c r="C165" t="inlineStr">
        <is>
          <t>US</t>
        </is>
      </c>
      <c r="D165" t="inlineStr">
        <is>
          <t>GREET</t>
        </is>
      </c>
      <c r="E165" t="n">
        <v>1</v>
      </c>
      <c r="F165" s="5">
        <f>F148/29.7</f>
        <v/>
      </c>
      <c r="G165" s="5">
        <f>G148/29.7</f>
        <v/>
      </c>
      <c r="H165" s="4">
        <f>H148/29.7</f>
        <v/>
      </c>
      <c r="I165" s="4">
        <f>I148/29.7</f>
        <v/>
      </c>
      <c r="J165" s="4">
        <f>J148/29.7</f>
        <v/>
      </c>
      <c r="K165" s="4">
        <f>K148/29.7</f>
        <v/>
      </c>
      <c r="L165" s="4">
        <f>L148/29.7</f>
        <v/>
      </c>
      <c r="M165" s="4">
        <f>M148/29.7</f>
        <v/>
      </c>
      <c r="N165" s="35">
        <f>N148/29.7</f>
        <v/>
      </c>
      <c r="O165" s="28">
        <f>N165/G165</f>
        <v/>
      </c>
      <c r="P165" s="28">
        <f>N165/SUM(G165:K165)</f>
        <v/>
      </c>
      <c r="Q165" s="4">
        <f>Q148/29.7</f>
        <v/>
      </c>
      <c r="R165" s="4">
        <f>R148/29.7</f>
        <v/>
      </c>
      <c r="S165" s="4">
        <f>S148/29.7</f>
        <v/>
      </c>
      <c r="T165" s="4">
        <f>T148/29.7</f>
        <v/>
      </c>
      <c r="U165" s="4">
        <f>U148/29.7</f>
        <v/>
      </c>
      <c r="V165" s="4">
        <f>V148/29.7</f>
        <v/>
      </c>
      <c r="W165" s="4">
        <f>W148/29.7</f>
        <v/>
      </c>
    </row>
    <row r="166">
      <c r="B166" t="inlineStr">
        <is>
          <t>Ethanol production, via fermentation, from sugarcane straw</t>
        </is>
      </c>
      <c r="C166" t="inlineStr">
        <is>
          <t>BR</t>
        </is>
      </c>
      <c r="D166" t="inlineStr">
        <is>
          <t>Pereira et al. 2019</t>
        </is>
      </c>
      <c r="E166" t="n">
        <v>1</v>
      </c>
      <c r="F166" s="5">
        <f>F149/29.7</f>
        <v/>
      </c>
      <c r="G166" s="5">
        <f>G149/29.7</f>
        <v/>
      </c>
      <c r="H166" s="4">
        <f>H149/29.7</f>
        <v/>
      </c>
      <c r="I166" s="4">
        <f>I149/29.7</f>
        <v/>
      </c>
      <c r="J166" s="4">
        <f>J149/29.7</f>
        <v/>
      </c>
      <c r="K166" s="4">
        <f>K149/29.7</f>
        <v/>
      </c>
      <c r="L166" s="4">
        <f>L149/29.7</f>
        <v/>
      </c>
      <c r="M166" s="4">
        <f>M149/29.7</f>
        <v/>
      </c>
      <c r="N166" s="35">
        <f>N149/29.7</f>
        <v/>
      </c>
      <c r="O166" s="28">
        <f>N166/G166</f>
        <v/>
      </c>
      <c r="P166" s="28">
        <f>N166/SUM(G166:K166)</f>
        <v/>
      </c>
      <c r="Q166" s="4">
        <f>Q149/29.7</f>
        <v/>
      </c>
      <c r="R166" s="4">
        <f>R149/29.7</f>
        <v/>
      </c>
      <c r="S166" s="4">
        <f>S149/29.7</f>
        <v/>
      </c>
      <c r="T166" s="4">
        <f>T149/29.7</f>
        <v/>
      </c>
      <c r="U166" s="4">
        <f>U149/29.7</f>
        <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47:L62 L101:L113">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J98"/>
  <sheetViews>
    <sheetView workbookViewId="0">
      <selection activeCell="C29" sqref="C29"/>
    </sheetView>
  </sheetViews>
  <sheetFormatPr baseColWidth="10" defaultColWidth="8.83203125" defaultRowHeight="15"/>
  <cols>
    <col width="34.5" bestFit="1" customWidth="1" min="1" max="1"/>
    <col width="50" customWidth="1" min="2" max="2"/>
    <col width="16.6640625" customWidth="1" min="3" max="3"/>
    <col width="22" customWidth="1" min="4" max="4"/>
    <col width="13.5" bestFit="1" customWidth="1" min="5" max="5"/>
    <col width="25.5" bestFit="1" customWidth="1" min="6" max="6"/>
    <col width="16" customWidth="1" min="7" max="7"/>
  </cols>
  <sheetData>
    <row r="1">
      <c r="A1" t="inlineStr">
        <is>
          <t>skip</t>
        </is>
      </c>
    </row>
    <row r="2">
      <c r="A2" s="9" t="inlineStr">
        <is>
          <t>Units conversion</t>
        </is>
      </c>
    </row>
    <row r="3">
      <c r="A3" t="inlineStr">
        <is>
          <t>Btu to MJ</t>
        </is>
      </c>
      <c r="B3" t="n">
        <v>0.0010550559</v>
      </c>
    </row>
    <row r="4">
      <c r="A4" t="inlineStr">
        <is>
          <t>gallon to liter</t>
        </is>
      </c>
      <c r="B4" t="n">
        <v>3.785</v>
      </c>
    </row>
    <row r="5">
      <c r="A5" t="inlineStr">
        <is>
          <t>LHV ethanol [MJ/kg]</t>
        </is>
      </c>
      <c r="B5" t="n">
        <v>29.7</v>
      </c>
    </row>
    <row r="6">
      <c r="A6" t="inlineStr">
        <is>
          <t>LHV biodiesel [MJ/kg]</t>
        </is>
      </c>
      <c r="B6" t="n">
        <v>37.2</v>
      </c>
    </row>
    <row r="7">
      <c r="A7" t="inlineStr">
        <is>
          <t>LHV bio-kerosene [MJ/kg]</t>
        </is>
      </c>
      <c r="B7" t="n">
        <v>43</v>
      </c>
    </row>
    <row r="8">
      <c r="A8" t="inlineStr">
        <is>
          <t>lbs to kg</t>
        </is>
      </c>
      <c r="B8" t="n">
        <v>0.4536</v>
      </c>
    </row>
    <row r="9">
      <c r="A9" t="inlineStr">
        <is>
          <t>miles to km</t>
        </is>
      </c>
      <c r="B9" t="n">
        <v>1.61</v>
      </c>
    </row>
    <row r="10">
      <c r="A10" t="inlineStr">
        <is>
          <t>bushel to ton</t>
        </is>
      </c>
      <c r="B10">
        <f>1/39.37</f>
        <v/>
      </c>
    </row>
    <row r="11">
      <c r="A11" t="inlineStr">
        <is>
          <t>hectare to square meters</t>
        </is>
      </c>
      <c r="B11" t="n">
        <v>10000</v>
      </c>
    </row>
    <row r="12">
      <c r="A12" t="inlineStr">
        <is>
          <t>specific gravity of ethanol</t>
        </is>
      </c>
      <c r="B12" t="n">
        <v>0.789</v>
      </c>
    </row>
    <row r="13">
      <c r="A13" t="inlineStr">
        <is>
          <t>acre to square meter</t>
        </is>
      </c>
      <c r="B13" t="n">
        <v>4047</v>
      </c>
    </row>
    <row r="14">
      <c r="A14" t="inlineStr">
        <is>
          <t>ethanol carbon content (% by wt)</t>
        </is>
      </c>
      <c r="B14" t="n">
        <v>0.522</v>
      </c>
    </row>
    <row r="15">
      <c r="A15" t="inlineStr">
        <is>
          <t>ethanol CO2 emission factor [kg CO2/kg]</t>
        </is>
      </c>
      <c r="B15">
        <f>B14*(44/12)</f>
        <v/>
      </c>
    </row>
    <row r="16">
      <c r="A16" t="inlineStr">
        <is>
          <t>biodiesel CO2 emission factor [kg CO2/kg]</t>
        </is>
      </c>
      <c r="B16" t="n">
        <v>2.85</v>
      </c>
    </row>
    <row r="17">
      <c r="A17" t="inlineStr">
        <is>
          <t>kerosene CO2 emission factor [kg CO2/kg]</t>
        </is>
      </c>
      <c r="B17" t="n">
        <v>3.15</v>
      </c>
    </row>
    <row r="18">
      <c r="A18" t="inlineStr">
        <is>
          <t>US ton to metric ton</t>
        </is>
      </c>
      <c r="B18" t="n">
        <v>0.907</v>
      </c>
    </row>
    <row r="19">
      <c r="A19" s="9" t="inlineStr">
        <is>
          <t>GREET inventories</t>
        </is>
      </c>
      <c r="G19" s="6" t="n"/>
    </row>
    <row r="20">
      <c r="A20" s="9" t="inlineStr">
        <is>
          <t>allocation</t>
        </is>
      </c>
      <c r="G20" s="6" t="n"/>
    </row>
    <row r="21">
      <c r="B21" s="10" t="n"/>
      <c r="C21" s="11" t="inlineStr">
        <is>
          <t>Fermentation</t>
        </is>
      </c>
      <c r="D21" s="12" t="n"/>
      <c r="E21" s="13" t="n"/>
      <c r="F21" s="13" t="n"/>
      <c r="G21" s="13" t="n"/>
      <c r="H21" s="24" t="n"/>
    </row>
    <row r="22">
      <c r="B22" s="14" t="n"/>
      <c r="C22" s="15" t="inlineStr">
        <is>
          <t>Willow</t>
        </is>
      </c>
      <c r="D22" s="16" t="inlineStr">
        <is>
          <t>Poplar</t>
        </is>
      </c>
      <c r="E22" s="16" t="inlineStr">
        <is>
          <t>Switchgrass</t>
        </is>
      </c>
      <c r="F22" s="16" t="inlineStr">
        <is>
          <t>Miscanthus</t>
        </is>
      </c>
      <c r="G22" s="16" t="inlineStr">
        <is>
          <t>Corn Stover</t>
        </is>
      </c>
      <c r="H22" s="25" t="inlineStr">
        <is>
          <t>Forest Residue</t>
        </is>
      </c>
    </row>
    <row r="23">
      <c r="B23" s="17" t="inlineStr">
        <is>
          <t>Electricity credit: kWh per gallon of ethanol</t>
        </is>
      </c>
      <c r="C23" s="18" t="n">
        <v>1.789</v>
      </c>
      <c r="D23" s="18" t="n">
        <v>1.789</v>
      </c>
      <c r="E23" s="18" t="n">
        <v>1.789</v>
      </c>
      <c r="F23" s="18" t="n">
        <v>1.789</v>
      </c>
      <c r="G23" s="18" t="n">
        <v>1.789</v>
      </c>
      <c r="H23" s="18" t="n">
        <v>1.789</v>
      </c>
    </row>
    <row r="24">
      <c r="B24" s="17" t="inlineStr">
        <is>
          <t>Ethanol yield: gallons per dry ton</t>
        </is>
      </c>
      <c r="C24" s="29" t="n">
        <v>80</v>
      </c>
      <c r="D24" s="31" t="n">
        <v>80</v>
      </c>
      <c r="E24" s="31" t="n">
        <v>80</v>
      </c>
      <c r="F24" s="31" t="n">
        <v>80</v>
      </c>
      <c r="G24" s="31" t="n">
        <v>80</v>
      </c>
      <c r="H24" s="31" t="n">
        <v>80</v>
      </c>
    </row>
    <row r="25">
      <c r="B25" s="40" t="inlineStr">
        <is>
          <t>Biogenic CO2 from fermentation: kg per gallon</t>
        </is>
      </c>
      <c r="C25" s="22">
        <f>8576/1000</f>
        <v/>
      </c>
      <c r="D25" s="22">
        <f>8823/1000</f>
        <v/>
      </c>
      <c r="E25" s="22">
        <f>7294/1000</f>
        <v/>
      </c>
      <c r="F25" s="22">
        <f>7451/1000</f>
        <v/>
      </c>
      <c r="G25" s="23">
        <f>7310/1000</f>
        <v/>
      </c>
      <c r="H25" s="26">
        <f>7874/1000</f>
        <v/>
      </c>
    </row>
    <row r="27">
      <c r="C27" t="inlineStr">
        <is>
          <t>source</t>
        </is>
      </c>
      <c r="G27" s="6" t="n"/>
    </row>
    <row r="28">
      <c r="A28" t="inlineStr">
        <is>
          <t>Market price for ethanol [USD/gallon]</t>
        </is>
      </c>
      <c r="B28" t="n">
        <v>2.36</v>
      </c>
      <c r="C28" t="inlineStr">
        <is>
          <t>GREET</t>
        </is>
      </c>
      <c r="J28">
        <f>1/0.013</f>
        <v/>
      </c>
    </row>
    <row r="29">
      <c r="A29" t="inlineStr">
        <is>
          <t>Market price for electricity [€2005/kWh]</t>
        </is>
      </c>
      <c r="B29" t="n">
        <v>0.107</v>
      </c>
      <c r="C29" t="inlineStr">
        <is>
          <t>ecoinvent 3.7.1</t>
        </is>
      </c>
    </row>
    <row r="30">
      <c r="A30" t="inlineStr">
        <is>
          <t>USD to € conversion in 2015</t>
        </is>
      </c>
      <c r="B30" t="n">
        <v>0.82</v>
      </c>
      <c r="G30" s="6" t="n"/>
    </row>
    <row r="32">
      <c r="A32" t="inlineStr">
        <is>
          <t>Willow/Poplar/Switchgrass/Miscanthus/Corn stover/Forest residues ethanol production</t>
        </is>
      </c>
    </row>
    <row r="33">
      <c r="A33" t="inlineStr">
        <is>
          <t>Input</t>
        </is>
      </c>
    </row>
    <row r="34">
      <c r="A34" t="inlineStr">
        <is>
          <t>Dry willow/poplar/switchgrass/miscanthus/corn stover/forest residues</t>
        </is>
      </c>
      <c r="B34" s="5">
        <f>((1/C24)/(B4*B12))*1000</f>
        <v/>
      </c>
      <c r="C34" t="inlineStr">
        <is>
          <t>kg</t>
        </is>
      </c>
      <c r="F34" s="9" t="inlineStr">
        <is>
          <t>Economic allocation</t>
        </is>
      </c>
      <c r="G34" s="9" t="inlineStr">
        <is>
          <t>Energy allocation</t>
        </is>
      </c>
    </row>
    <row r="35">
      <c r="A35" t="inlineStr">
        <is>
          <t>Ouptuts</t>
        </is>
      </c>
      <c r="D35" t="inlineStr">
        <is>
          <t>Turnover</t>
        </is>
      </c>
      <c r="F35" t="inlineStr">
        <is>
          <t>% of turnover (allocation key)</t>
        </is>
      </c>
      <c r="G35" t="inlineStr">
        <is>
          <t>% of energy output (allocation key)</t>
        </is>
      </c>
    </row>
    <row r="36">
      <c r="A36" t="inlineStr">
        <is>
          <t>Ethanol</t>
        </is>
      </c>
      <c r="B36" t="n">
        <v>1</v>
      </c>
      <c r="C36" t="inlineStr">
        <is>
          <t>kg</t>
        </is>
      </c>
      <c r="D36" s="5">
        <f>B36*($B$28/$B$4*$B$12*$B$30)</f>
        <v/>
      </c>
      <c r="E36" s="27" t="inlineStr">
        <is>
          <t>EUR_2005</t>
        </is>
      </c>
      <c r="F36" s="28">
        <f>D36/(D36+D37)</f>
        <v/>
      </c>
      <c r="G36" s="28">
        <f>(B36*$B$5)/((B36*$B$5)+(B37*3.6))</f>
        <v/>
      </c>
    </row>
    <row r="37">
      <c r="A37" t="inlineStr">
        <is>
          <t>Electricity</t>
        </is>
      </c>
      <c r="B37" s="5">
        <f>C23/(B4*B12)</f>
        <v/>
      </c>
      <c r="C37" t="inlineStr">
        <is>
          <t>kWh</t>
        </is>
      </c>
      <c r="D37" s="5">
        <f>B37*$B$29</f>
        <v/>
      </c>
      <c r="E37" s="27" t="inlineStr">
        <is>
          <t>EUR_2005</t>
        </is>
      </c>
      <c r="F37" s="28">
        <f>D37/(D37+D36)</f>
        <v/>
      </c>
      <c r="G37" s="28">
        <f>1-G36</f>
        <v/>
      </c>
    </row>
    <row r="40">
      <c r="B40" s="10" t="n"/>
      <c r="C40" s="11" t="inlineStr">
        <is>
          <t>Fermentation</t>
        </is>
      </c>
      <c r="D40" s="17" t="n"/>
      <c r="E40" s="33" t="n"/>
      <c r="F40" s="33" t="n"/>
      <c r="G40" s="33" t="n"/>
      <c r="H40" s="33" t="n"/>
    </row>
    <row r="41">
      <c r="B41" s="14" t="n"/>
      <c r="C41" s="15" t="inlineStr">
        <is>
          <t>Sugarcane</t>
        </is>
      </c>
      <c r="D41" s="34" t="n"/>
      <c r="E41" s="33" t="n"/>
      <c r="F41" s="33" t="n"/>
      <c r="G41" s="33" t="n"/>
      <c r="H41" s="33" t="n"/>
    </row>
    <row r="42">
      <c r="B42" s="17" t="inlineStr">
        <is>
          <t>Electricity credit: kWh per gallon of ethanol</t>
        </is>
      </c>
      <c r="C42" s="64" t="n">
        <v>4.673</v>
      </c>
      <c r="D42" s="18" t="n"/>
      <c r="E42" s="19" t="n"/>
      <c r="F42" s="19" t="n"/>
      <c r="G42" s="20" t="n"/>
      <c r="H42" s="20" t="n"/>
    </row>
    <row r="43">
      <c r="B43" s="17" t="inlineStr">
        <is>
          <t>Ethanol yield: gallons per wet ton</t>
        </is>
      </c>
      <c r="C43" s="29" t="n">
        <v>21.4</v>
      </c>
      <c r="D43" s="29" t="n"/>
      <c r="E43" s="31" t="n"/>
      <c r="F43" s="31" t="n"/>
      <c r="G43" s="32" t="n"/>
      <c r="H43" s="32" t="n"/>
    </row>
    <row r="44">
      <c r="B44" s="40" t="inlineStr">
        <is>
          <t>Biogenic CO2 from fermentation: kg per gallon</t>
        </is>
      </c>
      <c r="C44" s="41">
        <f>14776/1000</f>
        <v/>
      </c>
      <c r="D44" s="31" t="n"/>
      <c r="E44" s="31" t="n"/>
      <c r="F44" s="31" t="n"/>
      <c r="G44" s="32" t="n"/>
      <c r="H44" s="32" t="n"/>
    </row>
    <row r="47">
      <c r="A47" t="inlineStr">
        <is>
          <t>Sugarcane ethanol production</t>
        </is>
      </c>
    </row>
    <row r="48">
      <c r="A48" t="inlineStr">
        <is>
          <t>Input</t>
        </is>
      </c>
    </row>
    <row r="49">
      <c r="A49" t="inlineStr">
        <is>
          <t>Sugarcane, wet</t>
        </is>
      </c>
      <c r="B49" s="5">
        <f>((1/B18/C43)/(B4*B12))*1000</f>
        <v/>
      </c>
      <c r="C49" t="inlineStr">
        <is>
          <t>kg</t>
        </is>
      </c>
      <c r="F49" s="9" t="inlineStr">
        <is>
          <t>Economic allocation</t>
        </is>
      </c>
      <c r="G49" s="9" t="inlineStr">
        <is>
          <t>Energy allocation</t>
        </is>
      </c>
    </row>
    <row r="50">
      <c r="A50" t="inlineStr">
        <is>
          <t>Ouptuts</t>
        </is>
      </c>
      <c r="D50" t="inlineStr">
        <is>
          <t>Turnover</t>
        </is>
      </c>
      <c r="F50" t="inlineStr">
        <is>
          <t>% of turnover (allocation key)</t>
        </is>
      </c>
      <c r="G50" t="inlineStr">
        <is>
          <t>% of energy output (allocation key)</t>
        </is>
      </c>
    </row>
    <row r="51">
      <c r="A51" t="inlineStr">
        <is>
          <t>Ethanol</t>
        </is>
      </c>
      <c r="B51" t="n">
        <v>1</v>
      </c>
      <c r="C51" t="inlineStr">
        <is>
          <t>kg</t>
        </is>
      </c>
      <c r="D51" s="5">
        <f>B51*($B$28/$B$4*$B$12*$B$30)</f>
        <v/>
      </c>
      <c r="E51" s="27" t="inlineStr">
        <is>
          <t>EUR_2005</t>
        </is>
      </c>
      <c r="F51" s="28">
        <f>D51/(D51+D52)</f>
        <v/>
      </c>
      <c r="G51" s="28">
        <f>(B51*$B$5)/((B51*$B$5)+(B52*3.6))</f>
        <v/>
      </c>
    </row>
    <row r="52">
      <c r="A52" t="inlineStr">
        <is>
          <t>Electricity</t>
        </is>
      </c>
      <c r="B52" s="5">
        <f>C42/(B4*B12)</f>
        <v/>
      </c>
      <c r="C52" t="inlineStr">
        <is>
          <t>kWh</t>
        </is>
      </c>
      <c r="D52" s="5">
        <f>B52*$B$29</f>
        <v/>
      </c>
      <c r="E52" s="27" t="inlineStr">
        <is>
          <t>EUR_2005</t>
        </is>
      </c>
      <c r="F52" s="28">
        <f>D52/(D52+D51)</f>
        <v/>
      </c>
      <c r="G52" s="28">
        <f>1-G51</f>
        <v/>
      </c>
    </row>
    <row r="56">
      <c r="B56" s="10" t="n"/>
      <c r="C56" s="11" t="inlineStr">
        <is>
          <t>Fermentation</t>
        </is>
      </c>
      <c r="D56" s="12" t="n"/>
      <c r="E56" s="12" t="n"/>
      <c r="F56" s="38" t="n"/>
    </row>
    <row r="57">
      <c r="B57" s="14" t="n"/>
      <c r="C57" s="15" t="inlineStr">
        <is>
          <t>Corn</t>
        </is>
      </c>
      <c r="D57" t="inlineStr">
        <is>
          <t>Grain sorghum</t>
        </is>
      </c>
      <c r="E57" t="inlineStr">
        <is>
          <t>Sweet sorghum</t>
        </is>
      </c>
      <c r="F57" s="39" t="inlineStr">
        <is>
          <t>Forage sorghum</t>
        </is>
      </c>
    </row>
    <row r="58">
      <c r="B58" s="17" t="inlineStr">
        <is>
          <t>Electricity credit: kWh per gallon of ethanol</t>
        </is>
      </c>
      <c r="C58" s="29" t="n">
        <v>0</v>
      </c>
      <c r="D58" s="12" t="n">
        <v>0</v>
      </c>
      <c r="E58" s="12" t="n">
        <v>13.59</v>
      </c>
      <c r="F58" s="38" t="n">
        <v>2.49</v>
      </c>
    </row>
    <row r="59">
      <c r="B59" s="17" t="inlineStr">
        <is>
          <t>Ethanol yield: gallons per wet ton</t>
        </is>
      </c>
      <c r="C59" s="30">
        <f>2.84/B10</f>
        <v/>
      </c>
      <c r="D59" s="36">
        <f>2.81/B10</f>
        <v/>
      </c>
      <c r="E59" s="5" t="n">
        <v>9.57</v>
      </c>
      <c r="F59" s="39" t="n">
        <v>17.21</v>
      </c>
    </row>
    <row r="60">
      <c r="B60" s="17" t="inlineStr">
        <is>
          <t>Dried Distiller Grain with Solubles (DDGS): kg per gallon of ethanol</t>
        </is>
      </c>
      <c r="C60" s="42">
        <f>5.63*B8</f>
        <v/>
      </c>
      <c r="D60" t="n">
        <v>5.63</v>
      </c>
      <c r="E60" t="n">
        <v>0</v>
      </c>
      <c r="F60" s="39" t="n">
        <v>0</v>
      </c>
    </row>
    <row r="61">
      <c r="B61" s="54" t="inlineStr">
        <is>
          <t>Vinasse: gallon per gallon of ethanol</t>
        </is>
      </c>
      <c r="C61" s="5" t="n"/>
      <c r="E61" t="n">
        <v>16.3</v>
      </c>
      <c r="F61" s="39" t="n"/>
    </row>
    <row r="62">
      <c r="B62" s="54" t="inlineStr">
        <is>
          <t>Corn oil: lbs per bushel of corn</t>
        </is>
      </c>
      <c r="C62" s="5" t="n">
        <v>0.54</v>
      </c>
      <c r="F62" s="39" t="n"/>
    </row>
    <row r="63">
      <c r="B63" s="40" t="inlineStr">
        <is>
          <t>Biogenic CO2 from fermentation: kg per gallon</t>
        </is>
      </c>
      <c r="C63" s="37" t="n">
        <v>2.36</v>
      </c>
      <c r="D63" s="37" t="n"/>
      <c r="E63" s="43">
        <f>25362/1000</f>
        <v/>
      </c>
      <c r="F63" s="44">
        <f>11023/1000</f>
        <v/>
      </c>
    </row>
    <row r="64">
      <c r="B64" s="45" t="inlineStr">
        <is>
          <t>Economic allocation [as given by GREET]</t>
        </is>
      </c>
      <c r="C64" s="47" t="n">
        <v>0.847</v>
      </c>
      <c r="D64" s="47" t="n">
        <v>0.801</v>
      </c>
      <c r="E64" s="47" t="n">
        <v>0.98</v>
      </c>
      <c r="F64" s="48" t="n">
        <v>0.9350000000000001</v>
      </c>
    </row>
    <row r="65">
      <c r="B65" s="40" t="inlineStr">
        <is>
          <t>Energy allocation [as given by GREET]</t>
        </is>
      </c>
      <c r="C65" s="50" t="n">
        <v>0.644</v>
      </c>
      <c r="D65" s="50" t="n">
        <v>0.609</v>
      </c>
      <c r="E65" s="50" t="n">
        <v>0.968</v>
      </c>
      <c r="F65" s="51" t="n">
        <v>0.901</v>
      </c>
    </row>
    <row r="67">
      <c r="C67" t="inlineStr">
        <is>
          <t>N</t>
        </is>
      </c>
      <c r="D67" t="inlineStr">
        <is>
          <t>P</t>
        </is>
      </c>
      <c r="E67" t="inlineStr">
        <is>
          <t>K</t>
        </is>
      </c>
    </row>
    <row r="68">
      <c r="B68" t="inlineStr">
        <is>
          <t>Vinasse composition [g per gallon]</t>
        </is>
      </c>
      <c r="C68" t="n">
        <v>3.03</v>
      </c>
      <c r="D68" t="n">
        <v>7.53</v>
      </c>
      <c r="E68" t="n">
        <v>0</v>
      </c>
    </row>
    <row r="78">
      <c r="A78" s="9" t="inlineStr">
        <is>
          <t>Pereira et al. 2019 inventories</t>
        </is>
      </c>
    </row>
    <row r="79">
      <c r="A79" s="9" t="inlineStr">
        <is>
          <t>allocation</t>
        </is>
      </c>
    </row>
    <row r="81">
      <c r="B81" s="14" t="n"/>
      <c r="C81" s="15" t="inlineStr">
        <is>
          <t>per t Sugarcane</t>
        </is>
      </c>
      <c r="D81" s="16" t="inlineStr">
        <is>
          <t>per t Sugarcane straw</t>
        </is>
      </c>
    </row>
    <row r="82">
      <c r="B82" s="17" t="inlineStr">
        <is>
          <t>Electricity credit: kWh per L ethanol</t>
        </is>
      </c>
      <c r="C82" s="29" t="n">
        <v>26.1</v>
      </c>
      <c r="D82" s="31">
        <f>(0.13*B5/B12)/3.6</f>
        <v/>
      </c>
    </row>
    <row r="83">
      <c r="B83" s="14" t="inlineStr">
        <is>
          <t>Ethanol yield: L</t>
        </is>
      </c>
      <c r="C83" s="21" t="n">
        <v>85.2</v>
      </c>
      <c r="D83" s="22">
        <f>(1/0.01808)/B5/B12</f>
        <v/>
      </c>
    </row>
    <row r="85">
      <c r="A85" t="inlineStr">
        <is>
          <t>Sugarcane ethanol production</t>
        </is>
      </c>
    </row>
    <row r="86">
      <c r="A86" t="inlineStr">
        <is>
          <t>Input</t>
        </is>
      </c>
    </row>
    <row r="87">
      <c r="A87" t="inlineStr">
        <is>
          <t>Sugarcane [kg]</t>
        </is>
      </c>
      <c r="B87" t="n">
        <v>1000</v>
      </c>
      <c r="F87" s="9" t="inlineStr">
        <is>
          <t>Economic allocation</t>
        </is>
      </c>
      <c r="G87" s="9" t="inlineStr">
        <is>
          <t>Energy allocation</t>
        </is>
      </c>
    </row>
    <row r="88">
      <c r="A88" t="inlineStr">
        <is>
          <t>Outputs</t>
        </is>
      </c>
      <c r="D88" t="inlineStr">
        <is>
          <t>Turnover</t>
        </is>
      </c>
      <c r="F88" t="inlineStr">
        <is>
          <t>% of turnover (allocation key)</t>
        </is>
      </c>
      <c r="G88" t="inlineStr">
        <is>
          <t>% of energy output (allocation key)</t>
        </is>
      </c>
    </row>
    <row r="89">
      <c r="A89" t="inlineStr">
        <is>
          <t>Ethanol [L]</t>
        </is>
      </c>
      <c r="B89" s="32">
        <f>C83*B12</f>
        <v/>
      </c>
      <c r="C89" t="inlineStr">
        <is>
          <t>kg</t>
        </is>
      </c>
      <c r="D89" s="5">
        <f>B89*(B28/B4*B12*B30)</f>
        <v/>
      </c>
      <c r="E89" s="27" t="inlineStr">
        <is>
          <t>EUR_2005</t>
        </is>
      </c>
      <c r="F89" s="28">
        <f>D89/(D89+D90)</f>
        <v/>
      </c>
      <c r="G89" s="28">
        <f>(B89*$B$5)/((B89*$B$5)+(B90*3.6))</f>
        <v/>
      </c>
    </row>
    <row r="90">
      <c r="A90" t="inlineStr">
        <is>
          <t>Electricity [kWh]</t>
        </is>
      </c>
      <c r="B90" s="32">
        <f>C82</f>
        <v/>
      </c>
      <c r="C90" t="inlineStr">
        <is>
          <t>kWh</t>
        </is>
      </c>
      <c r="D90" s="5">
        <f>B90*B29</f>
        <v/>
      </c>
      <c r="E90" s="27" t="inlineStr">
        <is>
          <t>EUR_2005</t>
        </is>
      </c>
      <c r="F90" s="28">
        <f>D90/(D90+D89)</f>
        <v/>
      </c>
      <c r="G90" s="28">
        <f>1-G89</f>
        <v/>
      </c>
    </row>
    <row r="93">
      <c r="A93" t="inlineStr">
        <is>
          <t>Sugarcane straw ethanol production</t>
        </is>
      </c>
    </row>
    <row r="94">
      <c r="A94" t="inlineStr">
        <is>
          <t>Input</t>
        </is>
      </c>
    </row>
    <row r="95">
      <c r="A95" t="inlineStr">
        <is>
          <t>Sugarcane straw [kg]</t>
        </is>
      </c>
      <c r="B95" t="n">
        <v>1000</v>
      </c>
      <c r="F95" s="9" t="inlineStr">
        <is>
          <t>Economic allocation</t>
        </is>
      </c>
      <c r="G95" s="9" t="inlineStr">
        <is>
          <t>Energy allocation</t>
        </is>
      </c>
    </row>
    <row r="96">
      <c r="A96" t="inlineStr">
        <is>
          <t>Outputs</t>
        </is>
      </c>
      <c r="D96" t="inlineStr">
        <is>
          <t>Turnover</t>
        </is>
      </c>
      <c r="F96" t="inlineStr">
        <is>
          <t>% of turnover (allocation key)</t>
        </is>
      </c>
      <c r="G96" t="inlineStr">
        <is>
          <t>% of energy output (allocation key)</t>
        </is>
      </c>
    </row>
    <row r="97">
      <c r="A97" t="inlineStr">
        <is>
          <t>Ethanol [L]</t>
        </is>
      </c>
      <c r="B97" s="32">
        <f>D83*1000</f>
        <v/>
      </c>
      <c r="C97" t="inlineStr">
        <is>
          <t>kg</t>
        </is>
      </c>
      <c r="D97" s="5">
        <f>B97*(B28/B4*B12*B30)</f>
        <v/>
      </c>
      <c r="E97" s="27" t="inlineStr">
        <is>
          <t>EUR_2005</t>
        </is>
      </c>
      <c r="F97" s="28">
        <f>D97/(D97+D98)</f>
        <v/>
      </c>
      <c r="G97" s="28">
        <f>(B97*$B$5)/((B97*$B$5)+(B98*3.6))</f>
        <v/>
      </c>
    </row>
    <row r="98">
      <c r="A98" t="inlineStr">
        <is>
          <t>Electricity [kWh]</t>
        </is>
      </c>
      <c r="B98" s="32">
        <f>D82*B97</f>
        <v/>
      </c>
      <c r="C98" t="inlineStr">
        <is>
          <t>kWh</t>
        </is>
      </c>
      <c r="D98" s="5">
        <f>B98*B29</f>
        <v/>
      </c>
      <c r="E98" s="27" t="inlineStr">
        <is>
          <t>EUR_2005</t>
        </is>
      </c>
      <c r="F98" s="28">
        <f>D98/(D98+D97)</f>
        <v/>
      </c>
      <c r="G98" s="28">
        <f>1-G97</f>
        <v/>
      </c>
    </row>
  </sheetData>
  <pageMargins left="0.7" right="0.7" top="0.75" bottom="0.75" header="0.3" footer="0.3"/>
  <pageSetup orientation="portrait" horizontalDpi="300" verticalDpi="300"/>
</worksheet>
</file>

<file path=xl/worksheets/sheet3.xml><?xml version="1.0" encoding="utf-8"?>
<worksheet xmlns="http://schemas.openxmlformats.org/spreadsheetml/2006/main">
  <sheetPr>
    <outlinePr summaryBelow="1" summaryRight="1"/>
    <pageSetUpPr/>
  </sheetPr>
  <dimension ref="A1:J2980"/>
  <sheetViews>
    <sheetView workbookViewId="0">
      <selection activeCell="A1" sqref="A1"/>
    </sheetView>
  </sheetViews>
  <sheetFormatPr baseColWidth="8" defaultRowHeight="15"/>
  <sheetData>
    <row r="1">
      <c r="A1" t="inlineStr">
        <is>
          <t>Database</t>
        </is>
      </c>
      <c r="B1" t="inlineStr">
        <is>
          <t>biofuels</t>
        </is>
      </c>
    </row>
    <row r="3">
      <c r="A3" t="inlineStr">
        <is>
          <t>Activity</t>
        </is>
      </c>
      <c r="B3" t="inlineStr">
        <is>
          <t>Farming and supply of switchgrass</t>
        </is>
      </c>
    </row>
    <row r="4">
      <c r="A4" t="inlineStr">
        <is>
          <t>location</t>
        </is>
      </c>
      <c r="B4" t="inlineStr">
        <is>
          <t>US</t>
        </is>
      </c>
    </row>
    <row r="5">
      <c r="A5" t="inlineStr">
        <is>
          <t>production amount</t>
        </is>
      </c>
      <c r="B5" t="n">
        <v>1</v>
      </c>
    </row>
    <row r="6">
      <c r="A6" t="inlineStr">
        <is>
          <t>reference product</t>
        </is>
      </c>
      <c r="B6" t="inlineStr">
        <is>
          <t>Switchgrass, harvested, at ethanol plant</t>
        </is>
      </c>
    </row>
    <row r="7">
      <c r="A7" t="inlineStr">
        <is>
          <t>type</t>
        </is>
      </c>
      <c r="B7" t="inlineStr">
        <is>
          <t>process</t>
        </is>
      </c>
    </row>
    <row r="8">
      <c r="A8" t="inlineStr">
        <is>
          <t>unit</t>
        </is>
      </c>
      <c r="B8" t="inlineStr">
        <is>
          <t>kilogram</t>
        </is>
      </c>
    </row>
    <row r="9">
      <c r="A9" t="inlineStr">
        <is>
          <t>source</t>
        </is>
      </c>
      <c r="B9" t="inlineStr">
        <is>
          <t>Fuel-Cycle Assessment of Selected Bioethanol Production Pathways in the United States, November 1, 2006, M. Wu, M. Wang, H. Huo, http://greet.es.anl.gov/publication-2lli584z (2020 update)</t>
        </is>
      </c>
    </row>
    <row r="10">
      <c r="A10" t="inlineStr">
        <is>
          <t>comment</t>
        </is>
      </c>
      <c r="B10" t="inlineStr">
        <is>
          <t>Already includes a 14% loss (from handling and during transport). Refers to a dry kilogram.</t>
        </is>
      </c>
    </row>
    <row r="11">
      <c r="A11" t="inlineStr">
        <is>
          <t>LHV [MJ/kg dry]</t>
        </is>
      </c>
      <c r="B11" t="n">
        <v>17.3</v>
      </c>
    </row>
    <row r="12">
      <c r="A12" t="inlineStr">
        <is>
          <t>Moisture content [% wt]</t>
        </is>
      </c>
      <c r="B12" t="n">
        <v>0.12</v>
      </c>
    </row>
    <row r="13">
      <c r="A13" t="inlineStr">
        <is>
          <t>classifications</t>
        </is>
      </c>
      <c r="B13" t="inlineStr">
        <is>
          <t>CPC::01290:Vegetables, fresh, n.e.c.</t>
        </is>
      </c>
    </row>
    <row r="14">
      <c r="A14" t="inlineStr">
        <is>
          <t>Exchanges</t>
        </is>
      </c>
    </row>
    <row r="15">
      <c r="A15" t="inlineStr">
        <is>
          <t>name</t>
        </is>
      </c>
      <c r="B15" t="inlineStr">
        <is>
          <t>amount</t>
        </is>
      </c>
      <c r="C15" t="inlineStr">
        <is>
          <t>location</t>
        </is>
      </c>
      <c r="D15" t="inlineStr">
        <is>
          <t>unit</t>
        </is>
      </c>
      <c r="E15" t="inlineStr">
        <is>
          <t>categories</t>
        </is>
      </c>
      <c r="F15" t="inlineStr">
        <is>
          <t>type</t>
        </is>
      </c>
      <c r="G15" t="inlineStr">
        <is>
          <t>comment</t>
        </is>
      </c>
      <c r="H15" t="inlineStr">
        <is>
          <t>reference product</t>
        </is>
      </c>
    </row>
    <row r="16">
      <c r="A16" t="inlineStr">
        <is>
          <t>Farming and supply of switchgrass</t>
        </is>
      </c>
      <c r="B16" t="n">
        <v>1</v>
      </c>
      <c r="C16" t="inlineStr">
        <is>
          <t>US</t>
        </is>
      </c>
      <c r="D16" t="inlineStr">
        <is>
          <t>kilogram</t>
        </is>
      </c>
      <c r="F16" t="inlineStr">
        <is>
          <t>production</t>
        </is>
      </c>
      <c r="H16" t="inlineStr">
        <is>
          <t>Switchgrass, harvested, at ethanol plant</t>
        </is>
      </c>
    </row>
    <row r="17">
      <c r="A17" t="inlineStr">
        <is>
          <t>market for diesel, burned in agricultural machinery</t>
        </is>
      </c>
      <c r="B17" t="n">
        <v>0.06606549034619999</v>
      </c>
      <c r="C17" t="inlineStr">
        <is>
          <t>GLO</t>
        </is>
      </c>
      <c r="D17" t="inlineStr">
        <is>
          <t>megajoule</t>
        </is>
      </c>
      <c r="F17" t="inlineStr">
        <is>
          <t>technosphere</t>
        </is>
      </c>
      <c r="G17" t="inlineStr">
        <is>
          <t>62618 Btu per ton</t>
        </is>
      </c>
      <c r="H17" t="inlineStr">
        <is>
          <t>diesel, burned in agricultural machinery</t>
        </is>
      </c>
    </row>
    <row r="18">
      <c r="A18" t="inlineStr">
        <is>
          <t>market group for electricity, low voltage</t>
        </is>
      </c>
      <c r="B18" t="n">
        <v>0.001424032393916666</v>
      </c>
      <c r="C18" t="inlineStr">
        <is>
          <t>US</t>
        </is>
      </c>
      <c r="D18" t="inlineStr">
        <is>
          <t>kilowatt hour</t>
        </is>
      </c>
      <c r="F18" t="inlineStr">
        <is>
          <t>technosphere</t>
        </is>
      </c>
      <c r="G18" t="inlineStr">
        <is>
          <t>4858 Btu per ton</t>
        </is>
      </c>
      <c r="H18" t="inlineStr">
        <is>
          <t>electricity, low voltage</t>
        </is>
      </c>
    </row>
    <row r="19">
      <c r="A19" t="inlineStr">
        <is>
          <t>market for transport, freight, lorry, unspecified</t>
        </is>
      </c>
      <c r="B19" t="n">
        <v>0.08533</v>
      </c>
      <c r="C19" t="inlineStr">
        <is>
          <t>RER</t>
        </is>
      </c>
      <c r="D19" t="inlineStr">
        <is>
          <t>ton kilometer</t>
        </is>
      </c>
      <c r="F19" t="inlineStr">
        <is>
          <t>technosphere</t>
        </is>
      </c>
      <c r="G19" t="inlineStr">
        <is>
          <t>53 miles</t>
        </is>
      </c>
      <c r="H19" t="inlineStr">
        <is>
          <t>transport, freight, lorry, unspecified</t>
        </is>
      </c>
    </row>
    <row r="20">
      <c r="A20" t="inlineStr">
        <is>
          <t>market for inorganic nitrogen fertiliser, as N</t>
        </is>
      </c>
      <c r="B20" t="n">
        <v>0.004876999999999999</v>
      </c>
      <c r="C20" t="inlineStr">
        <is>
          <t>US</t>
        </is>
      </c>
      <c r="D20" t="inlineStr">
        <is>
          <t>kilogram</t>
        </is>
      </c>
      <c r="F20" t="inlineStr">
        <is>
          <t>technosphere</t>
        </is>
      </c>
      <c r="H20" t="inlineStr">
        <is>
          <t>inorganic nitrogen fertiliser, as N</t>
        </is>
      </c>
    </row>
    <row r="21">
      <c r="A21" t="inlineStr">
        <is>
          <t>market for inorganic phosphorus fertiliser, as P2O5</t>
        </is>
      </c>
      <c r="B21" t="n">
        <v>0.002307</v>
      </c>
      <c r="C21" t="inlineStr">
        <is>
          <t>US</t>
        </is>
      </c>
      <c r="D21" t="inlineStr">
        <is>
          <t>kilogram</t>
        </is>
      </c>
      <c r="F21" t="inlineStr">
        <is>
          <t>technosphere</t>
        </is>
      </c>
      <c r="H21" t="inlineStr">
        <is>
          <t>inorganic phosphorus fertiliser, as P2O5</t>
        </is>
      </c>
    </row>
    <row r="22">
      <c r="A22" t="inlineStr">
        <is>
          <t>market for inorganic potassium fertiliser, as K2O</t>
        </is>
      </c>
      <c r="B22" t="n">
        <v>0.0032</v>
      </c>
      <c r="C22" t="inlineStr">
        <is>
          <t>US</t>
        </is>
      </c>
      <c r="D22" t="inlineStr">
        <is>
          <t>kilogram</t>
        </is>
      </c>
      <c r="F22" t="inlineStr">
        <is>
          <t>technosphere</t>
        </is>
      </c>
      <c r="H22" t="inlineStr">
        <is>
          <t>inorganic potassium fertiliser, as K2O</t>
        </is>
      </c>
    </row>
    <row r="23">
      <c r="A23" t="inlineStr">
        <is>
          <t>market for soil pH raising agent, as CaCO3</t>
        </is>
      </c>
      <c r="B23" t="n">
        <v>0.005847000000000001</v>
      </c>
      <c r="C23" t="inlineStr">
        <is>
          <t>GLO</t>
        </is>
      </c>
      <c r="D23" t="inlineStr">
        <is>
          <t>kilogram</t>
        </is>
      </c>
      <c r="F23" t="inlineStr">
        <is>
          <t>technosphere</t>
        </is>
      </c>
      <c r="H23" t="inlineStr">
        <is>
          <t>soil pH raising agent, as CaCO3</t>
        </is>
      </c>
    </row>
    <row r="24">
      <c r="A24" t="inlineStr">
        <is>
          <t>market for bipyridylium-compound</t>
        </is>
      </c>
      <c r="B24" t="n">
        <v>5.31e-05</v>
      </c>
      <c r="C24" t="inlineStr">
        <is>
          <t>GLO</t>
        </is>
      </c>
      <c r="D24" t="inlineStr">
        <is>
          <t>kilogram</t>
        </is>
      </c>
      <c r="F24" t="inlineStr">
        <is>
          <t>technosphere</t>
        </is>
      </c>
      <c r="G24" t="inlineStr">
        <is>
          <t>herbicide</t>
        </is>
      </c>
      <c r="H24" t="inlineStr">
        <is>
          <t>bipyridylium-compound</t>
        </is>
      </c>
    </row>
    <row r="25">
      <c r="A25" t="inlineStr">
        <is>
          <t>market for packaging film, low density polyethylene</t>
        </is>
      </c>
      <c r="B25" t="n">
        <v>0.00186</v>
      </c>
      <c r="C25" t="inlineStr">
        <is>
          <t>GLO</t>
        </is>
      </c>
      <c r="D25" t="inlineStr">
        <is>
          <t>kilogram</t>
        </is>
      </c>
      <c r="F25" t="inlineStr">
        <is>
          <t>technosphere</t>
        </is>
      </c>
      <c r="G25" t="inlineStr">
        <is>
          <t>PE packaging film, 1.86 kg/dry ton</t>
        </is>
      </c>
      <c r="H25" t="inlineStr">
        <is>
          <t>packaging film, low density polyethylene</t>
        </is>
      </c>
    </row>
    <row r="26">
      <c r="A26" t="inlineStr">
        <is>
          <t>Carbon dioxide, in air</t>
        </is>
      </c>
      <c r="B26" t="n">
        <v>1.452366666666667</v>
      </c>
      <c r="D26" t="inlineStr">
        <is>
          <t>kilogram</t>
        </is>
      </c>
      <c r="E26" t="inlineStr">
        <is>
          <t>natural resource::in air</t>
        </is>
      </c>
      <c r="F26" t="inlineStr">
        <is>
          <t>biosphere</t>
        </is>
      </c>
      <c r="G26" t="inlineStr">
        <is>
          <t>https://phyllis.nl/Browse/Standard/ECN-Phyllis#switchgrass. Assumes 15% moisture content.</t>
        </is>
      </c>
    </row>
    <row r="27">
      <c r="A27" t="inlineStr">
        <is>
          <t>Energy, gross calorific value, in biomass</t>
        </is>
      </c>
      <c r="B27" t="n">
        <v>15.7</v>
      </c>
      <c r="D27" t="inlineStr">
        <is>
          <t>megajoule</t>
        </is>
      </c>
      <c r="E27" t="inlineStr">
        <is>
          <t>natural resource::biotic</t>
        </is>
      </c>
      <c r="F27" t="inlineStr">
        <is>
          <t>biosphere</t>
        </is>
      </c>
      <c r="G27" t="inlineStr">
        <is>
          <t>https://phyllis.nl/Browse/Standard/ECN-Phyllis#switchgrass. Assumes 15% moisture content.</t>
        </is>
      </c>
    </row>
    <row r="28">
      <c r="A28" t="inlineStr">
        <is>
          <t>Occupation, annual crop, non-irrigated, intensive</t>
        </is>
      </c>
      <c r="B28" t="n">
        <v>1.01175</v>
      </c>
      <c r="D28" t="inlineStr">
        <is>
          <t>square meter-year</t>
        </is>
      </c>
      <c r="E28" t="inlineStr">
        <is>
          <t>natural resource::land</t>
        </is>
      </c>
      <c r="F28" t="inlineStr">
        <is>
          <t>biosphere</t>
        </is>
      </c>
      <c r="G28" t="inlineStr">
        <is>
          <t>assumes one yield per year from https://fyi.extension.wisc.edu/forage/establishing-and-managing-switchgrass</t>
        </is>
      </c>
    </row>
    <row r="29">
      <c r="A29" t="inlineStr">
        <is>
          <t>Transformation, from annual crop, non-irrigated</t>
        </is>
      </c>
      <c r="B29" t="n">
        <v>1.01175</v>
      </c>
      <c r="D29" t="inlineStr">
        <is>
          <t>square meter</t>
        </is>
      </c>
      <c r="E29" t="inlineStr">
        <is>
          <t>natural resource::land</t>
        </is>
      </c>
      <c r="F29" t="inlineStr">
        <is>
          <t>biosphere</t>
        </is>
      </c>
      <c r="G29" t="inlineStr">
        <is>
          <t>4 tons/acre from https://fyi.extension.wisc.edu/forage/establishing-and-managing-switchgrass</t>
        </is>
      </c>
    </row>
    <row r="30">
      <c r="A30" t="inlineStr">
        <is>
          <t>Transformation, to annual crop, non-irrigated, intensive</t>
        </is>
      </c>
      <c r="B30" t="n">
        <v>1.01175</v>
      </c>
      <c r="D30" t="inlineStr">
        <is>
          <t>square meter</t>
        </is>
      </c>
      <c r="E30" t="inlineStr">
        <is>
          <t>natural resource::land</t>
        </is>
      </c>
      <c r="F30" t="inlineStr">
        <is>
          <t>biosphere</t>
        </is>
      </c>
      <c r="G30" t="inlineStr">
        <is>
          <t>4 tons/acre from https://fyi.extension.wisc.edu/forage/establishing-and-managing-switchgrass</t>
        </is>
      </c>
    </row>
    <row r="31">
      <c r="A31" t="inlineStr">
        <is>
          <t>Carbon dioxide, fossil</t>
        </is>
      </c>
      <c r="B31" t="n">
        <v>0.004277</v>
      </c>
      <c r="D31" t="inlineStr">
        <is>
          <t>kilogram</t>
        </is>
      </c>
      <c r="E31" t="inlineStr">
        <is>
          <t>air</t>
        </is>
      </c>
      <c r="F31" t="inlineStr">
        <is>
          <t>biosphere</t>
        </is>
      </c>
      <c r="G31" t="inlineStr">
        <is>
          <t>3.011 kg CO2 from urea use per ton, 1.266 kg CO2 from CaCO3 use per ton</t>
        </is>
      </c>
    </row>
    <row r="32">
      <c r="A32" t="inlineStr">
        <is>
          <t>Nitric oxide</t>
        </is>
      </c>
      <c r="B32" t="n">
        <v>7.564300000000001e-05</v>
      </c>
      <c r="D32" t="inlineStr">
        <is>
          <t>kilogram</t>
        </is>
      </c>
      <c r="E32" t="inlineStr">
        <is>
          <t>air</t>
        </is>
      </c>
      <c r="F32" t="inlineStr">
        <is>
          <t>biosphere</t>
        </is>
      </c>
      <c r="G32" t="inlineStr">
        <is>
          <t>75.643 g/ton NO from fertilizer use</t>
        </is>
      </c>
    </row>
    <row r="33">
      <c r="A33" t="inlineStr">
        <is>
          <t>Dinitrogen monoxide</t>
        </is>
      </c>
      <c r="B33" t="n">
        <v>0.0001163</v>
      </c>
      <c r="D33" t="inlineStr">
        <is>
          <t>kilogram</t>
        </is>
      </c>
      <c r="E33" t="inlineStr">
        <is>
          <t>air</t>
        </is>
      </c>
      <c r="F33" t="inlineStr">
        <is>
          <t>biosphere</t>
        </is>
      </c>
      <c r="G33" t="inlineStr">
        <is>
          <t>116.3 g/ton of N2O from fertilizer use</t>
        </is>
      </c>
    </row>
    <row r="34">
      <c r="A34" t="inlineStr">
        <is>
          <t>Water, unspecified natural origin</t>
        </is>
      </c>
      <c r="B34" t="n">
        <v>0</v>
      </c>
      <c r="D34" t="inlineStr">
        <is>
          <t>cubic meter</t>
        </is>
      </c>
      <c r="E34" t="inlineStr">
        <is>
          <t>natural resource::in water</t>
        </is>
      </c>
      <c r="F34" t="inlineStr">
        <is>
          <t>biosphere</t>
        </is>
      </c>
      <c r="G34" t="inlineStr">
        <is>
          <t>WF for US switchgrass from https://pubs.acs.org/doi/full/10.1021/es802162x (7000 m3/ha, 4tons/acre)</t>
        </is>
      </c>
    </row>
    <row r="36">
      <c r="A36" t="inlineStr">
        <is>
          <t>Activity</t>
        </is>
      </c>
      <c r="B36" t="inlineStr">
        <is>
          <t>Ethanol production, via fermentation, from switchgrass, economic allocation</t>
        </is>
      </c>
    </row>
    <row r="37">
      <c r="A37" t="inlineStr">
        <is>
          <t>location</t>
        </is>
      </c>
      <c r="B37" t="inlineStr">
        <is>
          <t>US</t>
        </is>
      </c>
    </row>
    <row r="38">
      <c r="A38" t="inlineStr">
        <is>
          <t>production amount</t>
        </is>
      </c>
      <c r="B38" t="n">
        <v>1</v>
      </c>
    </row>
    <row r="39">
      <c r="A39" t="inlineStr">
        <is>
          <t>reference product</t>
        </is>
      </c>
      <c r="B39" t="inlineStr">
        <is>
          <t>ethanol, from switchgrass</t>
        </is>
      </c>
    </row>
    <row r="40">
      <c r="A40" t="inlineStr">
        <is>
          <t>type</t>
        </is>
      </c>
      <c r="B40" t="inlineStr">
        <is>
          <t>process</t>
        </is>
      </c>
    </row>
    <row r="41">
      <c r="A41" t="inlineStr">
        <is>
          <t>unit</t>
        </is>
      </c>
      <c r="B41" t="inlineStr">
        <is>
          <t>kilogram</t>
        </is>
      </c>
    </row>
    <row r="42">
      <c r="A42" t="inlineStr">
        <is>
          <t>source</t>
        </is>
      </c>
      <c r="B42" t="inlineStr">
        <is>
          <t>Fuel-Cycle Assessment of Selected Bioethanol Production Pathways in the United States, November 1, 2006, M. Wu, M. Wang, H. Huo, http://greet.es.anl.gov/publication-2lli584z (2020 update)</t>
        </is>
      </c>
    </row>
    <row r="43">
      <c r="A43" t="inlineStr">
        <is>
          <t>comment</t>
        </is>
      </c>
      <c r="B43"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44">
      <c r="A44" t="inlineStr">
        <is>
          <t>Conversion efficiency (exc. Fuel)</t>
        </is>
      </c>
      <c r="B44" t="n">
        <v>0.4753219402537265</v>
      </c>
    </row>
    <row r="45">
      <c r="A45" t="inlineStr">
        <is>
          <t>classifications</t>
        </is>
      </c>
      <c r="B45" t="inlineStr">
        <is>
          <t>CPC::34131:Ethyl alcohol and other spirits, denatured, of any strength</t>
        </is>
      </c>
    </row>
    <row r="46">
      <c r="A46" t="inlineStr">
        <is>
          <t>Exchanges</t>
        </is>
      </c>
    </row>
    <row r="47">
      <c r="A47" t="inlineStr">
        <is>
          <t>name</t>
        </is>
      </c>
      <c r="B47" t="inlineStr">
        <is>
          <t>amount</t>
        </is>
      </c>
      <c r="C47" t="inlineStr">
        <is>
          <t>location</t>
        </is>
      </c>
      <c r="D47" t="inlineStr">
        <is>
          <t>unit</t>
        </is>
      </c>
      <c r="E47" t="inlineStr">
        <is>
          <t>categories</t>
        </is>
      </c>
      <c r="F47" t="inlineStr">
        <is>
          <t>type</t>
        </is>
      </c>
      <c r="G47" t="inlineStr">
        <is>
          <t>comment</t>
        </is>
      </c>
      <c r="H47" t="inlineStr">
        <is>
          <t>reference product</t>
        </is>
      </c>
    </row>
    <row r="48">
      <c r="A48" t="inlineStr">
        <is>
          <t>Ethanol production, via fermentation, from switchgrass, economic allocation</t>
        </is>
      </c>
      <c r="B48" t="n">
        <v>1</v>
      </c>
      <c r="C48" t="inlineStr">
        <is>
          <t>US</t>
        </is>
      </c>
      <c r="D48" t="inlineStr">
        <is>
          <t>kilogram</t>
        </is>
      </c>
      <c r="F48" t="inlineStr">
        <is>
          <t>production</t>
        </is>
      </c>
      <c r="H48" t="inlineStr">
        <is>
          <t>ethanol, from switchgrass</t>
        </is>
      </c>
    </row>
    <row r="49">
      <c r="A49" t="inlineStr">
        <is>
          <t>Farming and supply of switchgrass</t>
        </is>
      </c>
      <c r="B49" t="n">
        <v>3.611789947806617</v>
      </c>
      <c r="C49" t="inlineStr">
        <is>
          <t>US</t>
        </is>
      </c>
      <c r="D49" t="inlineStr">
        <is>
          <t>kilogram</t>
        </is>
      </c>
      <c r="F49" t="inlineStr">
        <is>
          <t>technosphere</t>
        </is>
      </c>
      <c r="H49" t="inlineStr">
        <is>
          <t>switchgrass, harvested, at ethanol plant</t>
        </is>
      </c>
    </row>
    <row r="50">
      <c r="A50" t="inlineStr">
        <is>
          <t>market for diesel, burned in building machine</t>
        </is>
      </c>
      <c r="B50" t="n">
        <v>0.05487322023351452</v>
      </c>
      <c r="C50" t="inlineStr">
        <is>
          <t>GLO</t>
        </is>
      </c>
      <c r="D50" t="inlineStr">
        <is>
          <t>megajoule</t>
        </is>
      </c>
      <c r="F50" t="inlineStr">
        <is>
          <t>technosphere</t>
        </is>
      </c>
      <c r="H50" t="inlineStr">
        <is>
          <t>diesel, burned in building machine</t>
        </is>
      </c>
    </row>
    <row r="51">
      <c r="A51" t="inlineStr">
        <is>
          <t>market for sulfuric acid</t>
        </is>
      </c>
      <c r="B51" t="n">
        <v>0.1000408026903268</v>
      </c>
      <c r="C51" t="inlineStr">
        <is>
          <t>RoW</t>
        </is>
      </c>
      <c r="D51" t="inlineStr">
        <is>
          <t>kilogram</t>
        </is>
      </c>
      <c r="F51" t="inlineStr">
        <is>
          <t>technosphere</t>
        </is>
      </c>
      <c r="H51" t="inlineStr">
        <is>
          <t>sulfuric acid</t>
        </is>
      </c>
    </row>
    <row r="52">
      <c r="A52" t="inlineStr">
        <is>
          <t>market for ammonia, anhydrous, liquid</t>
        </is>
      </c>
      <c r="B52" t="n">
        <v>0.0120055897865092</v>
      </c>
      <c r="C52" t="inlineStr">
        <is>
          <t>RNA</t>
        </is>
      </c>
      <c r="D52" t="inlineStr">
        <is>
          <t>kilogram</t>
        </is>
      </c>
      <c r="F52" t="inlineStr">
        <is>
          <t>technosphere</t>
        </is>
      </c>
      <c r="H52" t="inlineStr">
        <is>
          <t>ammonia, anhydrous, liquid</t>
        </is>
      </c>
    </row>
    <row r="53">
      <c r="A53" t="inlineStr">
        <is>
          <t>market for urea ammonium nitrate mix</t>
        </is>
      </c>
      <c r="B53" t="n">
        <v>0.006001350177275475</v>
      </c>
      <c r="C53" t="inlineStr">
        <is>
          <t>RoW</t>
        </is>
      </c>
      <c r="D53" t="inlineStr">
        <is>
          <t>kilogram</t>
        </is>
      </c>
      <c r="F53" t="inlineStr">
        <is>
          <t>technosphere</t>
        </is>
      </c>
      <c r="H53" t="inlineStr">
        <is>
          <t>urea ammonium nitrate mix</t>
        </is>
      </c>
    </row>
    <row r="54">
      <c r="A54" t="inlineStr">
        <is>
          <t>market for quicklime, milled, loose</t>
        </is>
      </c>
      <c r="B54" t="n">
        <v>0.0220088032259544</v>
      </c>
      <c r="C54" t="inlineStr">
        <is>
          <t>RoW</t>
        </is>
      </c>
      <c r="D54" t="inlineStr">
        <is>
          <t>kilogram</t>
        </is>
      </c>
      <c r="F54" t="inlineStr">
        <is>
          <t>technosphere</t>
        </is>
      </c>
      <c r="G54" t="inlineStr">
        <is>
          <t>proxy for CaO</t>
        </is>
      </c>
      <c r="H54" t="inlineStr">
        <is>
          <t>quicklime, milled, loose</t>
        </is>
      </c>
    </row>
    <row r="55">
      <c r="A55" t="inlineStr">
        <is>
          <t>enzymes production</t>
        </is>
      </c>
      <c r="B55" t="n">
        <v>0.03083890729035202</v>
      </c>
      <c r="C55" t="inlineStr">
        <is>
          <t>RoW</t>
        </is>
      </c>
      <c r="D55" t="inlineStr">
        <is>
          <t>kilogram</t>
        </is>
      </c>
      <c r="F55" t="inlineStr">
        <is>
          <t>technosphere</t>
        </is>
      </c>
      <c r="G55" t="inlineStr">
        <is>
          <t>proxy for cellulase. 0.23g per MJ ethanol</t>
        </is>
      </c>
      <c r="H55" t="inlineStr">
        <is>
          <t>enzymes</t>
        </is>
      </c>
    </row>
    <row r="56">
      <c r="A56" t="inlineStr">
        <is>
          <t>market for fodder yeast</t>
        </is>
      </c>
      <c r="B56" t="n">
        <v>0.007680110145015991</v>
      </c>
      <c r="C56" t="inlineStr">
        <is>
          <t>GLO</t>
        </is>
      </c>
      <c r="D56" t="inlineStr">
        <is>
          <t>kilogram</t>
        </is>
      </c>
      <c r="F56" t="inlineStr">
        <is>
          <t>technosphere</t>
        </is>
      </c>
      <c r="G56" t="inlineStr">
        <is>
          <t>proxy for yeast</t>
        </is>
      </c>
      <c r="H56" t="inlineStr">
        <is>
          <t>fodder yeast</t>
        </is>
      </c>
    </row>
    <row r="57">
      <c r="A57" t="inlineStr">
        <is>
          <t>market for sodium hydroxide, without water, in 50% solution state</t>
        </is>
      </c>
      <c r="B57" t="n">
        <v>0.0340143930124636</v>
      </c>
      <c r="C57" t="inlineStr">
        <is>
          <t>GLO</t>
        </is>
      </c>
      <c r="D57" t="inlineStr">
        <is>
          <t>kilogram</t>
        </is>
      </c>
      <c r="F57" t="inlineStr">
        <is>
          <t>technosphere</t>
        </is>
      </c>
      <c r="G57" t="inlineStr">
        <is>
          <t>NaOH</t>
        </is>
      </c>
      <c r="H57" t="inlineStr">
        <is>
          <t>sodium hydroxide, without water, in 50% solution state</t>
        </is>
      </c>
    </row>
    <row r="58">
      <c r="A58" t="inlineStr">
        <is>
          <t>Carbon dioxide, non-fossil</t>
        </is>
      </c>
      <c r="B58" t="n">
        <v>3.331643327196072</v>
      </c>
      <c r="D58" t="inlineStr">
        <is>
          <t>kilogram</t>
        </is>
      </c>
      <c r="E58" t="inlineStr">
        <is>
          <t>air</t>
        </is>
      </c>
      <c r="F58" t="inlineStr">
        <is>
          <t>biosphere</t>
        </is>
      </c>
      <c r="G58" t="inlineStr">
        <is>
          <t>Fermentation CO2</t>
        </is>
      </c>
    </row>
    <row r="59">
      <c r="A59" t="inlineStr">
        <is>
          <t>market for ethanol fermentation plant</t>
        </is>
      </c>
      <c r="B59" t="n">
        <v>5.555555555555555e-10</v>
      </c>
      <c r="C59" t="inlineStr">
        <is>
          <t>GLO</t>
        </is>
      </c>
      <c r="D59" t="inlineStr">
        <is>
          <t>unit</t>
        </is>
      </c>
      <c r="F59" t="inlineStr">
        <is>
          <t>technosphere</t>
        </is>
      </c>
      <c r="G59" t="inlineStr">
        <is>
          <t>To replace inputs for concrete and steel. 1 plant = 90,000 t of ethanol per year * 20 years</t>
        </is>
      </c>
      <c r="H59" t="inlineStr">
        <is>
          <t>ethanol fermentation plant</t>
        </is>
      </c>
    </row>
    <row r="60">
      <c r="A60" t="inlineStr">
        <is>
          <t>market for tap water</t>
        </is>
      </c>
      <c r="B60" t="n">
        <v>10.71776996271927</v>
      </c>
      <c r="C60" t="inlineStr">
        <is>
          <t>RoW</t>
        </is>
      </c>
      <c r="D60" t="inlineStr">
        <is>
          <t>kilogram</t>
        </is>
      </c>
      <c r="F60" t="inlineStr">
        <is>
          <t>technosphere</t>
        </is>
      </c>
      <c r="G60" t="inlineStr">
        <is>
          <t>9.8l/l ethanol, from https://doi.org/10.1007/s00267-009-9370-0</t>
        </is>
      </c>
    </row>
    <row r="62">
      <c r="A62" t="inlineStr">
        <is>
          <t>Activity</t>
        </is>
      </c>
      <c r="B62" t="inlineStr">
        <is>
          <t>Ethanol production, via fermentation, from switchgrass, energy allocation</t>
        </is>
      </c>
    </row>
    <row r="63">
      <c r="A63" t="inlineStr">
        <is>
          <t>location</t>
        </is>
      </c>
      <c r="B63" t="inlineStr">
        <is>
          <t>US</t>
        </is>
      </c>
    </row>
    <row r="64">
      <c r="A64" t="inlineStr">
        <is>
          <t>production amount</t>
        </is>
      </c>
      <c r="B64" t="n">
        <v>1</v>
      </c>
    </row>
    <row r="65">
      <c r="A65" t="inlineStr">
        <is>
          <t>reference product</t>
        </is>
      </c>
      <c r="B65" t="inlineStr">
        <is>
          <t>ethanol, from switchgrass</t>
        </is>
      </c>
    </row>
    <row r="66">
      <c r="A66" t="inlineStr">
        <is>
          <t>type</t>
        </is>
      </c>
      <c r="B66" t="inlineStr">
        <is>
          <t>process</t>
        </is>
      </c>
    </row>
    <row r="67">
      <c r="A67" t="inlineStr">
        <is>
          <t>unit</t>
        </is>
      </c>
      <c r="B67" t="inlineStr">
        <is>
          <t>kilogram</t>
        </is>
      </c>
    </row>
    <row r="68">
      <c r="A68" t="inlineStr">
        <is>
          <t>source</t>
        </is>
      </c>
      <c r="B68" t="inlineStr">
        <is>
          <t>Fuel-Cycle Assessment of Selected Bioethanol Production Pathways in the United States, November 1, 2006, M. Wu, M. Wang, H. Huo, http://greet.es.anl.gov/publication-2lli584z (2020 update)</t>
        </is>
      </c>
    </row>
    <row r="69">
      <c r="A69" t="inlineStr">
        <is>
          <t>comment</t>
        </is>
      </c>
      <c r="B69" t="inlineStr">
        <is>
          <t>There is a net co-production of electricity (0.8 kWh per kg of ethanol produced). energy allocation performed, giving an allocation factor of 91% for ethanol and 9% for electricity.</t>
        </is>
      </c>
    </row>
    <row r="70">
      <c r="A70" t="inlineStr">
        <is>
          <t>Conversion efficiency (exc. Fuel)</t>
        </is>
      </c>
      <c r="B70" t="n">
        <v>0.43993267283237</v>
      </c>
    </row>
    <row r="71">
      <c r="A71" t="inlineStr">
        <is>
          <t>classifications</t>
        </is>
      </c>
      <c r="B71" t="inlineStr">
        <is>
          <t>CPC::34131:Ethyl alcohol and other spirits, denatured, of any strength</t>
        </is>
      </c>
    </row>
    <row r="72">
      <c r="A72" t="inlineStr">
        <is>
          <t>Exchanges</t>
        </is>
      </c>
    </row>
    <row r="73">
      <c r="A73" t="inlineStr">
        <is>
          <t>name</t>
        </is>
      </c>
      <c r="B73" t="inlineStr">
        <is>
          <t>amount</t>
        </is>
      </c>
      <c r="C73" t="inlineStr">
        <is>
          <t>location</t>
        </is>
      </c>
      <c r="D73" t="inlineStr">
        <is>
          <t>unit</t>
        </is>
      </c>
      <c r="E73" t="inlineStr">
        <is>
          <t>categories</t>
        </is>
      </c>
      <c r="F73" t="inlineStr">
        <is>
          <t>type</t>
        </is>
      </c>
      <c r="G73" t="inlineStr">
        <is>
          <t>comment</t>
        </is>
      </c>
      <c r="H73" t="inlineStr">
        <is>
          <t>reference product</t>
        </is>
      </c>
    </row>
    <row r="74">
      <c r="A74" t="inlineStr">
        <is>
          <t>Ethanol production, via fermentation, from switchgrass, energy allocation</t>
        </is>
      </c>
      <c r="B74" t="n">
        <v>1</v>
      </c>
      <c r="C74" t="inlineStr">
        <is>
          <t>US</t>
        </is>
      </c>
      <c r="D74" t="inlineStr">
        <is>
          <t>kilogram</t>
        </is>
      </c>
      <c r="F74" t="inlineStr">
        <is>
          <t>production</t>
        </is>
      </c>
      <c r="H74" t="inlineStr">
        <is>
          <t>ethanol, from switchgrass</t>
        </is>
      </c>
    </row>
    <row r="75">
      <c r="A75" t="inlineStr">
        <is>
          <t>Farming and supply of switchgrass</t>
        </is>
      </c>
      <c r="B75" t="n">
        <v>3.902331224292801</v>
      </c>
      <c r="C75" t="inlineStr">
        <is>
          <t>US</t>
        </is>
      </c>
      <c r="D75" t="inlineStr">
        <is>
          <t>kilogram</t>
        </is>
      </c>
      <c r="F75" t="inlineStr">
        <is>
          <t>technosphere</t>
        </is>
      </c>
      <c r="H75" t="inlineStr">
        <is>
          <t>switchgrass, harvested, at ethanol plant</t>
        </is>
      </c>
    </row>
    <row r="76">
      <c r="A76" t="inlineStr">
        <is>
          <t>market for diesel, burned in building machine</t>
        </is>
      </c>
      <c r="B76" t="n">
        <v>0.05928735717999854</v>
      </c>
      <c r="C76" t="inlineStr">
        <is>
          <t>GLO</t>
        </is>
      </c>
      <c r="D76" t="inlineStr">
        <is>
          <t>megajoule</t>
        </is>
      </c>
      <c r="F76" t="inlineStr">
        <is>
          <t>technosphere</t>
        </is>
      </c>
      <c r="H76" t="inlineStr">
        <is>
          <t>diesel, burned in building machine</t>
        </is>
      </c>
    </row>
    <row r="77">
      <c r="A77" t="inlineStr">
        <is>
          <t>market for sulfuric acid</t>
        </is>
      </c>
      <c r="B77" t="n">
        <v>0.1080883311829517</v>
      </c>
      <c r="C77" t="inlineStr">
        <is>
          <t>RoW</t>
        </is>
      </c>
      <c r="D77" t="inlineStr">
        <is>
          <t>kilogram</t>
        </is>
      </c>
      <c r="F77" t="inlineStr">
        <is>
          <t>technosphere</t>
        </is>
      </c>
      <c r="H77" t="inlineStr">
        <is>
          <t>sulfuric acid</t>
        </is>
      </c>
    </row>
    <row r="78">
      <c r="A78" t="inlineStr">
        <is>
          <t>market for ammonia, anhydrous, liquid</t>
        </is>
      </c>
      <c r="B78" t="n">
        <v>0.01297134898954927</v>
      </c>
      <c r="C78" t="inlineStr">
        <is>
          <t>RNA</t>
        </is>
      </c>
      <c r="D78" t="inlineStr">
        <is>
          <t>kilogram</t>
        </is>
      </c>
      <c r="F78" t="inlineStr">
        <is>
          <t>technosphere</t>
        </is>
      </c>
      <c r="H78" t="inlineStr">
        <is>
          <t>ammonia, anhydrous, liquid</t>
        </is>
      </c>
    </row>
    <row r="79">
      <c r="A79" t="inlineStr">
        <is>
          <t>market for urea ammonium nitrate mix</t>
        </is>
      </c>
      <c r="B79" t="n">
        <v>0.006484113562284919</v>
      </c>
      <c r="C79" t="inlineStr">
        <is>
          <t>RoW</t>
        </is>
      </c>
      <c r="D79" t="inlineStr">
        <is>
          <t>kilogram</t>
        </is>
      </c>
      <c r="F79" t="inlineStr">
        <is>
          <t>technosphere</t>
        </is>
      </c>
      <c r="H79" t="inlineStr">
        <is>
          <t>urea ammonium nitrate mix</t>
        </is>
      </c>
    </row>
    <row r="80">
      <c r="A80" t="inlineStr">
        <is>
          <t>market for quicklime, milled, loose</t>
        </is>
      </c>
      <c r="B80" t="n">
        <v>0.02377924554835061</v>
      </c>
      <c r="C80" t="inlineStr">
        <is>
          <t>RoW</t>
        </is>
      </c>
      <c r="D80" t="inlineStr">
        <is>
          <t>kilogram</t>
        </is>
      </c>
      <c r="F80" t="inlineStr">
        <is>
          <t>technosphere</t>
        </is>
      </c>
      <c r="H80" t="inlineStr">
        <is>
          <t>quicklime, milled, loose</t>
        </is>
      </c>
    </row>
    <row r="81">
      <c r="A81" t="inlineStr">
        <is>
          <t>enzymes production</t>
        </is>
      </c>
      <c r="B81" t="n">
        <v>0.03331966492550165</v>
      </c>
      <c r="C81" t="inlineStr">
        <is>
          <t>RoW</t>
        </is>
      </c>
      <c r="D81" t="inlineStr">
        <is>
          <t>kilogram</t>
        </is>
      </c>
      <c r="F81" t="inlineStr">
        <is>
          <t>technosphere</t>
        </is>
      </c>
      <c r="G81" t="inlineStr">
        <is>
          <t>proxy for cellulase. 0.23g per MJ ethanol</t>
        </is>
      </c>
      <c r="H81" t="inlineStr">
        <is>
          <t>enzymes</t>
        </is>
      </c>
    </row>
    <row r="82">
      <c r="A82" t="inlineStr">
        <is>
          <t>market for fodder yeast</t>
        </is>
      </c>
      <c r="B82" t="n">
        <v>0.008297917115336213</v>
      </c>
      <c r="C82" t="inlineStr">
        <is>
          <t>GLO</t>
        </is>
      </c>
      <c r="D82" t="inlineStr">
        <is>
          <t>kilogram</t>
        </is>
      </c>
      <c r="F82" t="inlineStr">
        <is>
          <t>technosphere</t>
        </is>
      </c>
      <c r="G82" t="inlineStr">
        <is>
          <t>proxy for yeast</t>
        </is>
      </c>
      <c r="H82" t="inlineStr">
        <is>
          <t>fodder yeast</t>
        </is>
      </c>
    </row>
    <row r="83">
      <c r="A83" t="inlineStr">
        <is>
          <t>market for sodium hydroxide, without water, in 50% solution state</t>
        </is>
      </c>
      <c r="B83" t="n">
        <v>0.03675059453789989</v>
      </c>
      <c r="C83" t="inlineStr">
        <is>
          <t>GLO</t>
        </is>
      </c>
      <c r="D83" t="inlineStr">
        <is>
          <t>kilogram</t>
        </is>
      </c>
      <c r="F83" t="inlineStr">
        <is>
          <t>technosphere</t>
        </is>
      </c>
      <c r="G83" t="inlineStr">
        <is>
          <t>NaOH</t>
        </is>
      </c>
      <c r="H83" t="inlineStr">
        <is>
          <t>sodium hydroxide, without water, in 50% solution state</t>
        </is>
      </c>
    </row>
    <row r="84">
      <c r="A84" t="inlineStr">
        <is>
          <t>Carbon dioxide, non-fossil</t>
        </is>
      </c>
      <c r="B84" t="n">
        <v>3.753615792455388</v>
      </c>
      <c r="D84" t="inlineStr">
        <is>
          <t>kilogram</t>
        </is>
      </c>
      <c r="E84" t="inlineStr">
        <is>
          <t>air</t>
        </is>
      </c>
      <c r="F84" t="inlineStr">
        <is>
          <t>biosphere</t>
        </is>
      </c>
      <c r="G84" t="inlineStr">
        <is>
          <t>Fermentation CO2</t>
        </is>
      </c>
    </row>
    <row r="85">
      <c r="A85" t="inlineStr">
        <is>
          <t>market for ethanol fermentation plant</t>
        </is>
      </c>
      <c r="B85" t="n">
        <v>5.555555555555555e-10</v>
      </c>
      <c r="C85" t="inlineStr">
        <is>
          <t>GLO</t>
        </is>
      </c>
      <c r="D85" t="inlineStr">
        <is>
          <t>unit</t>
        </is>
      </c>
      <c r="F85" t="inlineStr">
        <is>
          <t>technosphere</t>
        </is>
      </c>
      <c r="G85" t="inlineStr">
        <is>
          <t>To replace inputs for concrete and steel. 1 plant = 90,000 t of ethanol per year * 20 years</t>
        </is>
      </c>
      <c r="H85" t="inlineStr">
        <is>
          <t>ethanol fermentation plant</t>
        </is>
      </c>
    </row>
    <row r="86">
      <c r="A86" t="inlineStr">
        <is>
          <t>market for tap water</t>
        </is>
      </c>
      <c r="B86" t="n">
        <v>12.42078580481622</v>
      </c>
      <c r="C86" t="inlineStr">
        <is>
          <t>RoW</t>
        </is>
      </c>
      <c r="D86" t="inlineStr">
        <is>
          <t>kilogram</t>
        </is>
      </c>
      <c r="F86" t="inlineStr">
        <is>
          <t>technosphere</t>
        </is>
      </c>
      <c r="G86" t="inlineStr">
        <is>
          <t>9.8l/l ethanol, from https://doi.org/10.1007/s00267-009-9370-0</t>
        </is>
      </c>
    </row>
    <row r="87">
      <c r="A87" t="inlineStr">
        <is>
          <t>market for tap water</t>
        </is>
      </c>
      <c r="B87" t="n">
        <v>11.57993376821543</v>
      </c>
      <c r="C87" t="inlineStr">
        <is>
          <t>RoW</t>
        </is>
      </c>
      <c r="D87" t="inlineStr">
        <is>
          <t>kilogram</t>
        </is>
      </c>
      <c r="F87" t="inlineStr">
        <is>
          <t>technosphere</t>
        </is>
      </c>
      <c r="G87" t="inlineStr">
        <is>
          <t>9.8l/l ethanol, from https://doi.org/10.1007/s00267-009-9370-0</t>
        </is>
      </c>
    </row>
    <row r="89">
      <c r="A89" t="inlineStr">
        <is>
          <t>Activity</t>
        </is>
      </c>
      <c r="B89" t="inlineStr">
        <is>
          <t>Ethanol production, via fermentation, from switchgrass, system expansion</t>
        </is>
      </c>
    </row>
    <row r="90">
      <c r="A90" t="inlineStr">
        <is>
          <t>location</t>
        </is>
      </c>
      <c r="B90" t="inlineStr">
        <is>
          <t>US</t>
        </is>
      </c>
    </row>
    <row r="91">
      <c r="A91" t="inlineStr">
        <is>
          <t>production amount</t>
        </is>
      </c>
      <c r="B91" t="n">
        <v>1</v>
      </c>
    </row>
    <row r="92">
      <c r="A92" t="inlineStr">
        <is>
          <t>reference product</t>
        </is>
      </c>
      <c r="B92" t="inlineStr">
        <is>
          <t>ethanol, from switchgrass</t>
        </is>
      </c>
    </row>
    <row r="93">
      <c r="A93" t="inlineStr">
        <is>
          <t>type</t>
        </is>
      </c>
      <c r="B93" t="inlineStr">
        <is>
          <t>process</t>
        </is>
      </c>
    </row>
    <row r="94">
      <c r="A94" t="inlineStr">
        <is>
          <t>unit</t>
        </is>
      </c>
      <c r="B94" t="inlineStr">
        <is>
          <t>kilogram</t>
        </is>
      </c>
    </row>
    <row r="95">
      <c r="A95" t="inlineStr">
        <is>
          <t>source</t>
        </is>
      </c>
      <c r="B95" t="inlineStr">
        <is>
          <t>Fuel-Cycle Assessment of Selected Bioethanol Production Pathways in the United States, November 1, 2006, M. Wu, M. Wang, H. Huo, http://greet.es.anl.gov/publication-2lli584z (2020 update)</t>
        </is>
      </c>
    </row>
    <row r="96">
      <c r="A96" t="inlineStr">
        <is>
          <t>comment</t>
        </is>
      </c>
      <c r="B96" t="inlineStr">
        <is>
          <t>There is a net co-production of electricity (0.8 kWh per kg of ethanol produced). system expansion performed, giving an allocation factor of 91% for ethanol and 9% for electricity.</t>
        </is>
      </c>
    </row>
    <row r="97">
      <c r="A97" t="inlineStr">
        <is>
          <t>Conversion efficiency (exc. Fuel)</t>
        </is>
      </c>
      <c r="B97" t="n">
        <v>0.410150476300578</v>
      </c>
    </row>
    <row r="98">
      <c r="A98" t="inlineStr">
        <is>
          <t>classifications</t>
        </is>
      </c>
      <c r="B98" t="inlineStr">
        <is>
          <t>CPC::34131:Ethyl alcohol and other spirits, denatured, of any strength</t>
        </is>
      </c>
    </row>
    <row r="99">
      <c r="A99" t="inlineStr">
        <is>
          <t>Exchanges</t>
        </is>
      </c>
    </row>
    <row r="100">
      <c r="A100" t="inlineStr">
        <is>
          <t>name</t>
        </is>
      </c>
      <c r="B100" t="inlineStr">
        <is>
          <t>amount</t>
        </is>
      </c>
      <c r="C100" t="inlineStr">
        <is>
          <t>location</t>
        </is>
      </c>
      <c r="D100" t="inlineStr">
        <is>
          <t>unit</t>
        </is>
      </c>
      <c r="E100" t="inlineStr">
        <is>
          <t>categories</t>
        </is>
      </c>
      <c r="F100" t="inlineStr">
        <is>
          <t>type</t>
        </is>
      </c>
      <c r="G100" t="inlineStr">
        <is>
          <t>comment</t>
        </is>
      </c>
      <c r="H100" t="inlineStr">
        <is>
          <t>reference product</t>
        </is>
      </c>
    </row>
    <row r="101">
      <c r="A101" t="inlineStr">
        <is>
          <t>Ethanol production, via fermentation, from switchgrass, system expansion</t>
        </is>
      </c>
      <c r="B101" t="n">
        <v>1</v>
      </c>
      <c r="C101" t="inlineStr">
        <is>
          <t>US</t>
        </is>
      </c>
      <c r="D101" t="inlineStr">
        <is>
          <t>kilogram</t>
        </is>
      </c>
      <c r="F101" t="inlineStr">
        <is>
          <t>production</t>
        </is>
      </c>
      <c r="H101" t="inlineStr">
        <is>
          <t>ethanol, from switchgrass</t>
        </is>
      </c>
    </row>
    <row r="102">
      <c r="A102" t="inlineStr">
        <is>
          <t>Farming and supply of switchgrass</t>
        </is>
      </c>
      <c r="B102" t="n">
        <v>4.185690630582664</v>
      </c>
      <c r="C102" t="inlineStr">
        <is>
          <t>US</t>
        </is>
      </c>
      <c r="D102" t="inlineStr">
        <is>
          <t>kilogram</t>
        </is>
      </c>
      <c r="F102" t="inlineStr">
        <is>
          <t>technosphere</t>
        </is>
      </c>
      <c r="H102" t="inlineStr">
        <is>
          <t>switchgrass, harvested, at ethanol plant</t>
        </is>
      </c>
    </row>
    <row r="103">
      <c r="A103" t="inlineStr">
        <is>
          <t>market for diesel, burned in building machine</t>
        </is>
      </c>
      <c r="B103" t="n">
        <v>0.06359238137334183</v>
      </c>
      <c r="C103" t="inlineStr">
        <is>
          <t>GLO</t>
        </is>
      </c>
      <c r="D103" t="inlineStr">
        <is>
          <t>megajoule</t>
        </is>
      </c>
      <c r="F103" t="inlineStr">
        <is>
          <t>technosphere</t>
        </is>
      </c>
      <c r="H103" t="inlineStr">
        <is>
          <t>diesel, burned in building machine</t>
        </is>
      </c>
    </row>
    <row r="104">
      <c r="A104" t="inlineStr">
        <is>
          <t>market for sulfuric acid</t>
        </is>
      </c>
      <c r="B104" t="n">
        <v>0.1159369333621309</v>
      </c>
      <c r="C104" t="inlineStr">
        <is>
          <t>RoW</t>
        </is>
      </c>
      <c r="D104" t="inlineStr">
        <is>
          <t>kilogram</t>
        </is>
      </c>
      <c r="F104" t="inlineStr">
        <is>
          <t>technosphere</t>
        </is>
      </c>
      <c r="H104" t="inlineStr">
        <is>
          <t>sulfuric acid</t>
        </is>
      </c>
    </row>
    <row r="105">
      <c r="A105" t="inlineStr">
        <is>
          <t>market for ammonia, anhydrous, liquid</t>
        </is>
      </c>
      <c r="B105" t="n">
        <v>0.01391323565605678</v>
      </c>
      <c r="C105" t="inlineStr">
        <is>
          <t>RNA</t>
        </is>
      </c>
      <c r="D105" t="inlineStr">
        <is>
          <t>kilogram</t>
        </is>
      </c>
      <c r="F105" t="inlineStr">
        <is>
          <t>technosphere</t>
        </is>
      </c>
      <c r="H105" t="inlineStr">
        <is>
          <t>ammonia, anhydrous, liquid</t>
        </is>
      </c>
    </row>
    <row r="106">
      <c r="A106" t="inlineStr">
        <is>
          <t>market for urea ammonium nitrate mix</t>
        </is>
      </c>
      <c r="B106" t="n">
        <v>0.006954943551776156</v>
      </c>
      <c r="C106" t="inlineStr">
        <is>
          <t>RoW</t>
        </is>
      </c>
      <c r="D106" t="inlineStr">
        <is>
          <t>kilogram</t>
        </is>
      </c>
      <c r="F106" t="inlineStr">
        <is>
          <t>technosphere</t>
        </is>
      </c>
      <c r="H106" t="inlineStr">
        <is>
          <t>urea ammonium nitrate mix</t>
        </is>
      </c>
    </row>
    <row r="107">
      <c r="A107" t="inlineStr">
        <is>
          <t>market for quicklime, milled, loose</t>
        </is>
      </c>
      <c r="B107" t="n">
        <v>0.02550592442651852</v>
      </c>
      <c r="C107" t="inlineStr">
        <is>
          <t>RoW</t>
        </is>
      </c>
      <c r="D107" t="inlineStr">
        <is>
          <t>kilogram</t>
        </is>
      </c>
      <c r="F107" t="inlineStr">
        <is>
          <t>technosphere</t>
        </is>
      </c>
      <c r="H107" t="inlineStr">
        <is>
          <t>quicklime, milled, loose</t>
        </is>
      </c>
    </row>
    <row r="108">
      <c r="A108" t="inlineStr">
        <is>
          <t>enzymes production</t>
        </is>
      </c>
      <c r="B108" t="n">
        <v>0.03573910088016703</v>
      </c>
      <c r="C108" t="inlineStr">
        <is>
          <t>RoW</t>
        </is>
      </c>
      <c r="D108" t="inlineStr">
        <is>
          <t>kilogram</t>
        </is>
      </c>
      <c r="F108" t="inlineStr">
        <is>
          <t>technosphere</t>
        </is>
      </c>
      <c r="G108" t="inlineStr">
        <is>
          <t>proxy for cellulase. 0.23g per MJ ethanol</t>
        </is>
      </c>
      <c r="H108" t="inlineStr">
        <is>
          <t>enzymes</t>
        </is>
      </c>
    </row>
    <row r="109">
      <c r="A109" t="inlineStr">
        <is>
          <t>market for fodder yeast</t>
        </is>
      </c>
      <c r="B109" t="n">
        <v>0.008900452556870978</v>
      </c>
      <c r="C109" t="inlineStr">
        <is>
          <t>GLO</t>
        </is>
      </c>
      <c r="D109" t="inlineStr">
        <is>
          <t>kilogram</t>
        </is>
      </c>
      <c r="F109" t="inlineStr">
        <is>
          <t>technosphere</t>
        </is>
      </c>
      <c r="G109" t="inlineStr">
        <is>
          <t>proxy for yeast</t>
        </is>
      </c>
      <c r="H109" t="inlineStr">
        <is>
          <t>fodder yeast</t>
        </is>
      </c>
    </row>
    <row r="110">
      <c r="A110" t="inlineStr">
        <is>
          <t>market for sodium hydroxide, without water, in 50% solution state</t>
        </is>
      </c>
      <c r="B110" t="n">
        <v>0.0394191600825753</v>
      </c>
      <c r="C110" t="inlineStr">
        <is>
          <t>GLO</t>
        </is>
      </c>
      <c r="D110" t="inlineStr">
        <is>
          <t>kilogram</t>
        </is>
      </c>
      <c r="F110" t="inlineStr">
        <is>
          <t>technosphere</t>
        </is>
      </c>
      <c r="G110" t="inlineStr">
        <is>
          <t>NaOH</t>
        </is>
      </c>
      <c r="H110" t="inlineStr">
        <is>
          <t>sodium hydroxide, without water, in 50% solution state</t>
        </is>
      </c>
    </row>
    <row r="111">
      <c r="A111" t="inlineStr">
        <is>
          <t>Carbon dioxide, non-fossil</t>
        </is>
      </c>
      <c r="B111" t="n">
        <v>4.165157548837243</v>
      </c>
      <c r="D111" t="inlineStr">
        <is>
          <t>kilogram</t>
        </is>
      </c>
      <c r="E111" t="inlineStr">
        <is>
          <t>air</t>
        </is>
      </c>
      <c r="F111" t="inlineStr">
        <is>
          <t>biosphere</t>
        </is>
      </c>
      <c r="G111" t="inlineStr">
        <is>
          <t>Fermentation CO2</t>
        </is>
      </c>
    </row>
    <row r="112">
      <c r="A112" t="inlineStr">
        <is>
          <t>market for ethanol fermentation plant</t>
        </is>
      </c>
      <c r="B112" t="n">
        <v>5.555555555555555e-10</v>
      </c>
      <c r="C112" t="inlineStr">
        <is>
          <t>GLO</t>
        </is>
      </c>
      <c r="D112" t="inlineStr">
        <is>
          <t>unit</t>
        </is>
      </c>
      <c r="F112" t="inlineStr">
        <is>
          <t>technosphere</t>
        </is>
      </c>
      <c r="G112" t="inlineStr">
        <is>
          <t>To replace inputs for concrete and steel. 1 plant = 90,000 t of ethanol per year * 20 years</t>
        </is>
      </c>
      <c r="H112" t="inlineStr">
        <is>
          <t>ethanol fermentation plant</t>
        </is>
      </c>
    </row>
    <row r="113">
      <c r="A113" t="inlineStr">
        <is>
          <t>market group for electricity, low voltage</t>
        </is>
      </c>
      <c r="B113" t="n">
        <v>-0.3729249669749009</v>
      </c>
      <c r="C113" t="inlineStr">
        <is>
          <t>US</t>
        </is>
      </c>
      <c r="D113" t="inlineStr">
        <is>
          <t>kilowatt hour</t>
        </is>
      </c>
      <c r="F113" t="inlineStr">
        <is>
          <t>technosphere</t>
        </is>
      </c>
      <c r="G113" t="inlineStr">
        <is>
          <t>Co-production of electricity. Displaces US-average electricity.</t>
        </is>
      </c>
      <c r="H113" t="inlineStr">
        <is>
          <t>electricity, low voltage</t>
        </is>
      </c>
    </row>
    <row r="114">
      <c r="A114" t="inlineStr">
        <is>
          <t>market for tap water</t>
        </is>
      </c>
      <c r="B114" t="n">
        <v>12.42078580481622</v>
      </c>
      <c r="C114" t="inlineStr">
        <is>
          <t>RoW</t>
        </is>
      </c>
      <c r="D114" t="inlineStr">
        <is>
          <t>kilogram</t>
        </is>
      </c>
      <c r="F114" t="inlineStr">
        <is>
          <t>technosphere</t>
        </is>
      </c>
      <c r="G114" t="inlineStr">
        <is>
          <t>9.8l/l ethanol, from https://doi.org/10.1007/s00267-009-9370-0</t>
        </is>
      </c>
    </row>
    <row r="117">
      <c r="A117" t="inlineStr">
        <is>
          <t>Activity</t>
        </is>
      </c>
      <c r="B117" t="inlineStr">
        <is>
          <t>Ethanol production, via fermentation, from switchgrass, with carbon capture and storage, economic allocation</t>
        </is>
      </c>
    </row>
    <row r="118">
      <c r="A118" t="inlineStr">
        <is>
          <t>location</t>
        </is>
      </c>
      <c r="B118" t="inlineStr">
        <is>
          <t>US</t>
        </is>
      </c>
    </row>
    <row r="119">
      <c r="A119" t="inlineStr">
        <is>
          <t>production amount</t>
        </is>
      </c>
      <c r="B119" t="n">
        <v>1</v>
      </c>
    </row>
    <row r="120">
      <c r="A120" t="inlineStr">
        <is>
          <t>reference product</t>
        </is>
      </c>
      <c r="B120" t="inlineStr">
        <is>
          <t>ethanol, from switchgrass</t>
        </is>
      </c>
    </row>
    <row r="121">
      <c r="A121" t="inlineStr">
        <is>
          <t>type</t>
        </is>
      </c>
      <c r="B121" t="inlineStr">
        <is>
          <t>process</t>
        </is>
      </c>
    </row>
    <row r="122">
      <c r="A122" t="inlineStr">
        <is>
          <t>unit</t>
        </is>
      </c>
      <c r="B122" t="inlineStr">
        <is>
          <t>kilogram</t>
        </is>
      </c>
    </row>
    <row r="123">
      <c r="A123" t="inlineStr">
        <is>
          <t>source</t>
        </is>
      </c>
      <c r="B123" t="inlineStr">
        <is>
          <t>Fuel-Cycle Assessment of Selected Bioethanol Production Pathways in the United States, November 1, 2006, M. Wu, M. Wang, H. Huo, http://greet.es.anl.gov/publication-2lli584z (2020 update)</t>
        </is>
      </c>
    </row>
    <row r="124">
      <c r="A124" t="inlineStr">
        <is>
          <t>comment</t>
        </is>
      </c>
      <c r="B124"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is>
      </c>
    </row>
    <row r="125">
      <c r="A125" t="inlineStr">
        <is>
          <t>Conversion efficiency (exc. Fuel)</t>
        </is>
      </c>
      <c r="B125" t="n">
        <v>0</v>
      </c>
    </row>
    <row r="126">
      <c r="A126" t="inlineStr">
        <is>
          <t>classifications</t>
        </is>
      </c>
      <c r="B126" t="inlineStr">
        <is>
          <t>CPC::34131:Ethyl alcohol and other spirits, denatured, of any strength</t>
        </is>
      </c>
    </row>
    <row r="127">
      <c r="A127" t="inlineStr">
        <is>
          <t>Exchanges</t>
        </is>
      </c>
    </row>
    <row r="128">
      <c r="A128" t="inlineStr">
        <is>
          <t>name</t>
        </is>
      </c>
      <c r="B128" t="inlineStr">
        <is>
          <t>amount</t>
        </is>
      </c>
      <c r="C128" t="inlineStr">
        <is>
          <t>location</t>
        </is>
      </c>
      <c r="D128" t="inlineStr">
        <is>
          <t>unit</t>
        </is>
      </c>
      <c r="E128" t="inlineStr">
        <is>
          <t>categories</t>
        </is>
      </c>
      <c r="F128" t="inlineStr">
        <is>
          <t>type</t>
        </is>
      </c>
      <c r="G128" t="inlineStr">
        <is>
          <t>comment</t>
        </is>
      </c>
      <c r="H128" t="inlineStr">
        <is>
          <t>reference product</t>
        </is>
      </c>
    </row>
    <row r="129">
      <c r="A129" t="inlineStr">
        <is>
          <t>Ethanol production, via fermentation, from switchgrass, with carbon capture and storage, economic allocation</t>
        </is>
      </c>
      <c r="B129" t="n">
        <v>1</v>
      </c>
      <c r="C129" t="inlineStr">
        <is>
          <t>US</t>
        </is>
      </c>
      <c r="D129" t="inlineStr">
        <is>
          <t>kilogram</t>
        </is>
      </c>
      <c r="F129" t="inlineStr">
        <is>
          <t>production</t>
        </is>
      </c>
      <c r="H129" t="inlineStr">
        <is>
          <t>ethanol, from switchgrass</t>
        </is>
      </c>
    </row>
    <row r="130">
      <c r="A130" t="inlineStr">
        <is>
          <t>Farming and supply of switchgrass</t>
        </is>
      </c>
      <c r="B130" t="n">
        <v>3.611789947806617</v>
      </c>
      <c r="C130" t="inlineStr">
        <is>
          <t>US</t>
        </is>
      </c>
      <c r="D130" t="inlineStr">
        <is>
          <t>kilogram</t>
        </is>
      </c>
      <c r="F130" t="inlineStr">
        <is>
          <t>technosphere</t>
        </is>
      </c>
      <c r="H130" t="inlineStr">
        <is>
          <t>switchgrass, harvested, at ethanol plant</t>
        </is>
      </c>
    </row>
    <row r="131">
      <c r="A131" t="inlineStr">
        <is>
          <t>market for diesel, burned in building machine</t>
        </is>
      </c>
      <c r="B131" t="n">
        <v>0.05487322023351452</v>
      </c>
      <c r="C131" t="inlineStr">
        <is>
          <t>GLO</t>
        </is>
      </c>
      <c r="D131" t="inlineStr">
        <is>
          <t>megajoule</t>
        </is>
      </c>
      <c r="F131" t="inlineStr">
        <is>
          <t>technosphere</t>
        </is>
      </c>
      <c r="H131" t="inlineStr">
        <is>
          <t>diesel, burned in building machine</t>
        </is>
      </c>
    </row>
    <row r="132">
      <c r="A132" t="inlineStr">
        <is>
          <t>market for sulfuric acid</t>
        </is>
      </c>
      <c r="B132" t="n">
        <v>0.1000408026903268</v>
      </c>
      <c r="C132" t="inlineStr">
        <is>
          <t>RoW</t>
        </is>
      </c>
      <c r="D132" t="inlineStr">
        <is>
          <t>kilogram</t>
        </is>
      </c>
      <c r="F132" t="inlineStr">
        <is>
          <t>technosphere</t>
        </is>
      </c>
      <c r="H132" t="inlineStr">
        <is>
          <t>sulfuric acid</t>
        </is>
      </c>
    </row>
    <row r="133">
      <c r="A133" t="inlineStr">
        <is>
          <t>market for ammonia, anhydrous, liquid</t>
        </is>
      </c>
      <c r="B133" t="n">
        <v>0.0120055897865092</v>
      </c>
      <c r="C133" t="inlineStr">
        <is>
          <t>RNA</t>
        </is>
      </c>
      <c r="D133" t="inlineStr">
        <is>
          <t>kilogram</t>
        </is>
      </c>
      <c r="F133" t="inlineStr">
        <is>
          <t>technosphere</t>
        </is>
      </c>
      <c r="H133" t="inlineStr">
        <is>
          <t>ammonia, anhydrous, liquid</t>
        </is>
      </c>
    </row>
    <row r="134">
      <c r="A134" t="inlineStr">
        <is>
          <t>market for urea ammonium nitrate mix</t>
        </is>
      </c>
      <c r="B134" t="n">
        <v>0.006001350177275475</v>
      </c>
      <c r="C134" t="inlineStr">
        <is>
          <t>RoW</t>
        </is>
      </c>
      <c r="D134" t="inlineStr">
        <is>
          <t>kilogram</t>
        </is>
      </c>
      <c r="F134" t="inlineStr">
        <is>
          <t>technosphere</t>
        </is>
      </c>
      <c r="H134" t="inlineStr">
        <is>
          <t>urea ammonium nitrate mix</t>
        </is>
      </c>
    </row>
    <row r="135">
      <c r="A135" t="inlineStr">
        <is>
          <t>market for quicklime, milled, loose</t>
        </is>
      </c>
      <c r="B135" t="n">
        <v>0.0220088032259544</v>
      </c>
      <c r="C135" t="inlineStr">
        <is>
          <t>RoW</t>
        </is>
      </c>
      <c r="D135" t="inlineStr">
        <is>
          <t>kilogram</t>
        </is>
      </c>
      <c r="F135" t="inlineStr">
        <is>
          <t>technosphere</t>
        </is>
      </c>
      <c r="G135" t="inlineStr">
        <is>
          <t>proxy for CaO</t>
        </is>
      </c>
      <c r="H135" t="inlineStr">
        <is>
          <t>quicklime, milled, loose</t>
        </is>
      </c>
    </row>
    <row r="136">
      <c r="A136" t="inlineStr">
        <is>
          <t>enzymes production</t>
        </is>
      </c>
      <c r="B136" t="n">
        <v>0.03083890729035202</v>
      </c>
      <c r="C136" t="inlineStr">
        <is>
          <t>RoW</t>
        </is>
      </c>
      <c r="D136" t="inlineStr">
        <is>
          <t>kilogram</t>
        </is>
      </c>
      <c r="F136" t="inlineStr">
        <is>
          <t>technosphere</t>
        </is>
      </c>
      <c r="G136" t="inlineStr">
        <is>
          <t>proxy for cellulase. 0.23g per MJ ethanol</t>
        </is>
      </c>
      <c r="H136" t="inlineStr">
        <is>
          <t>enzymes</t>
        </is>
      </c>
    </row>
    <row r="137">
      <c r="A137" t="inlineStr">
        <is>
          <t>market for fodder yeast</t>
        </is>
      </c>
      <c r="B137" t="n">
        <v>0.007680110145015991</v>
      </c>
      <c r="C137" t="inlineStr">
        <is>
          <t>GLO</t>
        </is>
      </c>
      <c r="D137" t="inlineStr">
        <is>
          <t>kilogram</t>
        </is>
      </c>
      <c r="F137" t="inlineStr">
        <is>
          <t>technosphere</t>
        </is>
      </c>
      <c r="G137" t="inlineStr">
        <is>
          <t>proxy for yeast</t>
        </is>
      </c>
      <c r="H137" t="inlineStr">
        <is>
          <t>fodder yeast</t>
        </is>
      </c>
    </row>
    <row r="138">
      <c r="A138" t="inlineStr">
        <is>
          <t>market for sodium hydroxide, without water, in 50% solution state</t>
        </is>
      </c>
      <c r="B138" t="n">
        <v>0.0340143930124636</v>
      </c>
      <c r="C138" t="inlineStr">
        <is>
          <t>GLO</t>
        </is>
      </c>
      <c r="D138" t="inlineStr">
        <is>
          <t>kilogram</t>
        </is>
      </c>
      <c r="F138" t="inlineStr">
        <is>
          <t>technosphere</t>
        </is>
      </c>
      <c r="G138" t="inlineStr">
        <is>
          <t>NaOH</t>
        </is>
      </c>
      <c r="H138" t="inlineStr">
        <is>
          <t>sodium hydroxide, without water, in 50% solution state</t>
        </is>
      </c>
    </row>
    <row r="139">
      <c r="A139" t="inlineStr">
        <is>
          <t>Carbon dioxide, non-fossil</t>
        </is>
      </c>
      <c r="B139" t="n">
        <v>0.08329108317990187</v>
      </c>
      <c r="D139" t="inlineStr">
        <is>
          <t>kilogram</t>
        </is>
      </c>
      <c r="E139" t="inlineStr">
        <is>
          <t>air</t>
        </is>
      </c>
      <c r="F139" t="inlineStr">
        <is>
          <t>biosphere</t>
        </is>
      </c>
      <c r="G139" t="inlineStr">
        <is>
          <t>Fermentation CO2</t>
        </is>
      </c>
    </row>
    <row r="140">
      <c r="A140" t="inlineStr">
        <is>
          <t>market for ethanol fermentation plant</t>
        </is>
      </c>
      <c r="B140" t="n">
        <v>5.555555555555555e-10</v>
      </c>
      <c r="C140" t="inlineStr">
        <is>
          <t>GLO</t>
        </is>
      </c>
      <c r="D140" t="inlineStr">
        <is>
          <t>unit</t>
        </is>
      </c>
      <c r="F140" t="inlineStr">
        <is>
          <t>technosphere</t>
        </is>
      </c>
      <c r="G140" t="inlineStr">
        <is>
          <t>To replace inputs for concrete and steel. 1 plant = 90,000 t of ethanol per year * 20 years</t>
        </is>
      </c>
      <c r="H140" t="inlineStr">
        <is>
          <t>ethanol fermentation plant</t>
        </is>
      </c>
    </row>
    <row r="141">
      <c r="A141" t="inlineStr">
        <is>
          <t>market group for electricity, low voltage</t>
        </is>
      </c>
      <c r="B141" t="n">
        <v>0.5847034039229105</v>
      </c>
      <c r="C141" t="inlineStr">
        <is>
          <t>US</t>
        </is>
      </c>
      <c r="D141" t="inlineStr">
        <is>
          <t>kilowatt hour</t>
        </is>
      </c>
      <c r="F141" t="inlineStr">
        <is>
          <t>technosphere</t>
        </is>
      </c>
      <c r="G141" t="inlineStr">
        <is>
          <t>Co-production of electricity. Displaces US-average electricity.</t>
        </is>
      </c>
      <c r="H141" t="inlineStr">
        <is>
          <t>electricity, low voltage</t>
        </is>
      </c>
    </row>
    <row r="142">
      <c r="A142" t="inlineStr">
        <is>
          <t>carbon dioxide storage at wood burning power plant 20 MW post, pipeline 200km, storage 1000m</t>
        </is>
      </c>
      <c r="B142" t="n">
        <v>3.24835224401617</v>
      </c>
      <c r="C142" t="inlineStr">
        <is>
          <t>RER</t>
        </is>
      </c>
      <c r="D142" t="inlineStr">
        <is>
          <t>kilogram</t>
        </is>
      </c>
      <c r="F142" t="inlineStr">
        <is>
          <t>technosphere</t>
        </is>
      </c>
      <c r="G142" t="inlineStr">
        <is>
          <t>97.5% of fermentation CO2 is compressed and stored.</t>
        </is>
      </c>
      <c r="H142" t="inlineStr">
        <is>
          <t>carbon dioxide storage at wood burning power plant 20 MW post, pipeline 200km, storage 1000m</t>
        </is>
      </c>
    </row>
    <row r="143">
      <c r="A143" t="inlineStr">
        <is>
          <t>market for tap water</t>
        </is>
      </c>
      <c r="B143" t="n">
        <v>10.71776996271927</v>
      </c>
      <c r="C143" t="inlineStr">
        <is>
          <t>RoW</t>
        </is>
      </c>
      <c r="D143" t="inlineStr">
        <is>
          <t>kilogram</t>
        </is>
      </c>
      <c r="F143" t="inlineStr">
        <is>
          <t>technosphere</t>
        </is>
      </c>
      <c r="G143" t="inlineStr">
        <is>
          <t>9.8l/l ethanol, from https://doi.org/10.1007/s00267-009-9370-0</t>
        </is>
      </c>
    </row>
    <row r="145">
      <c r="A145" t="inlineStr">
        <is>
          <t>Activity</t>
        </is>
      </c>
      <c r="B145" t="inlineStr">
        <is>
          <t>Ethanol production, via fermentation, from switchgrass, with carbon capture and storage, energy allocation</t>
        </is>
      </c>
    </row>
    <row r="146">
      <c r="A146" t="inlineStr">
        <is>
          <t>location</t>
        </is>
      </c>
      <c r="B146" t="inlineStr">
        <is>
          <t>US</t>
        </is>
      </c>
    </row>
    <row r="147">
      <c r="A147" t="inlineStr">
        <is>
          <t>production amount</t>
        </is>
      </c>
      <c r="B147" t="n">
        <v>1</v>
      </c>
    </row>
    <row r="148">
      <c r="A148" t="inlineStr">
        <is>
          <t>reference product</t>
        </is>
      </c>
      <c r="B148" t="inlineStr">
        <is>
          <t>ethanol, from switchgrass</t>
        </is>
      </c>
    </row>
    <row r="149">
      <c r="A149" t="inlineStr">
        <is>
          <t>type</t>
        </is>
      </c>
      <c r="B149" t="inlineStr">
        <is>
          <t>process</t>
        </is>
      </c>
    </row>
    <row r="150">
      <c r="A150" t="inlineStr">
        <is>
          <t>unit</t>
        </is>
      </c>
      <c r="B150" t="inlineStr">
        <is>
          <t>kilogram</t>
        </is>
      </c>
    </row>
    <row r="151">
      <c r="A151" t="inlineStr">
        <is>
          <t>source</t>
        </is>
      </c>
      <c r="B151" t="inlineStr">
        <is>
          <t>Fuel-Cycle Assessment of Selected Bioethanol Production Pathways in the United States, November 1, 2006, M. Wu, M. Wang, H. Huo, http://greet.es.anl.gov/publication-2lli584z (2020 update)</t>
        </is>
      </c>
    </row>
    <row r="152">
      <c r="A152" t="inlineStr">
        <is>
          <t>comment</t>
        </is>
      </c>
      <c r="B152" t="inlineStr">
        <is>
          <t>There is a net co-production of electricity (0.8 kWh per kg of ethanol produced). energy allocation performed, giving an allocation factor of 91% for ethanol and 9% for electricity.</t>
        </is>
      </c>
    </row>
    <row r="153">
      <c r="A153" t="inlineStr">
        <is>
          <t>Conversion efficiency (exc. Fuel)</t>
        </is>
      </c>
      <c r="B153" t="n">
        <v>0.4753219402537265</v>
      </c>
    </row>
    <row r="154">
      <c r="A154" t="inlineStr">
        <is>
          <t>classifications</t>
        </is>
      </c>
      <c r="B154" t="inlineStr">
        <is>
          <t>CPC::34131:Ethyl alcohol and other spirits, denatured, of any strength</t>
        </is>
      </c>
    </row>
    <row r="155">
      <c r="A155" t="inlineStr">
        <is>
          <t>Exchanges</t>
        </is>
      </c>
    </row>
    <row r="156">
      <c r="A156" t="inlineStr">
        <is>
          <t>name</t>
        </is>
      </c>
      <c r="B156" t="inlineStr">
        <is>
          <t>amount</t>
        </is>
      </c>
      <c r="C156" t="inlineStr">
        <is>
          <t>location</t>
        </is>
      </c>
      <c r="D156" t="inlineStr">
        <is>
          <t>unit</t>
        </is>
      </c>
      <c r="E156" t="inlineStr">
        <is>
          <t>categories</t>
        </is>
      </c>
      <c r="F156" t="inlineStr">
        <is>
          <t>type</t>
        </is>
      </c>
      <c r="G156" t="inlineStr">
        <is>
          <t>comment</t>
        </is>
      </c>
      <c r="H156" t="inlineStr">
        <is>
          <t>reference product</t>
        </is>
      </c>
    </row>
    <row r="157">
      <c r="A157" t="inlineStr">
        <is>
          <t>Ethanol production, via fermentation, from switchgrass, with carbon capture and storage, energy allocation</t>
        </is>
      </c>
      <c r="B157" t="n">
        <v>1</v>
      </c>
      <c r="C157" t="inlineStr">
        <is>
          <t>US</t>
        </is>
      </c>
      <c r="D157" t="inlineStr">
        <is>
          <t>kilogram</t>
        </is>
      </c>
      <c r="F157" t="inlineStr">
        <is>
          <t>production</t>
        </is>
      </c>
      <c r="H157" t="inlineStr">
        <is>
          <t>ethanol, from switchgrass</t>
        </is>
      </c>
    </row>
    <row r="158">
      <c r="A158" t="inlineStr">
        <is>
          <t>Farming and supply of switchgrass</t>
        </is>
      </c>
      <c r="B158" t="n">
        <v>3.902331224292801</v>
      </c>
      <c r="C158" t="inlineStr">
        <is>
          <t>US</t>
        </is>
      </c>
      <c r="D158" t="inlineStr">
        <is>
          <t>kilogram</t>
        </is>
      </c>
      <c r="F158" t="inlineStr">
        <is>
          <t>technosphere</t>
        </is>
      </c>
      <c r="H158" t="inlineStr">
        <is>
          <t>switchgrass, harvested, at ethanol plant</t>
        </is>
      </c>
    </row>
    <row r="159">
      <c r="A159" t="inlineStr">
        <is>
          <t>market for diesel, burned in building machine</t>
        </is>
      </c>
      <c r="B159" t="n">
        <v>0.05928735717999854</v>
      </c>
      <c r="C159" t="inlineStr">
        <is>
          <t>GLO</t>
        </is>
      </c>
      <c r="D159" t="inlineStr">
        <is>
          <t>megajoule</t>
        </is>
      </c>
      <c r="F159" t="inlineStr">
        <is>
          <t>technosphere</t>
        </is>
      </c>
      <c r="H159" t="inlineStr">
        <is>
          <t>diesel, burned in building machine</t>
        </is>
      </c>
    </row>
    <row r="160">
      <c r="A160" t="inlineStr">
        <is>
          <t>market for sulfuric acid</t>
        </is>
      </c>
      <c r="B160" t="n">
        <v>0.1080883311829517</v>
      </c>
      <c r="C160" t="inlineStr">
        <is>
          <t>RoW</t>
        </is>
      </c>
      <c r="D160" t="inlineStr">
        <is>
          <t>kilogram</t>
        </is>
      </c>
      <c r="F160" t="inlineStr">
        <is>
          <t>technosphere</t>
        </is>
      </c>
      <c r="H160" t="inlineStr">
        <is>
          <t>sulfuric acid</t>
        </is>
      </c>
    </row>
    <row r="161">
      <c r="A161" t="inlineStr">
        <is>
          <t>market for ammonia, anhydrous, liquid</t>
        </is>
      </c>
      <c r="B161" t="n">
        <v>0.01297134898954927</v>
      </c>
      <c r="C161" t="inlineStr">
        <is>
          <t>RNA</t>
        </is>
      </c>
      <c r="D161" t="inlineStr">
        <is>
          <t>kilogram</t>
        </is>
      </c>
      <c r="F161" t="inlineStr">
        <is>
          <t>technosphere</t>
        </is>
      </c>
      <c r="H161" t="inlineStr">
        <is>
          <t>ammonia, anhydrous, liquid</t>
        </is>
      </c>
    </row>
    <row r="162">
      <c r="A162" t="inlineStr">
        <is>
          <t>market for urea ammonium nitrate mix</t>
        </is>
      </c>
      <c r="B162" t="n">
        <v>0.006484113562284919</v>
      </c>
      <c r="C162" t="inlineStr">
        <is>
          <t>RoW</t>
        </is>
      </c>
      <c r="D162" t="inlineStr">
        <is>
          <t>kilogram</t>
        </is>
      </c>
      <c r="F162" t="inlineStr">
        <is>
          <t>technosphere</t>
        </is>
      </c>
      <c r="H162" t="inlineStr">
        <is>
          <t>urea ammonium nitrate mix</t>
        </is>
      </c>
    </row>
    <row r="163">
      <c r="A163" t="inlineStr">
        <is>
          <t>market for quicklime, milled, loose</t>
        </is>
      </c>
      <c r="B163" t="n">
        <v>0.02377924554835061</v>
      </c>
      <c r="C163" t="inlineStr">
        <is>
          <t>RoW</t>
        </is>
      </c>
      <c r="D163" t="inlineStr">
        <is>
          <t>kilogram</t>
        </is>
      </c>
      <c r="F163" t="inlineStr">
        <is>
          <t>technosphere</t>
        </is>
      </c>
      <c r="H163" t="inlineStr">
        <is>
          <t>quicklime, milled, loose</t>
        </is>
      </c>
    </row>
    <row r="164">
      <c r="A164" t="inlineStr">
        <is>
          <t>enzymes production</t>
        </is>
      </c>
      <c r="B164" t="n">
        <v>0.03331966492550165</v>
      </c>
      <c r="C164" t="inlineStr">
        <is>
          <t>RoW</t>
        </is>
      </c>
      <c r="D164" t="inlineStr">
        <is>
          <t>kilogram</t>
        </is>
      </c>
      <c r="F164" t="inlineStr">
        <is>
          <t>technosphere</t>
        </is>
      </c>
      <c r="G164" t="inlineStr">
        <is>
          <t>proxy for cellulase. 0.23g per MJ ethanol</t>
        </is>
      </c>
      <c r="H164" t="inlineStr">
        <is>
          <t>enzymes</t>
        </is>
      </c>
    </row>
    <row r="165">
      <c r="A165" t="inlineStr">
        <is>
          <t>market for fodder yeast</t>
        </is>
      </c>
      <c r="B165" t="n">
        <v>0.008297917115336213</v>
      </c>
      <c r="C165" t="inlineStr">
        <is>
          <t>GLO</t>
        </is>
      </c>
      <c r="D165" t="inlineStr">
        <is>
          <t>kilogram</t>
        </is>
      </c>
      <c r="F165" t="inlineStr">
        <is>
          <t>technosphere</t>
        </is>
      </c>
      <c r="G165" t="inlineStr">
        <is>
          <t>proxy for yeast</t>
        </is>
      </c>
      <c r="H165" t="inlineStr">
        <is>
          <t>fodder yeast</t>
        </is>
      </c>
    </row>
    <row r="166">
      <c r="A166" t="inlineStr">
        <is>
          <t>market for sodium hydroxide, without water, in 50% solution state</t>
        </is>
      </c>
      <c r="B166" t="n">
        <v>0.03675059453789989</v>
      </c>
      <c r="C166" t="inlineStr">
        <is>
          <t>GLO</t>
        </is>
      </c>
      <c r="D166" t="inlineStr">
        <is>
          <t>kilogram</t>
        </is>
      </c>
      <c r="F166" t="inlineStr">
        <is>
          <t>technosphere</t>
        </is>
      </c>
      <c r="G166" t="inlineStr">
        <is>
          <t>NaOH</t>
        </is>
      </c>
      <c r="H166" t="inlineStr">
        <is>
          <t>sodium hydroxide, without water, in 50% solution state</t>
        </is>
      </c>
    </row>
    <row r="167">
      <c r="A167" t="inlineStr">
        <is>
          <t>Carbon dioxide, non-fossil</t>
        </is>
      </c>
      <c r="B167" t="n">
        <v>0.09384039481138479</v>
      </c>
      <c r="D167" t="inlineStr">
        <is>
          <t>kilogram</t>
        </is>
      </c>
      <c r="E167" t="inlineStr">
        <is>
          <t>air</t>
        </is>
      </c>
      <c r="F167" t="inlineStr">
        <is>
          <t>biosphere</t>
        </is>
      </c>
      <c r="G167" t="inlineStr">
        <is>
          <t>Fermentation CO2</t>
        </is>
      </c>
    </row>
    <row r="168">
      <c r="A168" t="inlineStr">
        <is>
          <t>market for ethanol fermentation plant</t>
        </is>
      </c>
      <c r="B168" t="n">
        <v>5.555555555555555e-10</v>
      </c>
      <c r="C168" t="inlineStr">
        <is>
          <t>GLO</t>
        </is>
      </c>
      <c r="D168" t="inlineStr">
        <is>
          <t>unit</t>
        </is>
      </c>
      <c r="F168" t="inlineStr">
        <is>
          <t>technosphere</t>
        </is>
      </c>
      <c r="G168" t="inlineStr">
        <is>
          <t>To replace inputs for concrete and steel. 1 plant = 90,000 t of ethanol per year * 20 years</t>
        </is>
      </c>
      <c r="H168" t="inlineStr">
        <is>
          <t>ethanol fermentation plant</t>
        </is>
      </c>
    </row>
    <row r="169">
      <c r="A169" t="inlineStr">
        <is>
          <t>market group for electricity, low voltage</t>
        </is>
      </c>
      <c r="B169" t="n">
        <v>0.6587595715759206</v>
      </c>
      <c r="C169" t="inlineStr">
        <is>
          <t>US</t>
        </is>
      </c>
      <c r="D169" t="inlineStr">
        <is>
          <t>kilowatt hour</t>
        </is>
      </c>
      <c r="F169" t="inlineStr">
        <is>
          <t>technosphere</t>
        </is>
      </c>
      <c r="G169" t="inlineStr">
        <is>
          <t>Co-production of electricity. Displaces US-average electricity.</t>
        </is>
      </c>
      <c r="H169" t="inlineStr">
        <is>
          <t>electricity, low voltage</t>
        </is>
      </c>
    </row>
    <row r="170">
      <c r="A170" t="inlineStr">
        <is>
          <t>carbon dioxide storage at wood burning power plant 20 MW post, pipeline 200km, storage 1000m</t>
        </is>
      </c>
      <c r="B170" t="n">
        <v>3.659775397644004</v>
      </c>
      <c r="C170" t="inlineStr">
        <is>
          <t>RER</t>
        </is>
      </c>
      <c r="D170" t="inlineStr">
        <is>
          <t>kilogram</t>
        </is>
      </c>
      <c r="F170" t="inlineStr">
        <is>
          <t>technosphere</t>
        </is>
      </c>
      <c r="G170" t="inlineStr">
        <is>
          <t>97.5% of fermentation CO2 is compressed and stored.</t>
        </is>
      </c>
      <c r="H170" t="inlineStr">
        <is>
          <t>carbon dioxide storage at wood burning power plant 20 MW post, pipeline 200km, storage 1000m</t>
        </is>
      </c>
    </row>
    <row r="171">
      <c r="A171" t="inlineStr">
        <is>
          <t>market for tap water</t>
        </is>
      </c>
      <c r="B171" t="n">
        <v>11.57993376821543</v>
      </c>
      <c r="C171" t="inlineStr">
        <is>
          <t>RoW</t>
        </is>
      </c>
      <c r="D171" t="inlineStr">
        <is>
          <t>kilogram</t>
        </is>
      </c>
      <c r="F171" t="inlineStr">
        <is>
          <t>technosphere</t>
        </is>
      </c>
      <c r="G171" t="inlineStr">
        <is>
          <t>9.8l/l ethanol, from https://doi.org/10.1007/s00267-009-9370-0</t>
        </is>
      </c>
    </row>
    <row r="173">
      <c r="A173" t="inlineStr">
        <is>
          <t>Activity</t>
        </is>
      </c>
      <c r="B173" t="inlineStr">
        <is>
          <t>Ethanol production, via fermentation, from switchgrass, with carbon capture and storage, system expansion</t>
        </is>
      </c>
    </row>
    <row r="174">
      <c r="A174" t="inlineStr">
        <is>
          <t>location</t>
        </is>
      </c>
      <c r="B174" t="inlineStr">
        <is>
          <t>US</t>
        </is>
      </c>
    </row>
    <row r="175">
      <c r="A175" t="inlineStr">
        <is>
          <t>production amount</t>
        </is>
      </c>
      <c r="B175" t="n">
        <v>1</v>
      </c>
    </row>
    <row r="176">
      <c r="A176" t="inlineStr">
        <is>
          <t>reference product</t>
        </is>
      </c>
      <c r="B176" t="inlineStr">
        <is>
          <t>ethanol, from switchgrass</t>
        </is>
      </c>
    </row>
    <row r="177">
      <c r="A177" t="inlineStr">
        <is>
          <t>type</t>
        </is>
      </c>
      <c r="B177" t="inlineStr">
        <is>
          <t>process</t>
        </is>
      </c>
    </row>
    <row r="178">
      <c r="A178" t="inlineStr">
        <is>
          <t>unit</t>
        </is>
      </c>
      <c r="B178" t="inlineStr">
        <is>
          <t>kilogram</t>
        </is>
      </c>
    </row>
    <row r="179">
      <c r="A179" t="inlineStr">
        <is>
          <t>source</t>
        </is>
      </c>
      <c r="B179" t="inlineStr">
        <is>
          <t>Fuel-Cycle Assessment of Selected Bioethanol Production Pathways in the United States, November 1, 2006, M. Wu, M. Wang, H. Huo, http://greet.es.anl.gov/publication-2lli584z (2020 update)</t>
        </is>
      </c>
    </row>
    <row r="180">
      <c r="A180" t="inlineStr">
        <is>
          <t>comment</t>
        </is>
      </c>
      <c r="B180" t="inlineStr">
        <is>
          <t>There is a net co-production of electricity (0.8 kWh per kg of ethanol produced). system expansion performed, giving an allocation factor of 91% for ethanol and 9% for electricity.</t>
        </is>
      </c>
    </row>
    <row r="181">
      <c r="A181" t="inlineStr">
        <is>
          <t>Conversion efficiency (exc. Fuel)</t>
        </is>
      </c>
      <c r="B181" t="n">
        <v>0</v>
      </c>
    </row>
    <row r="182">
      <c r="A182" t="inlineStr">
        <is>
          <t>classifications</t>
        </is>
      </c>
      <c r="B182" t="inlineStr">
        <is>
          <t>CPC::34131:Ethyl alcohol and other spirits, denatured, of any strength</t>
        </is>
      </c>
    </row>
    <row r="183">
      <c r="A183" t="inlineStr">
        <is>
          <t>Exchanges</t>
        </is>
      </c>
    </row>
    <row r="184">
      <c r="A184" t="inlineStr">
        <is>
          <t>name</t>
        </is>
      </c>
      <c r="B184" t="inlineStr">
        <is>
          <t>amount</t>
        </is>
      </c>
      <c r="C184" t="inlineStr">
        <is>
          <t>location</t>
        </is>
      </c>
      <c r="D184" t="inlineStr">
        <is>
          <t>unit</t>
        </is>
      </c>
      <c r="E184" t="inlineStr">
        <is>
          <t>categories</t>
        </is>
      </c>
      <c r="F184" t="inlineStr">
        <is>
          <t>type</t>
        </is>
      </c>
      <c r="G184" t="inlineStr">
        <is>
          <t>comment</t>
        </is>
      </c>
      <c r="H184" t="inlineStr">
        <is>
          <t>reference product</t>
        </is>
      </c>
    </row>
    <row r="185">
      <c r="A185" t="inlineStr">
        <is>
          <t>Ethanol production, via fermentation, from switchgrass, with carbon capture and storage, system expansion</t>
        </is>
      </c>
      <c r="B185" t="n">
        <v>1</v>
      </c>
      <c r="C185" t="inlineStr">
        <is>
          <t>US</t>
        </is>
      </c>
      <c r="D185" t="inlineStr">
        <is>
          <t>kilogram</t>
        </is>
      </c>
      <c r="F185" t="inlineStr">
        <is>
          <t>production</t>
        </is>
      </c>
      <c r="H185" t="inlineStr">
        <is>
          <t>ethanol, from switchgrass</t>
        </is>
      </c>
    </row>
    <row r="186">
      <c r="A186" t="inlineStr">
        <is>
          <t>Farming and supply of switchgrass</t>
        </is>
      </c>
      <c r="B186" t="n">
        <v>4.185690630582664</v>
      </c>
      <c r="C186" t="inlineStr">
        <is>
          <t>US</t>
        </is>
      </c>
      <c r="D186" t="inlineStr">
        <is>
          <t>kilogram</t>
        </is>
      </c>
      <c r="F186" t="inlineStr">
        <is>
          <t>technosphere</t>
        </is>
      </c>
      <c r="H186" t="inlineStr">
        <is>
          <t>switchgrass, harvested, at ethanol plant</t>
        </is>
      </c>
    </row>
    <row r="187">
      <c r="A187" t="inlineStr">
        <is>
          <t>market for diesel, burned in building machine</t>
        </is>
      </c>
      <c r="B187" t="n">
        <v>0.06359238137334183</v>
      </c>
      <c r="C187" t="inlineStr">
        <is>
          <t>GLO</t>
        </is>
      </c>
      <c r="D187" t="inlineStr">
        <is>
          <t>megajoule</t>
        </is>
      </c>
      <c r="F187" t="inlineStr">
        <is>
          <t>technosphere</t>
        </is>
      </c>
      <c r="H187" t="inlineStr">
        <is>
          <t>diesel, burned in building machine</t>
        </is>
      </c>
    </row>
    <row r="188">
      <c r="A188" t="inlineStr">
        <is>
          <t>market for sulfuric acid</t>
        </is>
      </c>
      <c r="B188" t="n">
        <v>0.1159369333621309</v>
      </c>
      <c r="C188" t="inlineStr">
        <is>
          <t>RoW</t>
        </is>
      </c>
      <c r="D188" t="inlineStr">
        <is>
          <t>kilogram</t>
        </is>
      </c>
      <c r="F188" t="inlineStr">
        <is>
          <t>technosphere</t>
        </is>
      </c>
      <c r="H188" t="inlineStr">
        <is>
          <t>sulfuric acid</t>
        </is>
      </c>
    </row>
    <row r="189">
      <c r="A189" t="inlineStr">
        <is>
          <t>market for ammonia, anhydrous, liquid</t>
        </is>
      </c>
      <c r="B189" t="n">
        <v>0.01391323565605678</v>
      </c>
      <c r="C189" t="inlineStr">
        <is>
          <t>RNA</t>
        </is>
      </c>
      <c r="D189" t="inlineStr">
        <is>
          <t>kilogram</t>
        </is>
      </c>
      <c r="F189" t="inlineStr">
        <is>
          <t>technosphere</t>
        </is>
      </c>
      <c r="H189" t="inlineStr">
        <is>
          <t>ammonia, anhydrous, liquid</t>
        </is>
      </c>
    </row>
    <row r="190">
      <c r="A190" t="inlineStr">
        <is>
          <t>market for urea ammonium nitrate mix</t>
        </is>
      </c>
      <c r="B190" t="n">
        <v>0.006954943551776156</v>
      </c>
      <c r="C190" t="inlineStr">
        <is>
          <t>RoW</t>
        </is>
      </c>
      <c r="D190" t="inlineStr">
        <is>
          <t>kilogram</t>
        </is>
      </c>
      <c r="F190" t="inlineStr">
        <is>
          <t>technosphere</t>
        </is>
      </c>
      <c r="H190" t="inlineStr">
        <is>
          <t>urea ammonium nitrate mix</t>
        </is>
      </c>
    </row>
    <row r="191">
      <c r="A191" t="inlineStr">
        <is>
          <t>market for quicklime, milled, loose</t>
        </is>
      </c>
      <c r="B191" t="n">
        <v>0.02550592442651852</v>
      </c>
      <c r="C191" t="inlineStr">
        <is>
          <t>RoW</t>
        </is>
      </c>
      <c r="D191" t="inlineStr">
        <is>
          <t>kilogram</t>
        </is>
      </c>
      <c r="F191" t="inlineStr">
        <is>
          <t>technosphere</t>
        </is>
      </c>
      <c r="H191" t="inlineStr">
        <is>
          <t>quicklime, milled, loose</t>
        </is>
      </c>
    </row>
    <row r="192">
      <c r="A192" t="inlineStr">
        <is>
          <t>enzymes production</t>
        </is>
      </c>
      <c r="B192" t="n">
        <v>0.03573910088016703</v>
      </c>
      <c r="C192" t="inlineStr">
        <is>
          <t>RoW</t>
        </is>
      </c>
      <c r="D192" t="inlineStr">
        <is>
          <t>kilogram</t>
        </is>
      </c>
      <c r="F192" t="inlineStr">
        <is>
          <t>technosphere</t>
        </is>
      </c>
      <c r="G192" t="inlineStr">
        <is>
          <t>proxy for cellulase. 0.23g per MJ ethanol</t>
        </is>
      </c>
      <c r="H192" t="inlineStr">
        <is>
          <t>enzymes</t>
        </is>
      </c>
    </row>
    <row r="193">
      <c r="A193" t="inlineStr">
        <is>
          <t>market for fodder yeast</t>
        </is>
      </c>
      <c r="B193" t="n">
        <v>0.008900452556870978</v>
      </c>
      <c r="C193" t="inlineStr">
        <is>
          <t>GLO</t>
        </is>
      </c>
      <c r="D193" t="inlineStr">
        <is>
          <t>kilogram</t>
        </is>
      </c>
      <c r="F193" t="inlineStr">
        <is>
          <t>technosphere</t>
        </is>
      </c>
      <c r="G193" t="inlineStr">
        <is>
          <t>proxy for yeast</t>
        </is>
      </c>
      <c r="H193" t="inlineStr">
        <is>
          <t>fodder yeast</t>
        </is>
      </c>
    </row>
    <row r="194">
      <c r="A194" t="inlineStr">
        <is>
          <t>market for sodium hydroxide, without water, in 50% solution state</t>
        </is>
      </c>
      <c r="B194" t="n">
        <v>0.0394191600825753</v>
      </c>
      <c r="C194" t="inlineStr">
        <is>
          <t>GLO</t>
        </is>
      </c>
      <c r="D194" t="inlineStr">
        <is>
          <t>kilogram</t>
        </is>
      </c>
      <c r="F194" t="inlineStr">
        <is>
          <t>technosphere</t>
        </is>
      </c>
      <c r="G194" t="inlineStr">
        <is>
          <t>NaOH</t>
        </is>
      </c>
      <c r="H194" t="inlineStr">
        <is>
          <t>sodium hydroxide, without water, in 50% solution state</t>
        </is>
      </c>
    </row>
    <row r="195">
      <c r="A195" t="inlineStr">
        <is>
          <t>Carbon dioxide, non-fossil</t>
        </is>
      </c>
      <c r="B195" t="n">
        <v>0.1041289387209312</v>
      </c>
      <c r="D195" t="inlineStr">
        <is>
          <t>kilogram</t>
        </is>
      </c>
      <c r="E195" t="inlineStr">
        <is>
          <t>air</t>
        </is>
      </c>
      <c r="F195" t="inlineStr">
        <is>
          <t>biosphere</t>
        </is>
      </c>
      <c r="G195" t="inlineStr">
        <is>
          <t>Fermentation CO2</t>
        </is>
      </c>
    </row>
    <row r="196">
      <c r="A196" t="inlineStr">
        <is>
          <t>market for ethanol fermentation plant</t>
        </is>
      </c>
      <c r="B196" t="n">
        <v>5.555555555555555e-10</v>
      </c>
      <c r="C196" t="inlineStr">
        <is>
          <t>GLO</t>
        </is>
      </c>
      <c r="D196" t="inlineStr">
        <is>
          <t>unit</t>
        </is>
      </c>
      <c r="F196" t="inlineStr">
        <is>
          <t>technosphere</t>
        </is>
      </c>
      <c r="G196" t="inlineStr">
        <is>
          <t>To replace inputs for concrete and steel. 1 plant = 90,000 t of ethanol per year * 20 years</t>
        </is>
      </c>
      <c r="H196" t="inlineStr">
        <is>
          <t>ethanol fermentation plant</t>
        </is>
      </c>
    </row>
    <row r="197">
      <c r="A197" t="inlineStr">
        <is>
          <t>market group for electricity, low voltage</t>
        </is>
      </c>
      <c r="B197" t="n">
        <v>0.3580601828460353</v>
      </c>
      <c r="C197" t="inlineStr">
        <is>
          <t>US</t>
        </is>
      </c>
      <c r="D197" t="inlineStr">
        <is>
          <t>kilowatt hour</t>
        </is>
      </c>
      <c r="F197" t="inlineStr">
        <is>
          <t>technosphere</t>
        </is>
      </c>
      <c r="G197" t="inlineStr">
        <is>
          <t>Co-production of electricity. Displaces US-average electricity.</t>
        </is>
      </c>
      <c r="H197" t="inlineStr">
        <is>
          <t>electricity, low voltage</t>
        </is>
      </c>
    </row>
    <row r="198">
      <c r="A198" t="inlineStr">
        <is>
          <t>carbon dioxide storage at wood burning power plant 20 MW post, pipeline 200km, storage 1000m</t>
        </is>
      </c>
      <c r="B198" t="n">
        <v>4.061028610116312</v>
      </c>
      <c r="C198" t="inlineStr">
        <is>
          <t>RER</t>
        </is>
      </c>
      <c r="D198" t="inlineStr">
        <is>
          <t>kilogram</t>
        </is>
      </c>
      <c r="F198" t="inlineStr">
        <is>
          <t>technosphere</t>
        </is>
      </c>
      <c r="G198" t="inlineStr">
        <is>
          <t>97.5% of fermentation CO2 is compressed and stored.</t>
        </is>
      </c>
      <c r="H198" t="inlineStr">
        <is>
          <t>carbon dioxide storage at wood burning power plant 20 MW post, pipeline 200km, storage 1000m</t>
        </is>
      </c>
    </row>
    <row r="199">
      <c r="A199" t="inlineStr">
        <is>
          <t>market for tap water</t>
        </is>
      </c>
      <c r="B199" t="n">
        <v>12.42078580481622</v>
      </c>
      <c r="C199" t="inlineStr">
        <is>
          <t>RoW</t>
        </is>
      </c>
      <c r="D199" t="inlineStr">
        <is>
          <t>kilogram</t>
        </is>
      </c>
      <c r="F199" t="inlineStr">
        <is>
          <t>technosphere</t>
        </is>
      </c>
      <c r="G199" t="inlineStr">
        <is>
          <t>9.8l/l ethanol, from https://doi.org/10.1007/s00267-009-9370-0</t>
        </is>
      </c>
    </row>
    <row r="201">
      <c r="A201" t="inlineStr">
        <is>
          <t>Activity</t>
        </is>
      </c>
      <c r="B201" t="inlineStr">
        <is>
          <t>Ethanol, from switchgrass, economic allocation, at fuelling station</t>
        </is>
      </c>
    </row>
    <row r="202">
      <c r="A202" t="inlineStr">
        <is>
          <t>location</t>
        </is>
      </c>
      <c r="B202" t="inlineStr">
        <is>
          <t>US</t>
        </is>
      </c>
    </row>
    <row r="203">
      <c r="A203" t="inlineStr">
        <is>
          <t>production amount</t>
        </is>
      </c>
      <c r="B203" t="n">
        <v>1</v>
      </c>
    </row>
    <row r="204">
      <c r="A204" t="inlineStr">
        <is>
          <t>reference product</t>
        </is>
      </c>
      <c r="B204" t="inlineStr">
        <is>
          <t>ethanol, without water, in 99.7% solution state, vehicle grade</t>
        </is>
      </c>
    </row>
    <row r="205">
      <c r="A205" t="inlineStr">
        <is>
          <t>type</t>
        </is>
      </c>
      <c r="B205" t="inlineStr">
        <is>
          <t>process</t>
        </is>
      </c>
    </row>
    <row r="206">
      <c r="A206" t="inlineStr">
        <is>
          <t>unit</t>
        </is>
      </c>
      <c r="B206" t="inlineStr">
        <is>
          <t>kilogram</t>
        </is>
      </c>
    </row>
    <row r="207">
      <c r="A207" t="inlineStr">
        <is>
          <t>source</t>
        </is>
      </c>
      <c r="B207" t="inlineStr">
        <is>
          <t>Fuel-Cycle Assessment of Selected Bioethanol Production Pathways in the United States, November 1, 2006, M. Wu, M. Wang, H. Huo, http://greet.es.anl.gov/publication-2lli584z (2020 update). Distribution of fuel (incl. losses) adapted from ecoinvent 3.7.</t>
        </is>
      </c>
    </row>
    <row r="208">
      <c r="A208" t="inlineStr">
        <is>
          <t>comment</t>
        </is>
      </c>
      <c r="B208" t="inlineStr">
        <is>
          <t>Economic allocation. LHV: 29.7 MJ/kg.</t>
        </is>
      </c>
    </row>
    <row r="209">
      <c r="A209" t="inlineStr">
        <is>
          <t>classifications</t>
        </is>
      </c>
      <c r="B209" t="inlineStr">
        <is>
          <t>CPC::35491:Biodiesel</t>
        </is>
      </c>
    </row>
    <row r="210">
      <c r="A210" t="inlineStr">
        <is>
          <t>Exchanges</t>
        </is>
      </c>
    </row>
    <row r="211">
      <c r="A211" t="inlineStr">
        <is>
          <t>name</t>
        </is>
      </c>
      <c r="B211" t="inlineStr">
        <is>
          <t>amount</t>
        </is>
      </c>
      <c r="C211" t="inlineStr">
        <is>
          <t>location</t>
        </is>
      </c>
      <c r="D211" t="inlineStr">
        <is>
          <t>unit</t>
        </is>
      </c>
      <c r="E211" t="inlineStr">
        <is>
          <t>categories</t>
        </is>
      </c>
      <c r="F211" t="inlineStr">
        <is>
          <t>type</t>
        </is>
      </c>
      <c r="G211" t="inlineStr">
        <is>
          <t>uncertainty type</t>
        </is>
      </c>
      <c r="H211" t="inlineStr">
        <is>
          <t>loc</t>
        </is>
      </c>
      <c r="I211" t="inlineStr">
        <is>
          <t>comment</t>
        </is>
      </c>
      <c r="J211" t="inlineStr">
        <is>
          <t>reference product</t>
        </is>
      </c>
    </row>
    <row r="212">
      <c r="A212" t="inlineStr">
        <is>
          <t>Ethanol, from switchgrass, economic allocation, at fuelling station</t>
        </is>
      </c>
      <c r="B212" t="n">
        <v>1</v>
      </c>
      <c r="C212" t="inlineStr">
        <is>
          <t>US</t>
        </is>
      </c>
      <c r="D212" t="inlineStr">
        <is>
          <t>kilogram</t>
        </is>
      </c>
      <c r="F212" t="inlineStr">
        <is>
          <t>production</t>
        </is>
      </c>
      <c r="J212" t="inlineStr">
        <is>
          <t>ethanol, without water, in 99.7% solution state, vehicle grade</t>
        </is>
      </c>
    </row>
    <row r="213">
      <c r="A213" t="inlineStr">
        <is>
          <t>Ethanol production, via fermentation, from switchgrass, economic allocation</t>
        </is>
      </c>
      <c r="B213" t="n">
        <v>1.00057</v>
      </c>
      <c r="C213" t="inlineStr">
        <is>
          <t>US</t>
        </is>
      </c>
      <c r="D213" t="inlineStr">
        <is>
          <t>kilogram</t>
        </is>
      </c>
      <c r="F213" t="inlineStr">
        <is>
          <t>technosphere</t>
        </is>
      </c>
      <c r="J213" t="inlineStr">
        <is>
          <t>ethanol, from switchgrass</t>
        </is>
      </c>
    </row>
    <row r="214">
      <c r="A214" t="inlineStr">
        <is>
          <t>market group for electricity, low voltage</t>
        </is>
      </c>
      <c r="B214" t="n">
        <v>0.0067</v>
      </c>
      <c r="C214" t="inlineStr">
        <is>
          <t>US</t>
        </is>
      </c>
      <c r="D214" t="inlineStr">
        <is>
          <t>kilowatt hour</t>
        </is>
      </c>
      <c r="F214" t="inlineStr">
        <is>
          <t>technosphere</t>
        </is>
      </c>
      <c r="J214" t="inlineStr">
        <is>
          <t>electricity, low voltage</t>
        </is>
      </c>
    </row>
    <row r="215">
      <c r="A215" t="inlineStr">
        <is>
          <t>market for fly ash and scrubber sludge</t>
        </is>
      </c>
      <c r="B215" t="n">
        <v>-0.000168</v>
      </c>
      <c r="C215" t="inlineStr">
        <is>
          <t>RoW</t>
        </is>
      </c>
      <c r="D215" t="inlineStr">
        <is>
          <t>kilogram</t>
        </is>
      </c>
      <c r="F215" t="inlineStr">
        <is>
          <t>technosphere</t>
        </is>
      </c>
      <c r="J215" t="inlineStr">
        <is>
          <t>fly ash and scrubber sludge</t>
        </is>
      </c>
    </row>
    <row r="216">
      <c r="A216" t="inlineStr">
        <is>
          <t>market for heat, central or small-scale, other than natural gas</t>
        </is>
      </c>
      <c r="B216" t="n">
        <v>0.000584</v>
      </c>
      <c r="C216" t="inlineStr">
        <is>
          <t>RoW</t>
        </is>
      </c>
      <c r="D216" t="inlineStr">
        <is>
          <t>megajoule</t>
        </is>
      </c>
      <c r="F216" t="inlineStr">
        <is>
          <t>technosphere</t>
        </is>
      </c>
      <c r="J216" t="inlineStr">
        <is>
          <t>heat, central or small-scale, other than natural gas</t>
        </is>
      </c>
    </row>
    <row r="217">
      <c r="A217" t="inlineStr">
        <is>
          <t>infrastructure construction, for regional distribution of oil product</t>
        </is>
      </c>
      <c r="B217" t="n">
        <v>2.6e-10</v>
      </c>
      <c r="C217" t="inlineStr">
        <is>
          <t>RoW</t>
        </is>
      </c>
      <c r="D217" t="inlineStr">
        <is>
          <t>unit</t>
        </is>
      </c>
      <c r="F217" t="inlineStr">
        <is>
          <t>technosphere</t>
        </is>
      </c>
      <c r="J217" t="inlineStr">
        <is>
          <t>infrastructure, for regional distribution of oil product</t>
        </is>
      </c>
    </row>
    <row r="218">
      <c r="A218" t="inlineStr">
        <is>
          <t>market for municipal solid waste</t>
        </is>
      </c>
      <c r="B218" t="n">
        <v>-6.27e-06</v>
      </c>
      <c r="C218" t="inlineStr">
        <is>
          <t>RoW</t>
        </is>
      </c>
      <c r="D218" t="inlineStr">
        <is>
          <t>kilogram</t>
        </is>
      </c>
      <c r="F218" t="inlineStr">
        <is>
          <t>technosphere</t>
        </is>
      </c>
      <c r="J218" t="inlineStr">
        <is>
          <t>municipal solid waste</t>
        </is>
      </c>
    </row>
    <row r="219">
      <c r="A219" t="inlineStr">
        <is>
          <t>market for rainwater mineral oil storage</t>
        </is>
      </c>
      <c r="B219" t="n">
        <v>-7.499999999999999e-05</v>
      </c>
      <c r="C219" t="inlineStr">
        <is>
          <t>RoW</t>
        </is>
      </c>
      <c r="D219" t="inlineStr">
        <is>
          <t>cubic meter</t>
        </is>
      </c>
      <c r="F219" t="inlineStr">
        <is>
          <t>technosphere</t>
        </is>
      </c>
      <c r="J219" t="inlineStr">
        <is>
          <t>rainwater mineral oil storage</t>
        </is>
      </c>
    </row>
    <row r="220">
      <c r="A220" t="inlineStr">
        <is>
          <t>market for tap water</t>
        </is>
      </c>
      <c r="B220" t="n">
        <v>0.0006890000000000001</v>
      </c>
      <c r="C220" t="inlineStr">
        <is>
          <t>RoW</t>
        </is>
      </c>
      <c r="D220" t="inlineStr">
        <is>
          <t>kilogram</t>
        </is>
      </c>
      <c r="F220" t="inlineStr">
        <is>
          <t>technosphere</t>
        </is>
      </c>
      <c r="J220" t="inlineStr">
        <is>
          <t>tap water</t>
        </is>
      </c>
    </row>
    <row r="221">
      <c r="A221" t="inlineStr">
        <is>
          <t>market for transport, freight train</t>
        </is>
      </c>
      <c r="B221" t="n">
        <v>0.0336</v>
      </c>
      <c r="C221" t="inlineStr">
        <is>
          <t>RoW</t>
        </is>
      </c>
      <c r="D221" t="inlineStr">
        <is>
          <t>ton kilometer</t>
        </is>
      </c>
      <c r="F221" t="inlineStr">
        <is>
          <t>technosphere</t>
        </is>
      </c>
      <c r="J221" t="inlineStr">
        <is>
          <t>transport, freight train</t>
        </is>
      </c>
    </row>
    <row r="222">
      <c r="A222" t="inlineStr">
        <is>
          <t>market for transport, freight, lorry, unspecified</t>
        </is>
      </c>
      <c r="B222" t="n">
        <v>0.0326</v>
      </c>
      <c r="C222" t="inlineStr">
        <is>
          <t>RER</t>
        </is>
      </c>
      <c r="D222" t="inlineStr">
        <is>
          <t>ton kilometer</t>
        </is>
      </c>
      <c r="F222" t="inlineStr">
        <is>
          <t>technosphere</t>
        </is>
      </c>
      <c r="J222" t="inlineStr">
        <is>
          <t>transport, freight, lorry, unspecified</t>
        </is>
      </c>
    </row>
    <row r="223">
      <c r="A223" t="inlineStr">
        <is>
          <t>treatment of wastewater, average, capacity 1E9l/year</t>
        </is>
      </c>
      <c r="B223" t="n">
        <v>-6.89e-07</v>
      </c>
      <c r="C223" t="inlineStr">
        <is>
          <t>RoW</t>
        </is>
      </c>
      <c r="D223" t="inlineStr">
        <is>
          <t>cubic meter</t>
        </is>
      </c>
      <c r="F223" t="inlineStr">
        <is>
          <t>technosphere</t>
        </is>
      </c>
      <c r="J223" t="inlineStr">
        <is>
          <t>wastewater, average</t>
        </is>
      </c>
    </row>
    <row r="225">
      <c r="A225" t="inlineStr">
        <is>
          <t>Activity</t>
        </is>
      </c>
      <c r="B225" t="inlineStr">
        <is>
          <t>Ethanol, from switchgrass, energy allocation, at fuelling station</t>
        </is>
      </c>
    </row>
    <row r="226">
      <c r="A226" t="inlineStr">
        <is>
          <t>location</t>
        </is>
      </c>
      <c r="B226" t="inlineStr">
        <is>
          <t>US</t>
        </is>
      </c>
    </row>
    <row r="227">
      <c r="A227" t="inlineStr">
        <is>
          <t>production amount</t>
        </is>
      </c>
      <c r="B227" t="n">
        <v>1</v>
      </c>
    </row>
    <row r="228">
      <c r="A228" t="inlineStr">
        <is>
          <t>reference product</t>
        </is>
      </c>
      <c r="B228" t="inlineStr">
        <is>
          <t>ethanol, without water, in 99.7% solution state, vehicle grade</t>
        </is>
      </c>
    </row>
    <row r="229">
      <c r="A229" t="inlineStr">
        <is>
          <t>type</t>
        </is>
      </c>
      <c r="B229" t="inlineStr">
        <is>
          <t>process</t>
        </is>
      </c>
    </row>
    <row r="230">
      <c r="A230" t="inlineStr">
        <is>
          <t>unit</t>
        </is>
      </c>
      <c r="B230" t="inlineStr">
        <is>
          <t>kilogram</t>
        </is>
      </c>
    </row>
    <row r="231">
      <c r="A231" t="inlineStr">
        <is>
          <t>source</t>
        </is>
      </c>
      <c r="B231" t="inlineStr">
        <is>
          <t>Fuel-Cycle Assessment of Selected Bioethanol Production Pathways in the United States, November 1, 2006, M. Wu, M. Wang, H. Huo, http://greet.es.anl.gov/publication-2lli584z (2020 update). Distribution of fuel (incl. losses) adapted from ecoinvent 3.7.</t>
        </is>
      </c>
    </row>
    <row r="232">
      <c r="A232" t="inlineStr">
        <is>
          <t>comment</t>
        </is>
      </c>
      <c r="B232" t="inlineStr">
        <is>
          <t>Energy allocation. LHV: 29.7 MJ/kg.</t>
        </is>
      </c>
    </row>
    <row r="233">
      <c r="A233" t="inlineStr">
        <is>
          <t>classifications</t>
        </is>
      </c>
      <c r="B233" t="inlineStr">
        <is>
          <t>CPC::35491:Biodiesel</t>
        </is>
      </c>
    </row>
    <row r="234">
      <c r="A234" t="inlineStr">
        <is>
          <t>Exchanges</t>
        </is>
      </c>
    </row>
    <row r="235">
      <c r="A235" t="inlineStr">
        <is>
          <t>name</t>
        </is>
      </c>
      <c r="B235" t="inlineStr">
        <is>
          <t>amount</t>
        </is>
      </c>
      <c r="C235" t="inlineStr">
        <is>
          <t>location</t>
        </is>
      </c>
      <c r="D235" t="inlineStr">
        <is>
          <t>unit</t>
        </is>
      </c>
      <c r="E235" t="inlineStr">
        <is>
          <t>categories</t>
        </is>
      </c>
      <c r="F235" t="inlineStr">
        <is>
          <t>type</t>
        </is>
      </c>
      <c r="G235" t="inlineStr">
        <is>
          <t>uncertainty type</t>
        </is>
      </c>
      <c r="H235" t="inlineStr">
        <is>
          <t>loc</t>
        </is>
      </c>
      <c r="I235" t="inlineStr">
        <is>
          <t>comment</t>
        </is>
      </c>
      <c r="J235" t="inlineStr">
        <is>
          <t>reference product</t>
        </is>
      </c>
    </row>
    <row r="236">
      <c r="A236" t="inlineStr">
        <is>
          <t>Ethanol, from switchgrass, energy allocation, at fuelling station</t>
        </is>
      </c>
      <c r="B236" t="n">
        <v>1</v>
      </c>
      <c r="C236" t="inlineStr">
        <is>
          <t>US</t>
        </is>
      </c>
      <c r="D236" t="inlineStr">
        <is>
          <t>kilogram</t>
        </is>
      </c>
      <c r="F236" t="inlineStr">
        <is>
          <t>production</t>
        </is>
      </c>
      <c r="J236" t="inlineStr">
        <is>
          <t>ethanol, without water, in 99.7% solution state, vehicle grade</t>
        </is>
      </c>
    </row>
    <row r="237">
      <c r="A237" t="inlineStr">
        <is>
          <t>Ethanol production, via fermentation, from switchgrass, energy allocation</t>
        </is>
      </c>
      <c r="B237" t="n">
        <v>1.00057</v>
      </c>
      <c r="C237" t="inlineStr">
        <is>
          <t>US</t>
        </is>
      </c>
      <c r="D237" t="inlineStr">
        <is>
          <t>kilogram</t>
        </is>
      </c>
      <c r="F237" t="inlineStr">
        <is>
          <t>technosphere</t>
        </is>
      </c>
      <c r="J237" t="inlineStr">
        <is>
          <t>ethanol, from switchgrass</t>
        </is>
      </c>
    </row>
    <row r="238">
      <c r="A238" t="inlineStr">
        <is>
          <t>market group for electricity, low voltage</t>
        </is>
      </c>
      <c r="B238" t="n">
        <v>0.0067</v>
      </c>
      <c r="C238" t="inlineStr">
        <is>
          <t>US</t>
        </is>
      </c>
      <c r="D238" t="inlineStr">
        <is>
          <t>kilowatt hour</t>
        </is>
      </c>
      <c r="F238" t="inlineStr">
        <is>
          <t>technosphere</t>
        </is>
      </c>
      <c r="J238" t="inlineStr">
        <is>
          <t>electricity, low voltage</t>
        </is>
      </c>
    </row>
    <row r="239">
      <c r="A239" t="inlineStr">
        <is>
          <t>market for fly ash and scrubber sludge</t>
        </is>
      </c>
      <c r="B239" t="n">
        <v>-0.000168</v>
      </c>
      <c r="C239" t="inlineStr">
        <is>
          <t>RoW</t>
        </is>
      </c>
      <c r="D239" t="inlineStr">
        <is>
          <t>kilogram</t>
        </is>
      </c>
      <c r="F239" t="inlineStr">
        <is>
          <t>technosphere</t>
        </is>
      </c>
      <c r="J239" t="inlineStr">
        <is>
          <t>fly ash and scrubber sludge</t>
        </is>
      </c>
    </row>
    <row r="240">
      <c r="A240" t="inlineStr">
        <is>
          <t>market for heat, central or small-scale, other than natural gas</t>
        </is>
      </c>
      <c r="B240" t="n">
        <v>0.000584</v>
      </c>
      <c r="C240" t="inlineStr">
        <is>
          <t>RoW</t>
        </is>
      </c>
      <c r="D240" t="inlineStr">
        <is>
          <t>megajoule</t>
        </is>
      </c>
      <c r="F240" t="inlineStr">
        <is>
          <t>technosphere</t>
        </is>
      </c>
      <c r="J240" t="inlineStr">
        <is>
          <t>heat, central or small-scale, other than natural gas</t>
        </is>
      </c>
    </row>
    <row r="241">
      <c r="A241" t="inlineStr">
        <is>
          <t>infrastructure construction, for regional distribution of oil product</t>
        </is>
      </c>
      <c r="B241" t="n">
        <v>2.6e-10</v>
      </c>
      <c r="C241" t="inlineStr">
        <is>
          <t>RoW</t>
        </is>
      </c>
      <c r="D241" t="inlineStr">
        <is>
          <t>unit</t>
        </is>
      </c>
      <c r="F241" t="inlineStr">
        <is>
          <t>technosphere</t>
        </is>
      </c>
      <c r="J241" t="inlineStr">
        <is>
          <t>infrastructure, for regional distribution of oil product</t>
        </is>
      </c>
    </row>
    <row r="242">
      <c r="A242" t="inlineStr">
        <is>
          <t>market for municipal solid waste</t>
        </is>
      </c>
      <c r="B242" t="n">
        <v>-6.27e-06</v>
      </c>
      <c r="C242" t="inlineStr">
        <is>
          <t>RoW</t>
        </is>
      </c>
      <c r="D242" t="inlineStr">
        <is>
          <t>kilogram</t>
        </is>
      </c>
      <c r="F242" t="inlineStr">
        <is>
          <t>technosphere</t>
        </is>
      </c>
      <c r="J242" t="inlineStr">
        <is>
          <t>municipal solid waste</t>
        </is>
      </c>
    </row>
    <row r="243">
      <c r="A243" t="inlineStr">
        <is>
          <t>market for rainwater mineral oil storage</t>
        </is>
      </c>
      <c r="B243" t="n">
        <v>-7.499999999999999e-05</v>
      </c>
      <c r="C243" t="inlineStr">
        <is>
          <t>RoW</t>
        </is>
      </c>
      <c r="D243" t="inlineStr">
        <is>
          <t>cubic meter</t>
        </is>
      </c>
      <c r="F243" t="inlineStr">
        <is>
          <t>technosphere</t>
        </is>
      </c>
      <c r="J243" t="inlineStr">
        <is>
          <t>rainwater mineral oil storage</t>
        </is>
      </c>
    </row>
    <row r="244">
      <c r="A244" t="inlineStr">
        <is>
          <t>market for tap water</t>
        </is>
      </c>
      <c r="B244" t="n">
        <v>0.0006890000000000001</v>
      </c>
      <c r="C244" t="inlineStr">
        <is>
          <t>RoW</t>
        </is>
      </c>
      <c r="D244" t="inlineStr">
        <is>
          <t>kilogram</t>
        </is>
      </c>
      <c r="F244" t="inlineStr">
        <is>
          <t>technosphere</t>
        </is>
      </c>
      <c r="J244" t="inlineStr">
        <is>
          <t>tap water</t>
        </is>
      </c>
    </row>
    <row r="245">
      <c r="A245" t="inlineStr">
        <is>
          <t>market for transport, freight train</t>
        </is>
      </c>
      <c r="B245" t="n">
        <v>0.0336</v>
      </c>
      <c r="C245" t="inlineStr">
        <is>
          <t>RoW</t>
        </is>
      </c>
      <c r="D245" t="inlineStr">
        <is>
          <t>ton kilometer</t>
        </is>
      </c>
      <c r="F245" t="inlineStr">
        <is>
          <t>technosphere</t>
        </is>
      </c>
      <c r="J245" t="inlineStr">
        <is>
          <t>transport, freight train</t>
        </is>
      </c>
    </row>
    <row r="246">
      <c r="A246" t="inlineStr">
        <is>
          <t>market for transport, freight, lorry, unspecified</t>
        </is>
      </c>
      <c r="B246" t="n">
        <v>0.0326</v>
      </c>
      <c r="C246" t="inlineStr">
        <is>
          <t>RER</t>
        </is>
      </c>
      <c r="D246" t="inlineStr">
        <is>
          <t>ton kilometer</t>
        </is>
      </c>
      <c r="F246" t="inlineStr">
        <is>
          <t>technosphere</t>
        </is>
      </c>
      <c r="J246" t="inlineStr">
        <is>
          <t>transport, freight, lorry, unspecified</t>
        </is>
      </c>
    </row>
    <row r="247">
      <c r="A247" t="inlineStr">
        <is>
          <t>treatment of wastewater, average, capacity 1E9l/year</t>
        </is>
      </c>
      <c r="B247" t="n">
        <v>-6.89e-07</v>
      </c>
      <c r="C247" t="inlineStr">
        <is>
          <t>RoW</t>
        </is>
      </c>
      <c r="D247" t="inlineStr">
        <is>
          <t>cubic meter</t>
        </is>
      </c>
      <c r="F247" t="inlineStr">
        <is>
          <t>technosphere</t>
        </is>
      </c>
      <c r="J247" t="inlineStr">
        <is>
          <t>wastewater, average</t>
        </is>
      </c>
    </row>
    <row r="249">
      <c r="A249" t="inlineStr">
        <is>
          <t>Activity</t>
        </is>
      </c>
      <c r="B249" t="inlineStr">
        <is>
          <t>Ethanol, from switchgrass, system expansion, at fuelling station</t>
        </is>
      </c>
    </row>
    <row r="250">
      <c r="A250" t="inlineStr">
        <is>
          <t>location</t>
        </is>
      </c>
      <c r="B250" t="inlineStr">
        <is>
          <t>US</t>
        </is>
      </c>
    </row>
    <row r="251">
      <c r="A251" t="inlineStr">
        <is>
          <t>production amount</t>
        </is>
      </c>
      <c r="B251" t="n">
        <v>1</v>
      </c>
    </row>
    <row r="252">
      <c r="A252" t="inlineStr">
        <is>
          <t>reference product</t>
        </is>
      </c>
      <c r="B252" t="inlineStr">
        <is>
          <t>ethanol, without water, in 99.7% solution state, vehicle grade</t>
        </is>
      </c>
    </row>
    <row r="253">
      <c r="A253" t="inlineStr">
        <is>
          <t>type</t>
        </is>
      </c>
      <c r="B253" t="inlineStr">
        <is>
          <t>process</t>
        </is>
      </c>
    </row>
    <row r="254">
      <c r="A254" t="inlineStr">
        <is>
          <t>unit</t>
        </is>
      </c>
      <c r="B254" t="inlineStr">
        <is>
          <t>kilogram</t>
        </is>
      </c>
    </row>
    <row r="255">
      <c r="A255" t="inlineStr">
        <is>
          <t>source</t>
        </is>
      </c>
      <c r="B255" t="inlineStr">
        <is>
          <t>Fuel-Cycle Assessment of Selected Bioethanol Production Pathways in the United States, November 1, 2006, M. Wu, M. Wang, H. Huo, http://greet.es.anl.gov/publication-2lli584z (2020 update). Distribution of fuel (incl. losses) adapted from ecoinvent 3.7.</t>
        </is>
      </c>
    </row>
    <row r="256">
      <c r="A256" t="inlineStr">
        <is>
          <t>comment</t>
        </is>
      </c>
      <c r="B256" t="inlineStr">
        <is>
          <t>system expansion. LHV: 29.7 MJ/kg.</t>
        </is>
      </c>
    </row>
    <row r="257">
      <c r="A257" t="inlineStr">
        <is>
          <t>classifications</t>
        </is>
      </c>
      <c r="B257" t="inlineStr">
        <is>
          <t>CPC::35491:Biodiesel</t>
        </is>
      </c>
    </row>
    <row r="258">
      <c r="A258" t="inlineStr">
        <is>
          <t>Exchanges</t>
        </is>
      </c>
    </row>
    <row r="259">
      <c r="A259" t="inlineStr">
        <is>
          <t>name</t>
        </is>
      </c>
      <c r="B259" t="inlineStr">
        <is>
          <t>amount</t>
        </is>
      </c>
      <c r="C259" t="inlineStr">
        <is>
          <t>location</t>
        </is>
      </c>
      <c r="D259" t="inlineStr">
        <is>
          <t>unit</t>
        </is>
      </c>
      <c r="E259" t="inlineStr">
        <is>
          <t>categories</t>
        </is>
      </c>
      <c r="F259" t="inlineStr">
        <is>
          <t>type</t>
        </is>
      </c>
      <c r="G259" t="inlineStr">
        <is>
          <t>uncertainty type</t>
        </is>
      </c>
      <c r="H259" t="inlineStr">
        <is>
          <t>loc</t>
        </is>
      </c>
      <c r="I259" t="inlineStr">
        <is>
          <t>comment</t>
        </is>
      </c>
      <c r="J259" t="inlineStr">
        <is>
          <t>reference product</t>
        </is>
      </c>
    </row>
    <row r="260">
      <c r="A260" t="inlineStr">
        <is>
          <t>Ethanol, from switchgrass, system expansion, at fuelling station</t>
        </is>
      </c>
      <c r="B260" t="n">
        <v>1</v>
      </c>
      <c r="C260" t="inlineStr">
        <is>
          <t>US</t>
        </is>
      </c>
      <c r="D260" t="inlineStr">
        <is>
          <t>kilogram</t>
        </is>
      </c>
      <c r="F260" t="inlineStr">
        <is>
          <t>production</t>
        </is>
      </c>
      <c r="J260" t="inlineStr">
        <is>
          <t>ethanol, without water, in 99.7% solution state, vehicle grade</t>
        </is>
      </c>
    </row>
    <row r="261">
      <c r="A261" t="inlineStr">
        <is>
          <t>Ethanol production, via fermentation, from switchgrass, system expansion</t>
        </is>
      </c>
      <c r="B261" t="n">
        <v>1.00057</v>
      </c>
      <c r="C261" t="inlineStr">
        <is>
          <t>US</t>
        </is>
      </c>
      <c r="D261" t="inlineStr">
        <is>
          <t>kilogram</t>
        </is>
      </c>
      <c r="F261" t="inlineStr">
        <is>
          <t>technosphere</t>
        </is>
      </c>
      <c r="J261" t="inlineStr">
        <is>
          <t>ethanol, from switchgrass</t>
        </is>
      </c>
    </row>
    <row r="262">
      <c r="A262" t="inlineStr">
        <is>
          <t>market group for electricity, low voltage</t>
        </is>
      </c>
      <c r="B262" t="n">
        <v>0.0067</v>
      </c>
      <c r="C262" t="inlineStr">
        <is>
          <t>US</t>
        </is>
      </c>
      <c r="D262" t="inlineStr">
        <is>
          <t>kilowatt hour</t>
        </is>
      </c>
      <c r="F262" t="inlineStr">
        <is>
          <t>technosphere</t>
        </is>
      </c>
      <c r="J262" t="inlineStr">
        <is>
          <t>electricity, low voltage</t>
        </is>
      </c>
    </row>
    <row r="263">
      <c r="A263" t="inlineStr">
        <is>
          <t>market for fly ash and scrubber sludge</t>
        </is>
      </c>
      <c r="B263" t="n">
        <v>-0.000168</v>
      </c>
      <c r="C263" t="inlineStr">
        <is>
          <t>RoW</t>
        </is>
      </c>
      <c r="D263" t="inlineStr">
        <is>
          <t>kilogram</t>
        </is>
      </c>
      <c r="F263" t="inlineStr">
        <is>
          <t>technosphere</t>
        </is>
      </c>
      <c r="J263" t="inlineStr">
        <is>
          <t>fly ash and scrubber sludge</t>
        </is>
      </c>
    </row>
    <row r="264">
      <c r="A264" t="inlineStr">
        <is>
          <t>market for heat, central or small-scale, other than natural gas</t>
        </is>
      </c>
      <c r="B264" t="n">
        <v>0.000584</v>
      </c>
      <c r="C264" t="inlineStr">
        <is>
          <t>RoW</t>
        </is>
      </c>
      <c r="D264" t="inlineStr">
        <is>
          <t>megajoule</t>
        </is>
      </c>
      <c r="F264" t="inlineStr">
        <is>
          <t>technosphere</t>
        </is>
      </c>
      <c r="J264" t="inlineStr">
        <is>
          <t>heat, central or small-scale, other than natural gas</t>
        </is>
      </c>
    </row>
    <row r="265">
      <c r="A265" t="inlineStr">
        <is>
          <t>infrastructure construction, for regional distribution of oil product</t>
        </is>
      </c>
      <c r="B265" t="n">
        <v>2.6e-10</v>
      </c>
      <c r="C265" t="inlineStr">
        <is>
          <t>RoW</t>
        </is>
      </c>
      <c r="D265" t="inlineStr">
        <is>
          <t>unit</t>
        </is>
      </c>
      <c r="F265" t="inlineStr">
        <is>
          <t>technosphere</t>
        </is>
      </c>
      <c r="J265" t="inlineStr">
        <is>
          <t>infrastructure, for regional distribution of oil product</t>
        </is>
      </c>
    </row>
    <row r="266">
      <c r="A266" t="inlineStr">
        <is>
          <t>market for municipal solid waste</t>
        </is>
      </c>
      <c r="B266" t="n">
        <v>-6.27e-06</v>
      </c>
      <c r="C266" t="inlineStr">
        <is>
          <t>RoW</t>
        </is>
      </c>
      <c r="D266" t="inlineStr">
        <is>
          <t>kilogram</t>
        </is>
      </c>
      <c r="F266" t="inlineStr">
        <is>
          <t>technosphere</t>
        </is>
      </c>
      <c r="J266" t="inlineStr">
        <is>
          <t>municipal solid waste</t>
        </is>
      </c>
    </row>
    <row r="267">
      <c r="A267" t="inlineStr">
        <is>
          <t>market for rainwater mineral oil storage</t>
        </is>
      </c>
      <c r="B267" t="n">
        <v>-7.499999999999999e-05</v>
      </c>
      <c r="C267" t="inlineStr">
        <is>
          <t>RoW</t>
        </is>
      </c>
      <c r="D267" t="inlineStr">
        <is>
          <t>cubic meter</t>
        </is>
      </c>
      <c r="F267" t="inlineStr">
        <is>
          <t>technosphere</t>
        </is>
      </c>
      <c r="J267" t="inlineStr">
        <is>
          <t>rainwater mineral oil storage</t>
        </is>
      </c>
    </row>
    <row r="268">
      <c r="A268" t="inlineStr">
        <is>
          <t>market for tap water</t>
        </is>
      </c>
      <c r="B268" t="n">
        <v>0.0006890000000000001</v>
      </c>
      <c r="C268" t="inlineStr">
        <is>
          <t>RoW</t>
        </is>
      </c>
      <c r="D268" t="inlineStr">
        <is>
          <t>kilogram</t>
        </is>
      </c>
      <c r="F268" t="inlineStr">
        <is>
          <t>technosphere</t>
        </is>
      </c>
      <c r="J268" t="inlineStr">
        <is>
          <t>tap water</t>
        </is>
      </c>
    </row>
    <row r="269">
      <c r="A269" t="inlineStr">
        <is>
          <t>market for transport, freight train</t>
        </is>
      </c>
      <c r="B269" t="n">
        <v>0.0336</v>
      </c>
      <c r="C269" t="inlineStr">
        <is>
          <t>RoW</t>
        </is>
      </c>
      <c r="D269" t="inlineStr">
        <is>
          <t>ton kilometer</t>
        </is>
      </c>
      <c r="F269" t="inlineStr">
        <is>
          <t>technosphere</t>
        </is>
      </c>
      <c r="J269" t="inlineStr">
        <is>
          <t>transport, freight train</t>
        </is>
      </c>
    </row>
    <row r="270">
      <c r="A270" t="inlineStr">
        <is>
          <t>market for transport, freight, lorry, unspecified</t>
        </is>
      </c>
      <c r="B270" t="n">
        <v>0.0326</v>
      </c>
      <c r="C270" t="inlineStr">
        <is>
          <t>RER</t>
        </is>
      </c>
      <c r="D270" t="inlineStr">
        <is>
          <t>ton kilometer</t>
        </is>
      </c>
      <c r="F270" t="inlineStr">
        <is>
          <t>technosphere</t>
        </is>
      </c>
      <c r="J270" t="inlineStr">
        <is>
          <t>transport, freight, lorry, unspecified</t>
        </is>
      </c>
    </row>
    <row r="271">
      <c r="A271" t="inlineStr">
        <is>
          <t>treatment of wastewater, average, capacity 1E9l/year</t>
        </is>
      </c>
      <c r="B271" t="n">
        <v>-6.89e-07</v>
      </c>
      <c r="C271" t="inlineStr">
        <is>
          <t>RoW</t>
        </is>
      </c>
      <c r="D271" t="inlineStr">
        <is>
          <t>cubic meter</t>
        </is>
      </c>
      <c r="F271" t="inlineStr">
        <is>
          <t>technosphere</t>
        </is>
      </c>
      <c r="J271" t="inlineStr">
        <is>
          <t>wastewater, average</t>
        </is>
      </c>
    </row>
    <row r="273">
      <c r="A273" t="inlineStr">
        <is>
          <t>Activity</t>
        </is>
      </c>
      <c r="B273" t="inlineStr">
        <is>
          <t>Ethanol, from switchgrass, economic allocation, with carbon capture and storage, at fuelling station</t>
        </is>
      </c>
    </row>
    <row r="274">
      <c r="A274" t="inlineStr">
        <is>
          <t>location</t>
        </is>
      </c>
      <c r="B274" t="inlineStr">
        <is>
          <t>US</t>
        </is>
      </c>
    </row>
    <row r="275">
      <c r="A275" t="inlineStr">
        <is>
          <t>production amount</t>
        </is>
      </c>
      <c r="B275" t="n">
        <v>1</v>
      </c>
    </row>
    <row r="276">
      <c r="A276" t="inlineStr">
        <is>
          <t>reference product</t>
        </is>
      </c>
      <c r="B276" t="inlineStr">
        <is>
          <t>ethanol, without water, in 99.7% solution state, vehicle grade</t>
        </is>
      </c>
    </row>
    <row r="277">
      <c r="A277" t="inlineStr">
        <is>
          <t>type</t>
        </is>
      </c>
      <c r="B277" t="inlineStr">
        <is>
          <t>process</t>
        </is>
      </c>
    </row>
    <row r="278">
      <c r="A278" t="inlineStr">
        <is>
          <t>unit</t>
        </is>
      </c>
      <c r="B278" t="inlineStr">
        <is>
          <t>kilogram</t>
        </is>
      </c>
    </row>
    <row r="279">
      <c r="A279" t="inlineStr">
        <is>
          <t>source</t>
        </is>
      </c>
      <c r="B279" t="inlineStr">
        <is>
          <t>Fuel-Cycle Assessment of Selected Bioethanol Production Pathways in the United States, November 1, 2006, M. Wu, M. Wang, H. Huo, http://greet.es.anl.gov/publication-2lli584z (2020 update). Distribution of fuel (incl. losses) adapted from ecoinvent 3.7.</t>
        </is>
      </c>
    </row>
    <row r="280">
      <c r="A280" t="inlineStr">
        <is>
          <t>comment</t>
        </is>
      </c>
      <c r="B280" t="inlineStr">
        <is>
          <t>Economic allocation. LHV: 29.7 MJ/kg.</t>
        </is>
      </c>
    </row>
    <row r="281">
      <c r="A281" t="inlineStr">
        <is>
          <t>classifications</t>
        </is>
      </c>
      <c r="B281" t="inlineStr">
        <is>
          <t>CPC::35491:Biodiesel</t>
        </is>
      </c>
    </row>
    <row r="282">
      <c r="A282" t="inlineStr">
        <is>
          <t>Exchanges</t>
        </is>
      </c>
    </row>
    <row r="283">
      <c r="A283" t="inlineStr">
        <is>
          <t>name</t>
        </is>
      </c>
      <c r="B283" t="inlineStr">
        <is>
          <t>amount</t>
        </is>
      </c>
      <c r="C283" t="inlineStr">
        <is>
          <t>location</t>
        </is>
      </c>
      <c r="D283" t="inlineStr">
        <is>
          <t>unit</t>
        </is>
      </c>
      <c r="E283" t="inlineStr">
        <is>
          <t>categories</t>
        </is>
      </c>
      <c r="F283" t="inlineStr">
        <is>
          <t>type</t>
        </is>
      </c>
      <c r="G283" t="inlineStr">
        <is>
          <t>uncertainty type</t>
        </is>
      </c>
      <c r="H283" t="inlineStr">
        <is>
          <t>loc</t>
        </is>
      </c>
      <c r="I283" t="inlineStr">
        <is>
          <t>comment</t>
        </is>
      </c>
      <c r="J283" t="inlineStr">
        <is>
          <t>reference product</t>
        </is>
      </c>
    </row>
    <row r="284">
      <c r="A284" t="inlineStr">
        <is>
          <t>Ethanol, from switchgrass, economic allocation, with carbon capture and storage, at fuelling station</t>
        </is>
      </c>
      <c r="B284" t="n">
        <v>1</v>
      </c>
      <c r="C284" t="inlineStr">
        <is>
          <t>US</t>
        </is>
      </c>
      <c r="D284" t="inlineStr">
        <is>
          <t>kilogram</t>
        </is>
      </c>
      <c r="F284" t="inlineStr">
        <is>
          <t>production</t>
        </is>
      </c>
      <c r="J284" t="inlineStr">
        <is>
          <t>ethanol, without water, in 99.7% solution state, vehicle grade</t>
        </is>
      </c>
    </row>
    <row r="285">
      <c r="A285" t="inlineStr">
        <is>
          <t>Ethanol production, via fermentation, from switchgrass, with carbon capture and storage, economic allocation</t>
        </is>
      </c>
      <c r="B285" t="n">
        <v>1.00057</v>
      </c>
      <c r="C285" t="inlineStr">
        <is>
          <t>US</t>
        </is>
      </c>
      <c r="D285" t="inlineStr">
        <is>
          <t>kilogram</t>
        </is>
      </c>
      <c r="F285" t="inlineStr">
        <is>
          <t>technosphere</t>
        </is>
      </c>
      <c r="J285" t="inlineStr">
        <is>
          <t>ethanol, from switchgrass</t>
        </is>
      </c>
    </row>
    <row r="286">
      <c r="A286" t="inlineStr">
        <is>
          <t>market group for electricity, low voltage</t>
        </is>
      </c>
      <c r="B286" t="n">
        <v>0.0067</v>
      </c>
      <c r="C286" t="inlineStr">
        <is>
          <t>US</t>
        </is>
      </c>
      <c r="D286" t="inlineStr">
        <is>
          <t>kilowatt hour</t>
        </is>
      </c>
      <c r="F286" t="inlineStr">
        <is>
          <t>technosphere</t>
        </is>
      </c>
      <c r="J286" t="inlineStr">
        <is>
          <t>electricity, low voltage</t>
        </is>
      </c>
    </row>
    <row r="287">
      <c r="A287" t="inlineStr">
        <is>
          <t>market for fly ash and scrubber sludge</t>
        </is>
      </c>
      <c r="B287" t="n">
        <v>-0.000168</v>
      </c>
      <c r="C287" t="inlineStr">
        <is>
          <t>RoW</t>
        </is>
      </c>
      <c r="D287" t="inlineStr">
        <is>
          <t>kilogram</t>
        </is>
      </c>
      <c r="F287" t="inlineStr">
        <is>
          <t>technosphere</t>
        </is>
      </c>
      <c r="J287" t="inlineStr">
        <is>
          <t>fly ash and scrubber sludge</t>
        </is>
      </c>
    </row>
    <row r="288">
      <c r="A288" t="inlineStr">
        <is>
          <t>market for heat, central or small-scale, other than natural gas</t>
        </is>
      </c>
      <c r="B288" t="n">
        <v>0.000584</v>
      </c>
      <c r="C288" t="inlineStr">
        <is>
          <t>RoW</t>
        </is>
      </c>
      <c r="D288" t="inlineStr">
        <is>
          <t>megajoule</t>
        </is>
      </c>
      <c r="F288" t="inlineStr">
        <is>
          <t>technosphere</t>
        </is>
      </c>
      <c r="J288" t="inlineStr">
        <is>
          <t>heat, central or small-scale, other than natural gas</t>
        </is>
      </c>
    </row>
    <row r="289">
      <c r="A289" t="inlineStr">
        <is>
          <t>infrastructure construction, for regional distribution of oil product</t>
        </is>
      </c>
      <c r="B289" t="n">
        <v>2.6e-10</v>
      </c>
      <c r="C289" t="inlineStr">
        <is>
          <t>RoW</t>
        </is>
      </c>
      <c r="D289" t="inlineStr">
        <is>
          <t>unit</t>
        </is>
      </c>
      <c r="F289" t="inlineStr">
        <is>
          <t>technosphere</t>
        </is>
      </c>
      <c r="J289" t="inlineStr">
        <is>
          <t>infrastructure, for regional distribution of oil product</t>
        </is>
      </c>
    </row>
    <row r="290">
      <c r="A290" t="inlineStr">
        <is>
          <t>market for municipal solid waste</t>
        </is>
      </c>
      <c r="B290" t="n">
        <v>-6.27e-06</v>
      </c>
      <c r="C290" t="inlineStr">
        <is>
          <t>RoW</t>
        </is>
      </c>
      <c r="D290" t="inlineStr">
        <is>
          <t>kilogram</t>
        </is>
      </c>
      <c r="F290" t="inlineStr">
        <is>
          <t>technosphere</t>
        </is>
      </c>
      <c r="J290" t="inlineStr">
        <is>
          <t>municipal solid waste</t>
        </is>
      </c>
    </row>
    <row r="291">
      <c r="A291" t="inlineStr">
        <is>
          <t>market for rainwater mineral oil storage</t>
        </is>
      </c>
      <c r="B291" t="n">
        <v>-7.499999999999999e-05</v>
      </c>
      <c r="C291" t="inlineStr">
        <is>
          <t>RoW</t>
        </is>
      </c>
      <c r="D291" t="inlineStr">
        <is>
          <t>cubic meter</t>
        </is>
      </c>
      <c r="F291" t="inlineStr">
        <is>
          <t>technosphere</t>
        </is>
      </c>
      <c r="J291" t="inlineStr">
        <is>
          <t>rainwater mineral oil storage</t>
        </is>
      </c>
    </row>
    <row r="292">
      <c r="A292" t="inlineStr">
        <is>
          <t>market for tap water</t>
        </is>
      </c>
      <c r="B292" t="n">
        <v>0.0006890000000000001</v>
      </c>
      <c r="C292" t="inlineStr">
        <is>
          <t>RoW</t>
        </is>
      </c>
      <c r="D292" t="inlineStr">
        <is>
          <t>kilogram</t>
        </is>
      </c>
      <c r="F292" t="inlineStr">
        <is>
          <t>technosphere</t>
        </is>
      </c>
      <c r="J292" t="inlineStr">
        <is>
          <t>tap water</t>
        </is>
      </c>
    </row>
    <row r="293">
      <c r="A293" t="inlineStr">
        <is>
          <t>market for transport, freight train</t>
        </is>
      </c>
      <c r="B293" t="n">
        <v>0.0336</v>
      </c>
      <c r="C293" t="inlineStr">
        <is>
          <t>RoW</t>
        </is>
      </c>
      <c r="D293" t="inlineStr">
        <is>
          <t>ton kilometer</t>
        </is>
      </c>
      <c r="F293" t="inlineStr">
        <is>
          <t>technosphere</t>
        </is>
      </c>
      <c r="J293" t="inlineStr">
        <is>
          <t>transport, freight train</t>
        </is>
      </c>
    </row>
    <row r="294">
      <c r="A294" t="inlineStr">
        <is>
          <t>market for transport, freight, lorry, unspecified</t>
        </is>
      </c>
      <c r="B294" t="n">
        <v>0.0326</v>
      </c>
      <c r="C294" t="inlineStr">
        <is>
          <t>RER</t>
        </is>
      </c>
      <c r="D294" t="inlineStr">
        <is>
          <t>ton kilometer</t>
        </is>
      </c>
      <c r="F294" t="inlineStr">
        <is>
          <t>technosphere</t>
        </is>
      </c>
      <c r="J294" t="inlineStr">
        <is>
          <t>transport, freight, lorry, unspecified</t>
        </is>
      </c>
    </row>
    <row r="295">
      <c r="A295" t="inlineStr">
        <is>
          <t>treatment of wastewater, average, capacity 1E9l/year</t>
        </is>
      </c>
      <c r="B295" t="n">
        <v>-6.89e-07</v>
      </c>
      <c r="C295" t="inlineStr">
        <is>
          <t>RoW</t>
        </is>
      </c>
      <c r="D295" t="inlineStr">
        <is>
          <t>cubic meter</t>
        </is>
      </c>
      <c r="F295" t="inlineStr">
        <is>
          <t>technosphere</t>
        </is>
      </c>
      <c r="J295" t="inlineStr">
        <is>
          <t>wastewater, average</t>
        </is>
      </c>
    </row>
    <row r="297">
      <c r="A297" t="inlineStr">
        <is>
          <t>Activity</t>
        </is>
      </c>
      <c r="B297" t="inlineStr">
        <is>
          <t>Ethanol, from switchgrass, energy allocation, with carbon capture and storage, at fuelling station</t>
        </is>
      </c>
    </row>
    <row r="298">
      <c r="A298" t="inlineStr">
        <is>
          <t>location</t>
        </is>
      </c>
      <c r="B298" t="inlineStr">
        <is>
          <t>US</t>
        </is>
      </c>
    </row>
    <row r="299">
      <c r="A299" t="inlineStr">
        <is>
          <t>production amount</t>
        </is>
      </c>
      <c r="B299" t="n">
        <v>1</v>
      </c>
    </row>
    <row r="300">
      <c r="A300" t="inlineStr">
        <is>
          <t>reference product</t>
        </is>
      </c>
      <c r="B300" t="inlineStr">
        <is>
          <t>ethanol, without water, in 99.7% solution state, vehicle grade</t>
        </is>
      </c>
    </row>
    <row r="301">
      <c r="A301" t="inlineStr">
        <is>
          <t>type</t>
        </is>
      </c>
      <c r="B301" t="inlineStr">
        <is>
          <t>process</t>
        </is>
      </c>
    </row>
    <row r="302">
      <c r="A302" t="inlineStr">
        <is>
          <t>unit</t>
        </is>
      </c>
      <c r="B302" t="inlineStr">
        <is>
          <t>kilogram</t>
        </is>
      </c>
    </row>
    <row r="303">
      <c r="A303" t="inlineStr">
        <is>
          <t>source</t>
        </is>
      </c>
      <c r="B303" t="inlineStr">
        <is>
          <t>Fuel-Cycle Assessment of Selected Bioethanol Production Pathways in the United States, November 1, 2006, M. Wu, M. Wang, H. Huo, http://greet.es.anl.gov/publication-2lli584z (2020 update). Distribution of fuel (incl. losses) adapted from ecoinvent 3.7.</t>
        </is>
      </c>
    </row>
    <row r="304">
      <c r="A304" t="inlineStr">
        <is>
          <t>comment</t>
        </is>
      </c>
      <c r="B304" t="inlineStr">
        <is>
          <t>Energy allocation. LHV: 29.7 MJ/kg.</t>
        </is>
      </c>
    </row>
    <row r="305">
      <c r="A305" t="inlineStr">
        <is>
          <t>classifications</t>
        </is>
      </c>
      <c r="B305" t="inlineStr">
        <is>
          <t>CPC::35491:Biodiesel</t>
        </is>
      </c>
    </row>
    <row r="306">
      <c r="A306" t="inlineStr">
        <is>
          <t>Exchanges</t>
        </is>
      </c>
    </row>
    <row r="307">
      <c r="A307" t="inlineStr">
        <is>
          <t>name</t>
        </is>
      </c>
      <c r="B307" t="inlineStr">
        <is>
          <t>amount</t>
        </is>
      </c>
      <c r="C307" t="inlineStr">
        <is>
          <t>location</t>
        </is>
      </c>
      <c r="D307" t="inlineStr">
        <is>
          <t>unit</t>
        </is>
      </c>
      <c r="E307" t="inlineStr">
        <is>
          <t>categories</t>
        </is>
      </c>
      <c r="F307" t="inlineStr">
        <is>
          <t>type</t>
        </is>
      </c>
      <c r="G307" t="inlineStr">
        <is>
          <t>uncertainty type</t>
        </is>
      </c>
      <c r="H307" t="inlineStr">
        <is>
          <t>loc</t>
        </is>
      </c>
      <c r="I307" t="inlineStr">
        <is>
          <t>comment</t>
        </is>
      </c>
      <c r="J307" t="inlineStr">
        <is>
          <t>reference product</t>
        </is>
      </c>
    </row>
    <row r="308">
      <c r="A308" t="inlineStr">
        <is>
          <t>Ethanol, from switchgrass, energy allocation, with carbon capture and storage, at fuelling station</t>
        </is>
      </c>
      <c r="B308" t="n">
        <v>1</v>
      </c>
      <c r="C308" t="inlineStr">
        <is>
          <t>US</t>
        </is>
      </c>
      <c r="D308" t="inlineStr">
        <is>
          <t>kilogram</t>
        </is>
      </c>
      <c r="F308" t="inlineStr">
        <is>
          <t>production</t>
        </is>
      </c>
      <c r="J308" t="inlineStr">
        <is>
          <t>ethanol, without water, in 99.7% solution state, vehicle grade</t>
        </is>
      </c>
    </row>
    <row r="309">
      <c r="A309" t="inlineStr">
        <is>
          <t>Ethanol production, via fermentation, from switchgrass, with carbon capture and storage, energy allocation</t>
        </is>
      </c>
      <c r="B309" t="n">
        <v>1.00057</v>
      </c>
      <c r="C309" t="inlineStr">
        <is>
          <t>US</t>
        </is>
      </c>
      <c r="D309" t="inlineStr">
        <is>
          <t>kilogram</t>
        </is>
      </c>
      <c r="F309" t="inlineStr">
        <is>
          <t>technosphere</t>
        </is>
      </c>
      <c r="J309" t="inlineStr">
        <is>
          <t>ethanol, from switchgrass</t>
        </is>
      </c>
    </row>
    <row r="310">
      <c r="A310" t="inlineStr">
        <is>
          <t>market group for electricity, low voltage</t>
        </is>
      </c>
      <c r="B310" t="n">
        <v>0.0067</v>
      </c>
      <c r="C310" t="inlineStr">
        <is>
          <t>US</t>
        </is>
      </c>
      <c r="D310" t="inlineStr">
        <is>
          <t>kilowatt hour</t>
        </is>
      </c>
      <c r="F310" t="inlineStr">
        <is>
          <t>technosphere</t>
        </is>
      </c>
      <c r="J310" t="inlineStr">
        <is>
          <t>electricity, low voltage</t>
        </is>
      </c>
    </row>
    <row r="311">
      <c r="A311" t="inlineStr">
        <is>
          <t>market for fly ash and scrubber sludge</t>
        </is>
      </c>
      <c r="B311" t="n">
        <v>-0.000168</v>
      </c>
      <c r="C311" t="inlineStr">
        <is>
          <t>RoW</t>
        </is>
      </c>
      <c r="D311" t="inlineStr">
        <is>
          <t>kilogram</t>
        </is>
      </c>
      <c r="F311" t="inlineStr">
        <is>
          <t>technosphere</t>
        </is>
      </c>
      <c r="J311" t="inlineStr">
        <is>
          <t>fly ash and scrubber sludge</t>
        </is>
      </c>
    </row>
    <row r="312">
      <c r="A312" t="inlineStr">
        <is>
          <t>market for heat, central or small-scale, other than natural gas</t>
        </is>
      </c>
      <c r="B312" t="n">
        <v>0.000584</v>
      </c>
      <c r="C312" t="inlineStr">
        <is>
          <t>RoW</t>
        </is>
      </c>
      <c r="D312" t="inlineStr">
        <is>
          <t>megajoule</t>
        </is>
      </c>
      <c r="F312" t="inlineStr">
        <is>
          <t>technosphere</t>
        </is>
      </c>
      <c r="J312" t="inlineStr">
        <is>
          <t>heat, central or small-scale, other than natural gas</t>
        </is>
      </c>
    </row>
    <row r="313">
      <c r="A313" t="inlineStr">
        <is>
          <t>infrastructure construction, for regional distribution of oil product</t>
        </is>
      </c>
      <c r="B313" t="n">
        <v>2.6e-10</v>
      </c>
      <c r="C313" t="inlineStr">
        <is>
          <t>RoW</t>
        </is>
      </c>
      <c r="D313" t="inlineStr">
        <is>
          <t>unit</t>
        </is>
      </c>
      <c r="F313" t="inlineStr">
        <is>
          <t>technosphere</t>
        </is>
      </c>
      <c r="J313" t="inlineStr">
        <is>
          <t>infrastructure, for regional distribution of oil product</t>
        </is>
      </c>
    </row>
    <row r="314">
      <c r="A314" t="inlineStr">
        <is>
          <t>market for municipal solid waste</t>
        </is>
      </c>
      <c r="B314" t="n">
        <v>-6.27e-06</v>
      </c>
      <c r="C314" t="inlineStr">
        <is>
          <t>RoW</t>
        </is>
      </c>
      <c r="D314" t="inlineStr">
        <is>
          <t>kilogram</t>
        </is>
      </c>
      <c r="F314" t="inlineStr">
        <is>
          <t>technosphere</t>
        </is>
      </c>
      <c r="J314" t="inlineStr">
        <is>
          <t>municipal solid waste</t>
        </is>
      </c>
    </row>
    <row r="315">
      <c r="A315" t="inlineStr">
        <is>
          <t>market for rainwater mineral oil storage</t>
        </is>
      </c>
      <c r="B315" t="n">
        <v>-7.499999999999999e-05</v>
      </c>
      <c r="C315" t="inlineStr">
        <is>
          <t>RoW</t>
        </is>
      </c>
      <c r="D315" t="inlineStr">
        <is>
          <t>cubic meter</t>
        </is>
      </c>
      <c r="F315" t="inlineStr">
        <is>
          <t>technosphere</t>
        </is>
      </c>
      <c r="J315" t="inlineStr">
        <is>
          <t>rainwater mineral oil storage</t>
        </is>
      </c>
    </row>
    <row r="316">
      <c r="A316" t="inlineStr">
        <is>
          <t>market for tap water</t>
        </is>
      </c>
      <c r="B316" t="n">
        <v>0.0006890000000000001</v>
      </c>
      <c r="C316" t="inlineStr">
        <is>
          <t>RoW</t>
        </is>
      </c>
      <c r="D316" t="inlineStr">
        <is>
          <t>kilogram</t>
        </is>
      </c>
      <c r="F316" t="inlineStr">
        <is>
          <t>technosphere</t>
        </is>
      </c>
      <c r="J316" t="inlineStr">
        <is>
          <t>tap water</t>
        </is>
      </c>
    </row>
    <row r="317">
      <c r="A317" t="inlineStr">
        <is>
          <t>market for transport, freight train</t>
        </is>
      </c>
      <c r="B317" t="n">
        <v>0.0336</v>
      </c>
      <c r="C317" t="inlineStr">
        <is>
          <t>RoW</t>
        </is>
      </c>
      <c r="D317" t="inlineStr">
        <is>
          <t>ton kilometer</t>
        </is>
      </c>
      <c r="F317" t="inlineStr">
        <is>
          <t>technosphere</t>
        </is>
      </c>
      <c r="J317" t="inlineStr">
        <is>
          <t>transport, freight train</t>
        </is>
      </c>
    </row>
    <row r="318">
      <c r="A318" t="inlineStr">
        <is>
          <t>market for transport, freight, lorry, unspecified</t>
        </is>
      </c>
      <c r="B318" t="n">
        <v>0.0326</v>
      </c>
      <c r="C318" t="inlineStr">
        <is>
          <t>RER</t>
        </is>
      </c>
      <c r="D318" t="inlineStr">
        <is>
          <t>ton kilometer</t>
        </is>
      </c>
      <c r="F318" t="inlineStr">
        <is>
          <t>technosphere</t>
        </is>
      </c>
      <c r="J318" t="inlineStr">
        <is>
          <t>transport, freight, lorry, unspecified</t>
        </is>
      </c>
    </row>
    <row r="319">
      <c r="A319" t="inlineStr">
        <is>
          <t>treatment of wastewater, average, capacity 1E9l/year</t>
        </is>
      </c>
      <c r="B319" t="n">
        <v>-6.89e-07</v>
      </c>
      <c r="C319" t="inlineStr">
        <is>
          <t>RoW</t>
        </is>
      </c>
      <c r="D319" t="inlineStr">
        <is>
          <t>cubic meter</t>
        </is>
      </c>
      <c r="F319" t="inlineStr">
        <is>
          <t>technosphere</t>
        </is>
      </c>
      <c r="J319" t="inlineStr">
        <is>
          <t>wastewater, average</t>
        </is>
      </c>
    </row>
    <row r="321">
      <c r="A321" t="inlineStr">
        <is>
          <t>Activity</t>
        </is>
      </c>
      <c r="B321" t="inlineStr">
        <is>
          <t>Ethanol, from switchgrass, system expansion, with carbon capture and storage, at fuelling station</t>
        </is>
      </c>
    </row>
    <row r="322">
      <c r="A322" t="inlineStr">
        <is>
          <t>location</t>
        </is>
      </c>
      <c r="B322" t="inlineStr">
        <is>
          <t>US</t>
        </is>
      </c>
    </row>
    <row r="323">
      <c r="A323" t="inlineStr">
        <is>
          <t>production amount</t>
        </is>
      </c>
      <c r="B323" t="n">
        <v>1</v>
      </c>
    </row>
    <row r="324">
      <c r="A324" t="inlineStr">
        <is>
          <t>reference product</t>
        </is>
      </c>
      <c r="B324" t="inlineStr">
        <is>
          <t>ethanol, without water, in 99.7% solution state, vehicle grade</t>
        </is>
      </c>
    </row>
    <row r="325">
      <c r="A325" t="inlineStr">
        <is>
          <t>type</t>
        </is>
      </c>
      <c r="B325" t="inlineStr">
        <is>
          <t>process</t>
        </is>
      </c>
    </row>
    <row r="326">
      <c r="A326" t="inlineStr">
        <is>
          <t>unit</t>
        </is>
      </c>
      <c r="B326" t="inlineStr">
        <is>
          <t>kilogram</t>
        </is>
      </c>
    </row>
    <row r="327">
      <c r="A327" t="inlineStr">
        <is>
          <t>source</t>
        </is>
      </c>
      <c r="B327" t="inlineStr">
        <is>
          <t>Fuel-Cycle Assessment of Selected Bioethanol Production Pathways in the United States, November 1, 2006, M. Wu, M. Wang, H. Huo, http://greet.es.anl.gov/publication-2lli584z (2020 update). Distribution of fuel (incl. losses) adapted from ecoinvent 3.7.</t>
        </is>
      </c>
    </row>
    <row r="328">
      <c r="A328" t="inlineStr">
        <is>
          <t>comment</t>
        </is>
      </c>
      <c r="B328" t="inlineStr">
        <is>
          <t>system expansion. LHV: 29.7 MJ/kg.</t>
        </is>
      </c>
    </row>
    <row r="329">
      <c r="A329" t="inlineStr">
        <is>
          <t>classifications</t>
        </is>
      </c>
      <c r="B329" t="inlineStr">
        <is>
          <t>CPC::35491:Biodiesel</t>
        </is>
      </c>
    </row>
    <row r="330">
      <c r="A330" t="inlineStr">
        <is>
          <t>Exchanges</t>
        </is>
      </c>
    </row>
    <row r="331">
      <c r="A331" t="inlineStr">
        <is>
          <t>name</t>
        </is>
      </c>
      <c r="B331" t="inlineStr">
        <is>
          <t>amount</t>
        </is>
      </c>
      <c r="C331" t="inlineStr">
        <is>
          <t>location</t>
        </is>
      </c>
      <c r="D331" t="inlineStr">
        <is>
          <t>unit</t>
        </is>
      </c>
      <c r="E331" t="inlineStr">
        <is>
          <t>categories</t>
        </is>
      </c>
      <c r="F331" t="inlineStr">
        <is>
          <t>type</t>
        </is>
      </c>
      <c r="G331" t="inlineStr">
        <is>
          <t>uncertainty type</t>
        </is>
      </c>
      <c r="H331" t="inlineStr">
        <is>
          <t>loc</t>
        </is>
      </c>
      <c r="I331" t="inlineStr">
        <is>
          <t>comment</t>
        </is>
      </c>
      <c r="J331" t="inlineStr">
        <is>
          <t>reference product</t>
        </is>
      </c>
    </row>
    <row r="332">
      <c r="A332" t="inlineStr">
        <is>
          <t>Ethanol, from switchgrass, system expansion, with carbon capture and storage, at fuelling station</t>
        </is>
      </c>
      <c r="B332" t="n">
        <v>1</v>
      </c>
      <c r="C332" t="inlineStr">
        <is>
          <t>US</t>
        </is>
      </c>
      <c r="D332" t="inlineStr">
        <is>
          <t>kilogram</t>
        </is>
      </c>
      <c r="F332" t="inlineStr">
        <is>
          <t>production</t>
        </is>
      </c>
      <c r="J332" t="inlineStr">
        <is>
          <t>ethanol, without water, in 99.7% solution state, vehicle grade</t>
        </is>
      </c>
    </row>
    <row r="333">
      <c r="A333" t="inlineStr">
        <is>
          <t>Ethanol production, via fermentation, from switchgrass, with carbon capture and storage, system expansion</t>
        </is>
      </c>
      <c r="B333" t="n">
        <v>1.00057</v>
      </c>
      <c r="C333" t="inlineStr">
        <is>
          <t>US</t>
        </is>
      </c>
      <c r="D333" t="inlineStr">
        <is>
          <t>kilogram</t>
        </is>
      </c>
      <c r="F333" t="inlineStr">
        <is>
          <t>technosphere</t>
        </is>
      </c>
      <c r="J333" t="inlineStr">
        <is>
          <t>ethanol, from switchgrass</t>
        </is>
      </c>
    </row>
    <row r="334">
      <c r="A334" t="inlineStr">
        <is>
          <t>market group for electricity, low voltage</t>
        </is>
      </c>
      <c r="B334" t="n">
        <v>0.0067</v>
      </c>
      <c r="C334" t="inlineStr">
        <is>
          <t>US</t>
        </is>
      </c>
      <c r="D334" t="inlineStr">
        <is>
          <t>kilowatt hour</t>
        </is>
      </c>
      <c r="F334" t="inlineStr">
        <is>
          <t>technosphere</t>
        </is>
      </c>
      <c r="J334" t="inlineStr">
        <is>
          <t>electricity, low voltage</t>
        </is>
      </c>
    </row>
    <row r="335">
      <c r="A335" t="inlineStr">
        <is>
          <t>market for fly ash and scrubber sludge</t>
        </is>
      </c>
      <c r="B335" t="n">
        <v>-0.000168</v>
      </c>
      <c r="C335" t="inlineStr">
        <is>
          <t>RoW</t>
        </is>
      </c>
      <c r="D335" t="inlineStr">
        <is>
          <t>kilogram</t>
        </is>
      </c>
      <c r="F335" t="inlineStr">
        <is>
          <t>technosphere</t>
        </is>
      </c>
      <c r="J335" t="inlineStr">
        <is>
          <t>fly ash and scrubber sludge</t>
        </is>
      </c>
    </row>
    <row r="336">
      <c r="A336" t="inlineStr">
        <is>
          <t>market for heat, central or small-scale, other than natural gas</t>
        </is>
      </c>
      <c r="B336" t="n">
        <v>0.000584</v>
      </c>
      <c r="C336" t="inlineStr">
        <is>
          <t>RoW</t>
        </is>
      </c>
      <c r="D336" t="inlineStr">
        <is>
          <t>megajoule</t>
        </is>
      </c>
      <c r="F336" t="inlineStr">
        <is>
          <t>technosphere</t>
        </is>
      </c>
      <c r="J336" t="inlineStr">
        <is>
          <t>heat, central or small-scale, other than natural gas</t>
        </is>
      </c>
    </row>
    <row r="337">
      <c r="A337" t="inlineStr">
        <is>
          <t>infrastructure construction, for regional distribution of oil product</t>
        </is>
      </c>
      <c r="B337" t="n">
        <v>2.6e-10</v>
      </c>
      <c r="C337" t="inlineStr">
        <is>
          <t>RoW</t>
        </is>
      </c>
      <c r="D337" t="inlineStr">
        <is>
          <t>unit</t>
        </is>
      </c>
      <c r="F337" t="inlineStr">
        <is>
          <t>technosphere</t>
        </is>
      </c>
      <c r="J337" t="inlineStr">
        <is>
          <t>infrastructure, for regional distribution of oil product</t>
        </is>
      </c>
    </row>
    <row r="338">
      <c r="A338" t="inlineStr">
        <is>
          <t>market for municipal solid waste</t>
        </is>
      </c>
      <c r="B338" t="n">
        <v>-6.27e-06</v>
      </c>
      <c r="C338" t="inlineStr">
        <is>
          <t>RoW</t>
        </is>
      </c>
      <c r="D338" t="inlineStr">
        <is>
          <t>kilogram</t>
        </is>
      </c>
      <c r="F338" t="inlineStr">
        <is>
          <t>technosphere</t>
        </is>
      </c>
      <c r="J338" t="inlineStr">
        <is>
          <t>municipal solid waste</t>
        </is>
      </c>
    </row>
    <row r="339">
      <c r="A339" t="inlineStr">
        <is>
          <t>market for rainwater mineral oil storage</t>
        </is>
      </c>
      <c r="B339" t="n">
        <v>-7.499999999999999e-05</v>
      </c>
      <c r="C339" t="inlineStr">
        <is>
          <t>RoW</t>
        </is>
      </c>
      <c r="D339" t="inlineStr">
        <is>
          <t>cubic meter</t>
        </is>
      </c>
      <c r="F339" t="inlineStr">
        <is>
          <t>technosphere</t>
        </is>
      </c>
      <c r="J339" t="inlineStr">
        <is>
          <t>rainwater mineral oil storage</t>
        </is>
      </c>
    </row>
    <row r="340">
      <c r="A340" t="inlineStr">
        <is>
          <t>market for tap water</t>
        </is>
      </c>
      <c r="B340" t="n">
        <v>0.0006890000000000001</v>
      </c>
      <c r="C340" t="inlineStr">
        <is>
          <t>RoW</t>
        </is>
      </c>
      <c r="D340" t="inlineStr">
        <is>
          <t>kilogram</t>
        </is>
      </c>
      <c r="F340" t="inlineStr">
        <is>
          <t>technosphere</t>
        </is>
      </c>
      <c r="J340" t="inlineStr">
        <is>
          <t>tap water</t>
        </is>
      </c>
    </row>
    <row r="341">
      <c r="A341" t="inlineStr">
        <is>
          <t>market for transport, freight train</t>
        </is>
      </c>
      <c r="B341" t="n">
        <v>0.0336</v>
      </c>
      <c r="C341" t="inlineStr">
        <is>
          <t>RoW</t>
        </is>
      </c>
      <c r="D341" t="inlineStr">
        <is>
          <t>ton kilometer</t>
        </is>
      </c>
      <c r="F341" t="inlineStr">
        <is>
          <t>technosphere</t>
        </is>
      </c>
      <c r="J341" t="inlineStr">
        <is>
          <t>transport, freight train</t>
        </is>
      </c>
    </row>
    <row r="342">
      <c r="A342" t="inlineStr">
        <is>
          <t>market for transport, freight, lorry, unspecified</t>
        </is>
      </c>
      <c r="B342" t="n">
        <v>0.0326</v>
      </c>
      <c r="C342" t="inlineStr">
        <is>
          <t>RER</t>
        </is>
      </c>
      <c r="D342" t="inlineStr">
        <is>
          <t>ton kilometer</t>
        </is>
      </c>
      <c r="F342" t="inlineStr">
        <is>
          <t>technosphere</t>
        </is>
      </c>
      <c r="J342" t="inlineStr">
        <is>
          <t>transport, freight, lorry, unspecified</t>
        </is>
      </c>
    </row>
    <row r="343">
      <c r="A343" t="inlineStr">
        <is>
          <t>treatment of wastewater, average, capacity 1E9l/year</t>
        </is>
      </c>
      <c r="B343" t="n">
        <v>-6.89e-07</v>
      </c>
      <c r="C343" t="inlineStr">
        <is>
          <t>RoW</t>
        </is>
      </c>
      <c r="D343" t="inlineStr">
        <is>
          <t>cubic meter</t>
        </is>
      </c>
      <c r="F343" t="inlineStr">
        <is>
          <t>technosphere</t>
        </is>
      </c>
      <c r="J343" t="inlineStr">
        <is>
          <t>wastewater, average</t>
        </is>
      </c>
    </row>
    <row r="345">
      <c r="A345" t="inlineStr">
        <is>
          <t>Activity</t>
        </is>
      </c>
      <c r="B345" t="inlineStr">
        <is>
          <t>Farming and supply of poplar</t>
        </is>
      </c>
    </row>
    <row r="346">
      <c r="A346" t="inlineStr">
        <is>
          <t>location</t>
        </is>
      </c>
      <c r="B346" t="inlineStr">
        <is>
          <t>US</t>
        </is>
      </c>
    </row>
    <row r="347">
      <c r="A347" t="inlineStr">
        <is>
          <t>production amount</t>
        </is>
      </c>
      <c r="B347" t="n">
        <v>1</v>
      </c>
    </row>
    <row r="348">
      <c r="A348" t="inlineStr">
        <is>
          <t>reference product</t>
        </is>
      </c>
      <c r="B348" t="inlineStr">
        <is>
          <t>Poplar, harvested, at ethanol plant</t>
        </is>
      </c>
    </row>
    <row r="349">
      <c r="A349" t="inlineStr">
        <is>
          <t>type</t>
        </is>
      </c>
      <c r="B349" t="inlineStr">
        <is>
          <t>process</t>
        </is>
      </c>
    </row>
    <row r="350">
      <c r="A350" t="inlineStr">
        <is>
          <t>unit</t>
        </is>
      </c>
      <c r="B350" t="inlineStr">
        <is>
          <t>kilogram</t>
        </is>
      </c>
    </row>
    <row r="351">
      <c r="A351" t="inlineStr">
        <is>
          <t>source</t>
        </is>
      </c>
      <c r="B351" t="inlineStr">
        <is>
          <t>Fuel-Cycle Assessment of Selected Bioethanol Production Pathways in the United States, November 1, 2006, M. Wu, M. Wang, H. Huo, http://greet.es.anl.gov/publication-2lli584z (2020 update)</t>
        </is>
      </c>
    </row>
    <row r="352">
      <c r="A352" t="inlineStr">
        <is>
          <t>comment</t>
        </is>
      </c>
      <c r="B352" t="inlineStr">
        <is>
          <t>Already includes a 14% loss (from handling and during transport). Several inputs are missing in GREET and have been added from ecoinvent from the willow production dataset. For example, the supply of seeds, land occupation, emission from fertilizers to soil and water, etc.</t>
        </is>
      </c>
    </row>
    <row r="353">
      <c r="A353" t="inlineStr">
        <is>
          <t>LHV [MJ/kg dry]</t>
        </is>
      </c>
      <c r="B353" t="n">
        <v>16.8059854311</v>
      </c>
    </row>
    <row r="354">
      <c r="A354" t="inlineStr">
        <is>
          <t>Moisture content [% wt]</t>
        </is>
      </c>
      <c r="B354" t="n">
        <v>0.12</v>
      </c>
    </row>
    <row r="355">
      <c r="A355" t="inlineStr">
        <is>
          <t>classifications</t>
        </is>
      </c>
      <c r="B355" t="inlineStr">
        <is>
          <t>CPC::03132:Fuel wood of non-coniferous wood</t>
        </is>
      </c>
    </row>
    <row r="356">
      <c r="A356" t="inlineStr">
        <is>
          <t>Exchanges</t>
        </is>
      </c>
    </row>
    <row r="357">
      <c r="A357" t="inlineStr">
        <is>
          <t>name</t>
        </is>
      </c>
      <c r="B357" t="inlineStr">
        <is>
          <t>amount</t>
        </is>
      </c>
      <c r="C357" t="inlineStr">
        <is>
          <t>location</t>
        </is>
      </c>
      <c r="D357" t="inlineStr">
        <is>
          <t>unit</t>
        </is>
      </c>
      <c r="E357" t="inlineStr">
        <is>
          <t>categories</t>
        </is>
      </c>
      <c r="F357" t="inlineStr">
        <is>
          <t>type</t>
        </is>
      </c>
      <c r="G357" t="inlineStr">
        <is>
          <t>comment</t>
        </is>
      </c>
      <c r="H357" t="inlineStr">
        <is>
          <t>reference product</t>
        </is>
      </c>
    </row>
    <row r="358">
      <c r="A358" t="inlineStr">
        <is>
          <t>Farming and supply of poplar</t>
        </is>
      </c>
      <c r="B358" t="n">
        <v>1</v>
      </c>
      <c r="C358" t="inlineStr">
        <is>
          <t>US</t>
        </is>
      </c>
      <c r="D358" t="inlineStr">
        <is>
          <t>kilogram</t>
        </is>
      </c>
      <c r="F358" t="inlineStr">
        <is>
          <t>production</t>
        </is>
      </c>
      <c r="H358" t="inlineStr">
        <is>
          <t>Poplar, harvested, at ethanol plant</t>
        </is>
      </c>
    </row>
    <row r="359">
      <c r="A359" t="inlineStr">
        <is>
          <t>market for diesel, burned in agricultural machinery</t>
        </is>
      </c>
      <c r="B359" t="n">
        <v>0.2833848495723</v>
      </c>
      <c r="C359" t="inlineStr">
        <is>
          <t>GLO</t>
        </is>
      </c>
      <c r="D359" t="inlineStr">
        <is>
          <t>megajoule</t>
        </is>
      </c>
      <c r="F359" t="inlineStr">
        <is>
          <t>technosphere</t>
        </is>
      </c>
      <c r="G359" t="inlineStr">
        <is>
          <t>268597 Btu per ton</t>
        </is>
      </c>
      <c r="H359" t="inlineStr">
        <is>
          <t>diesel, burned in agricultural machinery</t>
        </is>
      </c>
    </row>
    <row r="360">
      <c r="A360" t="inlineStr">
        <is>
          <t>market for transport, freight, lorry, unspecified</t>
        </is>
      </c>
      <c r="B360" t="n">
        <v>0.0805</v>
      </c>
      <c r="C360" t="inlineStr">
        <is>
          <t>RER</t>
        </is>
      </c>
      <c r="D360" t="inlineStr">
        <is>
          <t>ton kilometer</t>
        </is>
      </c>
      <c r="F360" t="inlineStr">
        <is>
          <t>technosphere</t>
        </is>
      </c>
      <c r="G360" t="inlineStr">
        <is>
          <t>50 miles</t>
        </is>
      </c>
      <c r="H360" t="inlineStr">
        <is>
          <t>transport, freight, lorry, unspecified</t>
        </is>
      </c>
    </row>
    <row r="361">
      <c r="A361" t="inlineStr">
        <is>
          <t>market for inorganic nitrogen fertiliser, as N</t>
        </is>
      </c>
      <c r="B361" t="n">
        <v>0.00197</v>
      </c>
      <c r="C361" t="inlineStr">
        <is>
          <t>US</t>
        </is>
      </c>
      <c r="D361" t="inlineStr">
        <is>
          <t>kilogram</t>
        </is>
      </c>
      <c r="F361" t="inlineStr">
        <is>
          <t>technosphere</t>
        </is>
      </c>
      <c r="H361" t="inlineStr">
        <is>
          <t>inorganic nitrogen fertiliser, as N</t>
        </is>
      </c>
    </row>
    <row r="362">
      <c r="A362" t="inlineStr">
        <is>
          <t>market for inorganic phosphorus fertiliser, as P2O5</t>
        </is>
      </c>
      <c r="B362" t="n">
        <v>0.0005909999999999999</v>
      </c>
      <c r="C362" t="inlineStr">
        <is>
          <t>US</t>
        </is>
      </c>
      <c r="D362" t="inlineStr">
        <is>
          <t>kilogram</t>
        </is>
      </c>
      <c r="F362" t="inlineStr">
        <is>
          <t>technosphere</t>
        </is>
      </c>
      <c r="H362" t="inlineStr">
        <is>
          <t>inorganic phosphorus fertiliser, as P2O5</t>
        </is>
      </c>
    </row>
    <row r="363">
      <c r="A363" t="inlineStr">
        <is>
          <t>market for inorganic potassium fertiliser, as K2O</t>
        </is>
      </c>
      <c r="B363" t="n">
        <v>0.0005225</v>
      </c>
      <c r="C363" t="inlineStr">
        <is>
          <t>US</t>
        </is>
      </c>
      <c r="D363" t="inlineStr">
        <is>
          <t>kilogram</t>
        </is>
      </c>
      <c r="F363" t="inlineStr">
        <is>
          <t>technosphere</t>
        </is>
      </c>
      <c r="H363" t="inlineStr">
        <is>
          <t>inorganic potassium fertiliser, as K2O</t>
        </is>
      </c>
    </row>
    <row r="364">
      <c r="A364" t="inlineStr">
        <is>
          <t>market for soil pH raising agent, as CaCO3</t>
        </is>
      </c>
      <c r="B364" t="n">
        <v>0.023237</v>
      </c>
      <c r="C364" t="inlineStr">
        <is>
          <t>GLO</t>
        </is>
      </c>
      <c r="D364" t="inlineStr">
        <is>
          <t>kilogram</t>
        </is>
      </c>
      <c r="F364" t="inlineStr">
        <is>
          <t>technosphere</t>
        </is>
      </c>
      <c r="H364" t="inlineStr">
        <is>
          <t>soil pH raising agent, as CaCO3</t>
        </is>
      </c>
    </row>
    <row r="365">
      <c r="A365" t="inlineStr">
        <is>
          <t>market for pyrethroid-compound</t>
        </is>
      </c>
      <c r="B365" t="n">
        <v>1.34064e-05</v>
      </c>
      <c r="C365" t="inlineStr">
        <is>
          <t>GLO</t>
        </is>
      </c>
      <c r="D365" t="inlineStr">
        <is>
          <t>kilogram</t>
        </is>
      </c>
      <c r="F365" t="inlineStr">
        <is>
          <t>technosphere</t>
        </is>
      </c>
      <c r="G365" t="inlineStr">
        <is>
          <t>pesticide</t>
        </is>
      </c>
      <c r="H365" t="inlineStr">
        <is>
          <t>pyrethroid-compound</t>
        </is>
      </c>
    </row>
    <row r="366">
      <c r="A366" t="inlineStr">
        <is>
          <t>market for bipyridylium-compound</t>
        </is>
      </c>
      <c r="B366" t="n">
        <v>7.0338e-05</v>
      </c>
      <c r="C366" t="inlineStr">
        <is>
          <t>GLO</t>
        </is>
      </c>
      <c r="D366" t="inlineStr">
        <is>
          <t>kilogram</t>
        </is>
      </c>
      <c r="F366" t="inlineStr">
        <is>
          <t>technosphere</t>
        </is>
      </c>
      <c r="G366" t="inlineStr">
        <is>
          <t>herbicide</t>
        </is>
      </c>
      <c r="H366" t="inlineStr">
        <is>
          <t>bipyridylium-compound</t>
        </is>
      </c>
    </row>
    <row r="367">
      <c r="A367" t="inlineStr">
        <is>
          <t>market for sowing</t>
        </is>
      </c>
      <c r="B367" t="n">
        <v>4.58e-06</v>
      </c>
      <c r="C367" t="inlineStr">
        <is>
          <t>GLO</t>
        </is>
      </c>
      <c r="D367" t="inlineStr">
        <is>
          <t>hectare</t>
        </is>
      </c>
      <c r="F367" t="inlineStr">
        <is>
          <t>technosphere</t>
        </is>
      </c>
      <c r="G367" t="inlineStr">
        <is>
          <t>from "willow production, short rotation coppice, RoW" from ecoinvent 3.7.1</t>
        </is>
      </c>
      <c r="H367" t="inlineStr">
        <is>
          <t>sowing</t>
        </is>
      </c>
    </row>
    <row r="368">
      <c r="A368" t="inlineStr">
        <is>
          <t>market for application of plant protection product, by field sprayer</t>
        </is>
      </c>
      <c r="B368" t="n">
        <v>9.17e-06</v>
      </c>
      <c r="C368" t="inlineStr">
        <is>
          <t>GLO</t>
        </is>
      </c>
      <c r="D368" t="inlineStr">
        <is>
          <t>hectare</t>
        </is>
      </c>
      <c r="F368" t="inlineStr">
        <is>
          <t>technosphere</t>
        </is>
      </c>
      <c r="G368" t="inlineStr">
        <is>
          <t>from "willow production, short rotation coppice, RoW" from ecoinvent 3.7.1</t>
        </is>
      </c>
      <c r="H368" t="inlineStr">
        <is>
          <t>application of plant protection product, by field sprayer</t>
        </is>
      </c>
    </row>
    <row r="369">
      <c r="A369" t="inlineStr">
        <is>
          <t>market for fertilising, by broadcaster</t>
        </is>
      </c>
      <c r="B369" t="n">
        <v>3.67e-05</v>
      </c>
      <c r="C369" t="inlineStr">
        <is>
          <t>GLO</t>
        </is>
      </c>
      <c r="D369" t="inlineStr">
        <is>
          <t>hectare</t>
        </is>
      </c>
      <c r="F369" t="inlineStr">
        <is>
          <t>technosphere</t>
        </is>
      </c>
      <c r="G369" t="inlineStr">
        <is>
          <t>from "willow production, short rotation coppice, RoW" from ecoinvent 3.7.1</t>
        </is>
      </c>
      <c r="H369" t="inlineStr">
        <is>
          <t>fertilising, by broadcaster</t>
        </is>
      </c>
    </row>
    <row r="370">
      <c r="A370" t="inlineStr">
        <is>
          <t>market for beet seed, Swiss integrated production, for sowing</t>
        </is>
      </c>
      <c r="B370" t="n">
        <v>9.170000000000001e-05</v>
      </c>
      <c r="C370" t="inlineStr">
        <is>
          <t>GLO</t>
        </is>
      </c>
      <c r="D370" t="inlineStr">
        <is>
          <t>kilogram</t>
        </is>
      </c>
      <c r="F370" t="inlineStr">
        <is>
          <t>technosphere</t>
        </is>
      </c>
      <c r="G370" t="inlineStr">
        <is>
          <t>from "willow production, short rotation coppice, RoW" from ecoinvent 3.7.1</t>
        </is>
      </c>
      <c r="H370" t="inlineStr">
        <is>
          <t>beet seed, Swiss integrated production, for sowing</t>
        </is>
      </c>
    </row>
    <row r="371">
      <c r="A371" t="inlineStr">
        <is>
          <t>Carbon dioxide, fossil</t>
        </is>
      </c>
      <c r="B371" t="n">
        <v>0.006821</v>
      </c>
      <c r="D371" t="inlineStr">
        <is>
          <t>kilogram</t>
        </is>
      </c>
      <c r="E371" t="inlineStr">
        <is>
          <t>air</t>
        </is>
      </c>
      <c r="F371" t="inlineStr">
        <is>
          <t>biosphere</t>
        </is>
      </c>
      <c r="G371" t="inlineStr">
        <is>
          <t>1.79 kg CO2 from urea use per ton, 5.003 kg CO2 from CaCO3 use per ton</t>
        </is>
      </c>
    </row>
    <row r="372">
      <c r="A372" t="inlineStr">
        <is>
          <t>Nitric oxide</t>
        </is>
      </c>
      <c r="B372" t="n">
        <v>2.7433e-05</v>
      </c>
      <c r="D372" t="inlineStr">
        <is>
          <t>kilogram</t>
        </is>
      </c>
      <c r="E372" t="inlineStr">
        <is>
          <t>air</t>
        </is>
      </c>
      <c r="F372" t="inlineStr">
        <is>
          <t>biosphere</t>
        </is>
      </c>
      <c r="G372" t="inlineStr">
        <is>
          <t>27.433 g/ton NO from fertilizer use</t>
        </is>
      </c>
    </row>
    <row r="373">
      <c r="A373" t="inlineStr">
        <is>
          <t>Dinitrogen monoxide</t>
        </is>
      </c>
      <c r="B373" t="n">
        <v>4.1009e-05</v>
      </c>
      <c r="D373" t="inlineStr">
        <is>
          <t>kilogram</t>
        </is>
      </c>
      <c r="E373" t="inlineStr">
        <is>
          <t>air</t>
        </is>
      </c>
      <c r="F373" t="inlineStr">
        <is>
          <t>biosphere</t>
        </is>
      </c>
      <c r="G373" t="inlineStr">
        <is>
          <t>41 g/ton of N2O from fertilizer use</t>
        </is>
      </c>
    </row>
    <row r="374">
      <c r="A374" t="inlineStr">
        <is>
          <t>Ammonia</t>
        </is>
      </c>
      <c r="B374" t="n">
        <v>3.3465e-05</v>
      </c>
      <c r="D374" t="inlineStr">
        <is>
          <t>kilogram</t>
        </is>
      </c>
      <c r="E374" t="inlineStr">
        <is>
          <t>air::non-urban air or from high stacks</t>
        </is>
      </c>
      <c r="F374" t="inlineStr">
        <is>
          <t>biosphere</t>
        </is>
      </c>
      <c r="G374" t="inlineStr">
        <is>
          <t>from "willow production, short rotation coppice, RoW" from ecoinvent 3.7.1</t>
        </is>
      </c>
    </row>
    <row r="375">
      <c r="A375" t="inlineStr">
        <is>
          <t>Cadmium</t>
        </is>
      </c>
      <c r="B375" t="n">
        <v>-3.0948e-08</v>
      </c>
      <c r="D375" t="inlineStr">
        <is>
          <t>kilogram</t>
        </is>
      </c>
      <c r="E375" t="inlineStr">
        <is>
          <t>soil::agricultural</t>
        </is>
      </c>
      <c r="F375" t="inlineStr">
        <is>
          <t>biosphere</t>
        </is>
      </c>
      <c r="G375" t="inlineStr">
        <is>
          <t>from "willow production, short rotation coppice, RoW" from ecoinvent 3.7.1</t>
        </is>
      </c>
    </row>
    <row r="376">
      <c r="A376" t="inlineStr">
        <is>
          <t>Cadmium, ion</t>
        </is>
      </c>
      <c r="B376" t="n">
        <v>1.5652e-10</v>
      </c>
      <c r="D376" t="inlineStr">
        <is>
          <t>kilogram</t>
        </is>
      </c>
      <c r="E376" t="inlineStr">
        <is>
          <t>water::surface water</t>
        </is>
      </c>
      <c r="F376" t="inlineStr">
        <is>
          <t>biosphere</t>
        </is>
      </c>
      <c r="G376" t="inlineStr">
        <is>
          <t>from "willow production, short rotation coppice, RoW" from ecoinvent 3.7.1</t>
        </is>
      </c>
    </row>
    <row r="377">
      <c r="A377" t="inlineStr">
        <is>
          <t>Cadmium, ion</t>
        </is>
      </c>
      <c r="B377" t="n">
        <v>1.5721e-10</v>
      </c>
      <c r="D377" t="inlineStr">
        <is>
          <t>kilogram</t>
        </is>
      </c>
      <c r="E377" t="inlineStr">
        <is>
          <t>water::ground-</t>
        </is>
      </c>
      <c r="F377" t="inlineStr">
        <is>
          <t>biosphere</t>
        </is>
      </c>
      <c r="G377" t="inlineStr">
        <is>
          <t>from "willow production, short rotation coppice, RoW" from ecoinvent 3.7.1</t>
        </is>
      </c>
    </row>
    <row r="378">
      <c r="A378" t="inlineStr">
        <is>
          <t>Carbon dioxide, in air</t>
        </is>
      </c>
      <c r="B378" t="n">
        <v>1.56145</v>
      </c>
      <c r="D378" t="inlineStr">
        <is>
          <t>kilogram</t>
        </is>
      </c>
      <c r="E378" t="inlineStr">
        <is>
          <t>natural resource::in air</t>
        </is>
      </c>
      <c r="F378" t="inlineStr">
        <is>
          <t>biosphere</t>
        </is>
      </c>
      <c r="G378" t="inlineStr">
        <is>
          <t>https://phyllis.nl/Browse/Standard/ECN-Phyllis#poplar. Assumes 15% moisture content.</t>
        </is>
      </c>
    </row>
    <row r="379">
      <c r="A379" t="inlineStr">
        <is>
          <t>Chromium</t>
        </is>
      </c>
      <c r="B379" t="n">
        <v>3.0171e-06</v>
      </c>
      <c r="D379" t="inlineStr">
        <is>
          <t>kilogram</t>
        </is>
      </c>
      <c r="E379" t="inlineStr">
        <is>
          <t>soil::agricultural</t>
        </is>
      </c>
      <c r="F379" t="inlineStr">
        <is>
          <t>biosphere</t>
        </is>
      </c>
      <c r="G379" t="inlineStr">
        <is>
          <t>from "willow production, short rotation coppice, RoW" from ecoinvent 3.7.1</t>
        </is>
      </c>
    </row>
    <row r="380">
      <c r="A380" t="inlineStr">
        <is>
          <t>Chromium, ion</t>
        </is>
      </c>
      <c r="B380" t="n">
        <v>5.8163e-08</v>
      </c>
      <c r="D380" t="inlineStr">
        <is>
          <t>kilogram</t>
        </is>
      </c>
      <c r="E380" t="inlineStr">
        <is>
          <t>water::surface water</t>
        </is>
      </c>
      <c r="F380" t="inlineStr">
        <is>
          <t>biosphere</t>
        </is>
      </c>
      <c r="G380" t="inlineStr">
        <is>
          <t>from "willow production, short rotation coppice, RoW" from ecoinvent 3.7.1</t>
        </is>
      </c>
    </row>
    <row r="381">
      <c r="A381" t="inlineStr">
        <is>
          <t>Chromium, ion</t>
        </is>
      </c>
      <c r="B381" t="n">
        <v>2.4666e-07</v>
      </c>
      <c r="D381" t="inlineStr">
        <is>
          <t>kilogram</t>
        </is>
      </c>
      <c r="E381" t="inlineStr">
        <is>
          <t>water::ground-</t>
        </is>
      </c>
      <c r="F381" t="inlineStr">
        <is>
          <t>biosphere</t>
        </is>
      </c>
      <c r="G381" t="inlineStr">
        <is>
          <t>from "willow production, short rotation coppice, RoW" from ecoinvent 3.7.1</t>
        </is>
      </c>
    </row>
    <row r="382">
      <c r="A382" t="inlineStr">
        <is>
          <t>Copper</t>
        </is>
      </c>
      <c r="B382" t="n">
        <v>-1.2502e-06</v>
      </c>
      <c r="D382" t="inlineStr">
        <is>
          <t>kilogram</t>
        </is>
      </c>
      <c r="E382" t="inlineStr">
        <is>
          <t>soil::agricultural</t>
        </is>
      </c>
      <c r="F382" t="inlineStr">
        <is>
          <t>biosphere</t>
        </is>
      </c>
      <c r="G382" t="inlineStr">
        <is>
          <t>from "willow production, short rotation coppice, RoW" from ecoinvent 3.7.1</t>
        </is>
      </c>
    </row>
    <row r="383">
      <c r="A383" t="inlineStr">
        <is>
          <t>Copper, ion</t>
        </is>
      </c>
      <c r="B383" t="n">
        <v>6.0438e-08</v>
      </c>
      <c r="D383" t="inlineStr">
        <is>
          <t>kilogram</t>
        </is>
      </c>
      <c r="E383" t="inlineStr">
        <is>
          <t>water::surface water</t>
        </is>
      </c>
      <c r="F383" t="inlineStr">
        <is>
          <t>biosphere</t>
        </is>
      </c>
      <c r="G383" t="inlineStr">
        <is>
          <t>from "willow production, short rotation coppice, RoW" from ecoinvent 3.7.1</t>
        </is>
      </c>
    </row>
    <row r="384">
      <c r="A384" t="inlineStr">
        <is>
          <t>Copper, ion</t>
        </is>
      </c>
      <c r="B384" t="n">
        <v>5.2185e-08</v>
      </c>
      <c r="D384" t="inlineStr">
        <is>
          <t>kilogram</t>
        </is>
      </c>
      <c r="E384" t="inlineStr">
        <is>
          <t>water::ground-</t>
        </is>
      </c>
      <c r="F384" t="inlineStr">
        <is>
          <t>biosphere</t>
        </is>
      </c>
      <c r="G384" t="inlineStr">
        <is>
          <t>from "willow production, short rotation coppice, RoW" from ecoinvent 3.7.1</t>
        </is>
      </c>
    </row>
    <row r="385">
      <c r="A385" t="inlineStr">
        <is>
          <t>Diflufenican</t>
        </is>
      </c>
      <c r="B385" t="n">
        <v>6.8807e-07</v>
      </c>
      <c r="D385" t="inlineStr">
        <is>
          <t>kilogram</t>
        </is>
      </c>
      <c r="E385" t="inlineStr">
        <is>
          <t>soil::agricultural</t>
        </is>
      </c>
      <c r="F385" t="inlineStr">
        <is>
          <t>biosphere</t>
        </is>
      </c>
      <c r="G385" t="inlineStr">
        <is>
          <t>from "willow production, short rotation coppice, RoW" from ecoinvent 3.7.1</t>
        </is>
      </c>
    </row>
    <row r="386">
      <c r="A386" t="inlineStr">
        <is>
          <t>Energy, gross calorific value, in biomass</t>
        </is>
      </c>
      <c r="B386" t="n">
        <v>16.473</v>
      </c>
      <c r="D386" t="inlineStr">
        <is>
          <t>megajoule</t>
        </is>
      </c>
      <c r="E386" t="inlineStr">
        <is>
          <t>natural resource::biotic</t>
        </is>
      </c>
      <c r="F386" t="inlineStr">
        <is>
          <t>biosphere</t>
        </is>
      </c>
      <c r="G386" t="inlineStr">
        <is>
          <t>https://phyllis.nl/Browse/Standard/ECN-Phyllis#poplar. Assumes 15% moisture content.</t>
        </is>
      </c>
    </row>
    <row r="387">
      <c r="A387" t="inlineStr">
        <is>
          <t>Flurtamone</t>
        </is>
      </c>
      <c r="B387" t="n">
        <v>1.7202e-06</v>
      </c>
      <c r="D387" t="inlineStr">
        <is>
          <t>kilogram</t>
        </is>
      </c>
      <c r="E387" t="inlineStr">
        <is>
          <t>soil::agricultural</t>
        </is>
      </c>
      <c r="F387" t="inlineStr">
        <is>
          <t>biosphere</t>
        </is>
      </c>
      <c r="G387" t="inlineStr">
        <is>
          <t>from "willow production, short rotation coppice, RoW" from ecoinvent 3.7.1</t>
        </is>
      </c>
    </row>
    <row r="388">
      <c r="A388" t="inlineStr">
        <is>
          <t>Glyphosate</t>
        </is>
      </c>
      <c r="B388" t="n">
        <v>8.2661e-06</v>
      </c>
      <c r="D388" t="inlineStr">
        <is>
          <t>kilogram</t>
        </is>
      </c>
      <c r="E388" t="inlineStr">
        <is>
          <t>soil::agricultural</t>
        </is>
      </c>
      <c r="F388" t="inlineStr">
        <is>
          <t>biosphere</t>
        </is>
      </c>
      <c r="G388" t="inlineStr">
        <is>
          <t>from "willow production, short rotation coppice, RoW" from ecoinvent 3.7.1</t>
        </is>
      </c>
    </row>
    <row r="389">
      <c r="A389" t="inlineStr">
        <is>
          <t>Lead</t>
        </is>
      </c>
      <c r="B389" t="n">
        <v>1.8899e-09</v>
      </c>
      <c r="D389" t="inlineStr">
        <is>
          <t>kilogram</t>
        </is>
      </c>
      <c r="E389" t="inlineStr">
        <is>
          <t>water::ground-</t>
        </is>
      </c>
      <c r="F389" t="inlineStr">
        <is>
          <t>biosphere</t>
        </is>
      </c>
      <c r="G389" t="inlineStr">
        <is>
          <t>from "willow production, short rotation coppice, RoW" from ecoinvent 3.7.1</t>
        </is>
      </c>
    </row>
    <row r="390">
      <c r="A390" t="inlineStr">
        <is>
          <t>Lead</t>
        </is>
      </c>
      <c r="B390" t="n">
        <v>1.274e-08</v>
      </c>
      <c r="D390" t="inlineStr">
        <is>
          <t>kilogram</t>
        </is>
      </c>
      <c r="E390" t="inlineStr">
        <is>
          <t>water::surface water</t>
        </is>
      </c>
      <c r="F390" t="inlineStr">
        <is>
          <t>biosphere</t>
        </is>
      </c>
      <c r="G390" t="inlineStr">
        <is>
          <t>from "willow production, short rotation coppice, RoW" from ecoinvent 3.7.1</t>
        </is>
      </c>
    </row>
    <row r="391">
      <c r="A391" t="inlineStr">
        <is>
          <t>Lead</t>
        </is>
      </c>
      <c r="B391" t="n">
        <v>3.9081e-08</v>
      </c>
      <c r="D391" t="inlineStr">
        <is>
          <t>kilogram</t>
        </is>
      </c>
      <c r="E391" t="inlineStr">
        <is>
          <t>soil::agricultural</t>
        </is>
      </c>
      <c r="F391" t="inlineStr">
        <is>
          <t>biosphere</t>
        </is>
      </c>
      <c r="G391" t="inlineStr">
        <is>
          <t>from "willow production, short rotation coppice, RoW" from ecoinvent 3.7.1</t>
        </is>
      </c>
    </row>
    <row r="392">
      <c r="A392" t="inlineStr">
        <is>
          <t>Mercury</t>
        </is>
      </c>
      <c r="B392" t="n">
        <v>8.7036e-13</v>
      </c>
      <c r="D392" t="inlineStr">
        <is>
          <t>kilogram</t>
        </is>
      </c>
      <c r="E392" t="inlineStr">
        <is>
          <t>water::surface water</t>
        </is>
      </c>
      <c r="F392" t="inlineStr">
        <is>
          <t>biosphere</t>
        </is>
      </c>
      <c r="G392" t="inlineStr">
        <is>
          <t>from "willow production, short rotation coppice, RoW" from ecoinvent 3.7.1</t>
        </is>
      </c>
    </row>
    <row r="393">
      <c r="A393" t="inlineStr">
        <is>
          <t>Mercury</t>
        </is>
      </c>
      <c r="B393" t="n">
        <v>6.4951e-13</v>
      </c>
      <c r="D393" t="inlineStr">
        <is>
          <t>kilogram</t>
        </is>
      </c>
      <c r="E393" t="inlineStr">
        <is>
          <t>water::ground-</t>
        </is>
      </c>
      <c r="F393" t="inlineStr">
        <is>
          <t>biosphere</t>
        </is>
      </c>
      <c r="G393" t="inlineStr">
        <is>
          <t>from "willow production, short rotation coppice, RoW" from ecoinvent 3.7.1</t>
        </is>
      </c>
    </row>
    <row r="394">
      <c r="A394" t="inlineStr">
        <is>
          <t>Mercury</t>
        </is>
      </c>
      <c r="B394" t="n">
        <v>1.3905e-12</v>
      </c>
      <c r="D394" t="inlineStr">
        <is>
          <t>kilogram</t>
        </is>
      </c>
      <c r="E394" t="inlineStr">
        <is>
          <t>soil::agricultural</t>
        </is>
      </c>
      <c r="F394" t="inlineStr">
        <is>
          <t>biosphere</t>
        </is>
      </c>
      <c r="G394" t="inlineStr">
        <is>
          <t>from "willow production, short rotation coppice, RoW" from ecoinvent 3.7.1</t>
        </is>
      </c>
    </row>
    <row r="395">
      <c r="A395" t="inlineStr">
        <is>
          <t>Nickel</t>
        </is>
      </c>
      <c r="B395" t="n">
        <v>6.4755e-08</v>
      </c>
      <c r="D395" t="inlineStr">
        <is>
          <t>kilogram</t>
        </is>
      </c>
      <c r="E395" t="inlineStr">
        <is>
          <t>soil::agricultural</t>
        </is>
      </c>
      <c r="F395" t="inlineStr">
        <is>
          <t>biosphere</t>
        </is>
      </c>
      <c r="G395" t="inlineStr">
        <is>
          <t>from "willow production, short rotation coppice, RoW" from ecoinvent 3.7.1</t>
        </is>
      </c>
    </row>
    <row r="396">
      <c r="A396" t="inlineStr">
        <is>
          <t>Nickel, ion</t>
        </is>
      </c>
      <c r="B396" t="n">
        <v>4.8989e-08</v>
      </c>
      <c r="D396" t="inlineStr">
        <is>
          <t>kilogram</t>
        </is>
      </c>
      <c r="E396" t="inlineStr">
        <is>
          <t>water::surface water</t>
        </is>
      </c>
      <c r="F396" t="inlineStr">
        <is>
          <t>biosphere</t>
        </is>
      </c>
      <c r="G396" t="inlineStr">
        <is>
          <t>from "willow production, short rotation coppice, RoW" from ecoinvent 3.7.1</t>
        </is>
      </c>
    </row>
    <row r="397">
      <c r="A397" t="inlineStr">
        <is>
          <t>Nitrate</t>
        </is>
      </c>
      <c r="B397" t="n">
        <v>0.0043628</v>
      </c>
      <c r="D397" t="inlineStr">
        <is>
          <t>kilogram</t>
        </is>
      </c>
      <c r="E397" t="inlineStr">
        <is>
          <t>water::ground-</t>
        </is>
      </c>
      <c r="F397" t="inlineStr">
        <is>
          <t>biosphere</t>
        </is>
      </c>
      <c r="G397" t="inlineStr">
        <is>
          <t>from "willow production, short rotation coppice, RoW" from ecoinvent 3.7.1</t>
        </is>
      </c>
    </row>
    <row r="398">
      <c r="A398" t="inlineStr">
        <is>
          <t>Nitrogen oxides</t>
        </is>
      </c>
      <c r="B398" t="n">
        <v>7.0705e-06</v>
      </c>
      <c r="D398" t="inlineStr">
        <is>
          <t>kilogram</t>
        </is>
      </c>
      <c r="E398" t="inlineStr">
        <is>
          <t>air::non-urban air or from high stacks</t>
        </is>
      </c>
      <c r="F398" t="inlineStr">
        <is>
          <t>biosphere</t>
        </is>
      </c>
      <c r="G398" t="inlineStr">
        <is>
          <t>from "willow production, short rotation coppice, RoW" from ecoinvent 3.7.1</t>
        </is>
      </c>
    </row>
    <row r="399">
      <c r="A399" t="inlineStr">
        <is>
          <t>Occupation, permanent crop, non-irrigated, intensive</t>
        </is>
      </c>
      <c r="B399" t="n">
        <v>0.92522</v>
      </c>
      <c r="D399" t="inlineStr">
        <is>
          <t>square meter-year</t>
        </is>
      </c>
      <c r="E399" t="inlineStr">
        <is>
          <t>natural resource::land</t>
        </is>
      </c>
      <c r="F399" t="inlineStr">
        <is>
          <t>biosphere</t>
        </is>
      </c>
      <c r="G399" t="inlineStr">
        <is>
          <t>from "willow production, short rotation coppice, RoW" from ecoinvent 3.7.1</t>
        </is>
      </c>
    </row>
    <row r="400">
      <c r="A400" t="inlineStr">
        <is>
          <t>Phosphate</t>
        </is>
      </c>
      <c r="B400" t="n">
        <v>1.9848e-05</v>
      </c>
      <c r="D400" t="inlineStr">
        <is>
          <t>kilogram</t>
        </is>
      </c>
      <c r="E400" t="inlineStr">
        <is>
          <t>water::ground-</t>
        </is>
      </c>
      <c r="F400" t="inlineStr">
        <is>
          <t>biosphere</t>
        </is>
      </c>
      <c r="G400" t="inlineStr">
        <is>
          <t>from "willow production, short rotation coppice, RoW" from ecoinvent 3.7.1</t>
        </is>
      </c>
    </row>
    <row r="401">
      <c r="A401" t="inlineStr">
        <is>
          <t>Phosphate</t>
        </is>
      </c>
      <c r="B401" t="n">
        <v>7.4398e-05</v>
      </c>
      <c r="D401" t="inlineStr">
        <is>
          <t>kilogram</t>
        </is>
      </c>
      <c r="E401" t="inlineStr">
        <is>
          <t>water::surface water</t>
        </is>
      </c>
      <c r="F401" t="inlineStr">
        <is>
          <t>biosphere</t>
        </is>
      </c>
      <c r="G401" t="inlineStr">
        <is>
          <t>from "willow production, short rotation coppice, RoW" from ecoinvent 3.7.1</t>
        </is>
      </c>
    </row>
    <row r="402">
      <c r="A402" t="inlineStr">
        <is>
          <t>Phosphorus</t>
        </is>
      </c>
      <c r="B402" t="n">
        <v>1.8232e-05</v>
      </c>
      <c r="D402" t="inlineStr">
        <is>
          <t>kilogram</t>
        </is>
      </c>
      <c r="E402" t="inlineStr">
        <is>
          <t>water::surface water</t>
        </is>
      </c>
      <c r="F402" t="inlineStr">
        <is>
          <t>biosphere</t>
        </is>
      </c>
      <c r="G402" t="inlineStr">
        <is>
          <t>from "willow production, short rotation coppice, RoW" from ecoinvent 3.7.1</t>
        </is>
      </c>
    </row>
    <row r="403">
      <c r="A403" t="inlineStr">
        <is>
          <t>Transformation, from arable land, unspecified use</t>
        </is>
      </c>
      <c r="B403" t="n">
        <v>0.045872</v>
      </c>
      <c r="D403" t="inlineStr">
        <is>
          <t>square meter</t>
        </is>
      </c>
      <c r="E403" t="inlineStr">
        <is>
          <t>natural resource::land</t>
        </is>
      </c>
      <c r="F403" t="inlineStr">
        <is>
          <t>biosphere</t>
        </is>
      </c>
      <c r="G403" t="inlineStr">
        <is>
          <t>from "willow production, short rotation coppice, RoW" from ecoinvent 3.7.1</t>
        </is>
      </c>
    </row>
    <row r="404">
      <c r="A404" t="inlineStr">
        <is>
          <t>Transformation, to permanent crop, non-irrigated, intensive</t>
        </is>
      </c>
      <c r="B404" t="n">
        <v>0.045872</v>
      </c>
      <c r="D404" t="inlineStr">
        <is>
          <t>square meter</t>
        </is>
      </c>
      <c r="E404" t="inlineStr">
        <is>
          <t>natural resource::land</t>
        </is>
      </c>
      <c r="F404" t="inlineStr">
        <is>
          <t>biosphere</t>
        </is>
      </c>
      <c r="G404" t="inlineStr">
        <is>
          <t>from "willow production, short rotation coppice, RoW" from ecoinvent 3.7.1</t>
        </is>
      </c>
    </row>
    <row r="405">
      <c r="A405" t="inlineStr">
        <is>
          <t>Zinc</t>
        </is>
      </c>
      <c r="B405" t="n">
        <v>-8.3894e-06</v>
      </c>
      <c r="D405" t="inlineStr">
        <is>
          <t>kilogram</t>
        </is>
      </c>
      <c r="E405" t="inlineStr">
        <is>
          <t>soil::agricultural</t>
        </is>
      </c>
      <c r="F405" t="inlineStr">
        <is>
          <t>biosphere</t>
        </is>
      </c>
      <c r="G405" t="inlineStr">
        <is>
          <t>from "willow production, short rotation coppice, RoW" from ecoinvent 3.7.1</t>
        </is>
      </c>
    </row>
    <row r="406">
      <c r="A406" t="inlineStr">
        <is>
          <t>Zinc, ion</t>
        </is>
      </c>
      <c r="B406" t="n">
        <v>1.584e-07</v>
      </c>
      <c r="D406" t="inlineStr">
        <is>
          <t>kilogram</t>
        </is>
      </c>
      <c r="E406" t="inlineStr">
        <is>
          <t>water::ground-</t>
        </is>
      </c>
      <c r="F406" t="inlineStr">
        <is>
          <t>biosphere</t>
        </is>
      </c>
      <c r="G406" t="inlineStr">
        <is>
          <t>from "willow production, short rotation coppice, RoW" from ecoinvent 3.7.1</t>
        </is>
      </c>
    </row>
    <row r="407">
      <c r="A407" t="inlineStr">
        <is>
          <t>Zinc, ion</t>
        </is>
      </c>
      <c r="B407" t="n">
        <v>4.9386e-08</v>
      </c>
      <c r="D407" t="inlineStr">
        <is>
          <t>kilogram</t>
        </is>
      </c>
      <c r="E407" t="inlineStr">
        <is>
          <t>water::surface water</t>
        </is>
      </c>
      <c r="F407" t="inlineStr">
        <is>
          <t>biosphere</t>
        </is>
      </c>
      <c r="G407" t="inlineStr">
        <is>
          <t>from "willow production, short rotation coppice, RoW" from ecoinvent 3.7.1</t>
        </is>
      </c>
    </row>
    <row r="408">
      <c r="A408" t="inlineStr">
        <is>
          <t>Water, unspecified natural origin</t>
        </is>
      </c>
      <c r="B408" t="n">
        <v>0</v>
      </c>
      <c r="D408" t="inlineStr">
        <is>
          <t>cubic meter</t>
        </is>
      </c>
      <c r="E408" t="inlineStr">
        <is>
          <t>natural resource::in water</t>
        </is>
      </c>
      <c r="F408" t="inlineStr">
        <is>
          <t>biosphere</t>
        </is>
      </c>
      <c r="G408" t="inlineStr">
        <is>
          <t>WF for eucalyptus from https://doi.org/10.1016/j.jclepro.2017.02.032</t>
        </is>
      </c>
    </row>
    <row r="410">
      <c r="A410" t="inlineStr">
        <is>
          <t>Activity</t>
        </is>
      </c>
      <c r="B410" t="inlineStr">
        <is>
          <t>Ethanol production, via fermentation, from poplar, economic allocation</t>
        </is>
      </c>
    </row>
    <row r="411">
      <c r="A411" t="inlineStr">
        <is>
          <t>location</t>
        </is>
      </c>
      <c r="B411" t="inlineStr">
        <is>
          <t>US</t>
        </is>
      </c>
    </row>
    <row r="412">
      <c r="A412" t="inlineStr">
        <is>
          <t>production amount</t>
        </is>
      </c>
      <c r="B412" t="n">
        <v>1</v>
      </c>
    </row>
    <row r="413">
      <c r="A413" t="inlineStr">
        <is>
          <t>reference product</t>
        </is>
      </c>
      <c r="B413" t="inlineStr">
        <is>
          <t>ethanol, from poplar</t>
        </is>
      </c>
    </row>
    <row r="414">
      <c r="A414" t="inlineStr">
        <is>
          <t>type</t>
        </is>
      </c>
      <c r="B414" t="inlineStr">
        <is>
          <t>process</t>
        </is>
      </c>
    </row>
    <row r="415">
      <c r="A415" t="inlineStr">
        <is>
          <t>unit</t>
        </is>
      </c>
      <c r="B415" t="inlineStr">
        <is>
          <t>kilogram</t>
        </is>
      </c>
    </row>
    <row r="416">
      <c r="A416" t="inlineStr">
        <is>
          <t>source</t>
        </is>
      </c>
      <c r="B416" t="inlineStr">
        <is>
          <t>Fuel-Cycle Assessment of Selected Bioethanol Production Pathways in the United States, November 1, 2006, M. Wu, M. Wang, H. Huo, http://greet.es.anl.gov/publication-2lli584z (2020 update)</t>
        </is>
      </c>
    </row>
    <row r="417">
      <c r="A417" t="inlineStr">
        <is>
          <t>comment</t>
        </is>
      </c>
      <c r="B417"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418">
      <c r="A418" t="inlineStr">
        <is>
          <t>Conversion efficiency (exc. Fuel)</t>
        </is>
      </c>
      <c r="B418" t="n">
        <v>0.489294102990975</v>
      </c>
    </row>
    <row r="419">
      <c r="A419" t="inlineStr">
        <is>
          <t>classifications</t>
        </is>
      </c>
      <c r="B419" t="inlineStr">
        <is>
          <t>CPC::34131:Ethyl alcohol and other spirits, denatured, of any strength</t>
        </is>
      </c>
    </row>
    <row r="420">
      <c r="A420" t="inlineStr">
        <is>
          <t>Exchanges</t>
        </is>
      </c>
    </row>
    <row r="421">
      <c r="A421" t="inlineStr">
        <is>
          <t>name</t>
        </is>
      </c>
      <c r="B421" t="inlineStr">
        <is>
          <t>amount</t>
        </is>
      </c>
      <c r="C421" t="inlineStr">
        <is>
          <t>location</t>
        </is>
      </c>
      <c r="D421" t="inlineStr">
        <is>
          <t>unit</t>
        </is>
      </c>
      <c r="E421" t="inlineStr">
        <is>
          <t>categories</t>
        </is>
      </c>
      <c r="F421" t="inlineStr">
        <is>
          <t>type</t>
        </is>
      </c>
      <c r="G421" t="inlineStr">
        <is>
          <t>comment</t>
        </is>
      </c>
      <c r="H421" t="inlineStr">
        <is>
          <t>reference product</t>
        </is>
      </c>
    </row>
    <row r="422">
      <c r="A422" t="inlineStr">
        <is>
          <t>Ethanol production, via fermentation, from poplar, economic allocation</t>
        </is>
      </c>
      <c r="B422" t="n">
        <v>1</v>
      </c>
      <c r="C422" t="inlineStr">
        <is>
          <t>US</t>
        </is>
      </c>
      <c r="D422" t="inlineStr">
        <is>
          <t>kilogram</t>
        </is>
      </c>
      <c r="F422" t="inlineStr">
        <is>
          <t>production</t>
        </is>
      </c>
      <c r="H422" t="inlineStr">
        <is>
          <t>ethanol, from poplar</t>
        </is>
      </c>
    </row>
    <row r="423">
      <c r="A423" t="inlineStr">
        <is>
          <t>Farming and supply of poplar</t>
        </is>
      </c>
      <c r="B423" t="n">
        <v>3.611789947806617</v>
      </c>
      <c r="C423" t="inlineStr">
        <is>
          <t>US</t>
        </is>
      </c>
      <c r="D423" t="inlineStr">
        <is>
          <t>kilogram</t>
        </is>
      </c>
      <c r="F423" t="inlineStr">
        <is>
          <t>technosphere</t>
        </is>
      </c>
      <c r="H423" t="inlineStr">
        <is>
          <t>poplar, harvested, at ethanol plant</t>
        </is>
      </c>
    </row>
    <row r="424">
      <c r="A424" t="inlineStr">
        <is>
          <t>market for diesel, burned in building machine</t>
        </is>
      </c>
      <c r="B424" t="n">
        <v>0.10273486232608</v>
      </c>
      <c r="C424" t="inlineStr">
        <is>
          <t>GLO</t>
        </is>
      </c>
      <c r="D424" t="inlineStr">
        <is>
          <t>megajoule</t>
        </is>
      </c>
      <c r="F424" t="inlineStr">
        <is>
          <t>technosphere</t>
        </is>
      </c>
      <c r="H424" t="inlineStr">
        <is>
          <t>diesel, burned in building machine</t>
        </is>
      </c>
    </row>
    <row r="425">
      <c r="A425" t="inlineStr">
        <is>
          <t>market for sulfuric acid</t>
        </is>
      </c>
      <c r="B425" t="n">
        <v>0.1000408026903268</v>
      </c>
      <c r="C425" t="inlineStr">
        <is>
          <t>RoW</t>
        </is>
      </c>
      <c r="D425" t="inlineStr">
        <is>
          <t>kilogram</t>
        </is>
      </c>
      <c r="F425" t="inlineStr">
        <is>
          <t>technosphere</t>
        </is>
      </c>
      <c r="H425" t="inlineStr">
        <is>
          <t>sulfuric acid</t>
        </is>
      </c>
    </row>
    <row r="426">
      <c r="A426" t="inlineStr">
        <is>
          <t>market for ammonia, anhydrous, liquid</t>
        </is>
      </c>
      <c r="B426" t="n">
        <v>0.0120055897865092</v>
      </c>
      <c r="C426" t="inlineStr">
        <is>
          <t>RNA</t>
        </is>
      </c>
      <c r="D426" t="inlineStr">
        <is>
          <t>kilogram</t>
        </is>
      </c>
      <c r="F426" t="inlineStr">
        <is>
          <t>technosphere</t>
        </is>
      </c>
      <c r="H426" t="inlineStr">
        <is>
          <t>ammonia, anhydrous, liquid</t>
        </is>
      </c>
    </row>
    <row r="427">
      <c r="A427" t="inlineStr">
        <is>
          <t>market for urea ammonium nitrate mix</t>
        </is>
      </c>
      <c r="B427" t="n">
        <v>0.006001350177275475</v>
      </c>
      <c r="C427" t="inlineStr">
        <is>
          <t>RoW</t>
        </is>
      </c>
      <c r="D427" t="inlineStr">
        <is>
          <t>kilogram</t>
        </is>
      </c>
      <c r="F427" t="inlineStr">
        <is>
          <t>technosphere</t>
        </is>
      </c>
      <c r="H427" t="inlineStr">
        <is>
          <t>urea ammonium nitrate mix</t>
        </is>
      </c>
    </row>
    <row r="428">
      <c r="A428" t="inlineStr">
        <is>
          <t>market for quicklime, milled, loose</t>
        </is>
      </c>
      <c r="B428" t="n">
        <v>0.0220088032259544</v>
      </c>
      <c r="C428" t="inlineStr">
        <is>
          <t>RoW</t>
        </is>
      </c>
      <c r="D428" t="inlineStr">
        <is>
          <t>kilogram</t>
        </is>
      </c>
      <c r="F428" t="inlineStr">
        <is>
          <t>technosphere</t>
        </is>
      </c>
      <c r="H428" t="inlineStr">
        <is>
          <t>quicklime, milled, loose</t>
        </is>
      </c>
    </row>
    <row r="429">
      <c r="A429" t="inlineStr">
        <is>
          <t>market for sodium hydroxide, without water, in 50% solution state</t>
        </is>
      </c>
      <c r="B429" t="n">
        <v>0.0340143930124636</v>
      </c>
      <c r="C429" t="inlineStr">
        <is>
          <t>GLO</t>
        </is>
      </c>
      <c r="D429" t="inlineStr">
        <is>
          <t>kilogram</t>
        </is>
      </c>
      <c r="F429" t="inlineStr">
        <is>
          <t>technosphere</t>
        </is>
      </c>
      <c r="G429" t="inlineStr">
        <is>
          <t>NaOH</t>
        </is>
      </c>
      <c r="H429" t="inlineStr">
        <is>
          <t>sodium hydroxide, without water, in 50% solution state</t>
        </is>
      </c>
    </row>
    <row r="430">
      <c r="A430" t="inlineStr">
        <is>
          <t>Carbon dioxide, non-fossil</t>
        </is>
      </c>
      <c r="B430" t="n">
        <v>3.725629414002642</v>
      </c>
      <c r="D430" t="inlineStr">
        <is>
          <t>kilogram</t>
        </is>
      </c>
      <c r="E430" t="inlineStr">
        <is>
          <t>air</t>
        </is>
      </c>
      <c r="F430" t="inlineStr">
        <is>
          <t>biosphere</t>
        </is>
      </c>
      <c r="G430" t="inlineStr">
        <is>
          <t>Fermentation CO2</t>
        </is>
      </c>
    </row>
    <row r="431">
      <c r="A431" t="inlineStr">
        <is>
          <t>market for ethanol fermentation plant</t>
        </is>
      </c>
      <c r="B431" t="n">
        <v>5.555555555555555e-10</v>
      </c>
      <c r="C431" t="inlineStr">
        <is>
          <t>GLO</t>
        </is>
      </c>
      <c r="D431" t="inlineStr">
        <is>
          <t>unit</t>
        </is>
      </c>
      <c r="F431" t="inlineStr">
        <is>
          <t>technosphere</t>
        </is>
      </c>
      <c r="G431" t="inlineStr">
        <is>
          <t>To replace inputs for concrete and steel. 1 plant = 90,000 t of ethanol per year * 20 years</t>
        </is>
      </c>
      <c r="H431" t="inlineStr">
        <is>
          <t>ethanol fermentation plant</t>
        </is>
      </c>
    </row>
    <row r="432">
      <c r="A432" t="inlineStr">
        <is>
          <t>market for tap water</t>
        </is>
      </c>
      <c r="B432" t="n">
        <v>10.71776996271927</v>
      </c>
      <c r="C432" t="inlineStr">
        <is>
          <t>RoW</t>
        </is>
      </c>
      <c r="D432" t="inlineStr">
        <is>
          <t>kilogram</t>
        </is>
      </c>
      <c r="F432" t="inlineStr">
        <is>
          <t>technosphere</t>
        </is>
      </c>
      <c r="G432" t="inlineStr">
        <is>
          <t>9.8l/l ethanol, from https://doi.org/10.1007/s00267-009-9370-0</t>
        </is>
      </c>
    </row>
    <row r="434">
      <c r="A434" t="inlineStr">
        <is>
          <t>Activity</t>
        </is>
      </c>
      <c r="B434" t="inlineStr">
        <is>
          <t>Ethanol production, via fermentation, from poplar, energy allocation</t>
        </is>
      </c>
    </row>
    <row r="435">
      <c r="A435" t="inlineStr">
        <is>
          <t>location</t>
        </is>
      </c>
      <c r="B435" t="inlineStr">
        <is>
          <t>US</t>
        </is>
      </c>
    </row>
    <row r="436">
      <c r="A436" t="inlineStr">
        <is>
          <t>production amount</t>
        </is>
      </c>
      <c r="B436" t="n">
        <v>1</v>
      </c>
    </row>
    <row r="437">
      <c r="A437" t="inlineStr">
        <is>
          <t>reference product</t>
        </is>
      </c>
      <c r="B437" t="inlineStr">
        <is>
          <t>ethanol, from poplar</t>
        </is>
      </c>
    </row>
    <row r="438">
      <c r="A438" t="inlineStr">
        <is>
          <t>type</t>
        </is>
      </c>
      <c r="B438" t="inlineStr">
        <is>
          <t>process</t>
        </is>
      </c>
    </row>
    <row r="439">
      <c r="A439" t="inlineStr">
        <is>
          <t>unit</t>
        </is>
      </c>
      <c r="B439" t="inlineStr">
        <is>
          <t>kilogram</t>
        </is>
      </c>
    </row>
    <row r="440">
      <c r="A440" t="inlineStr">
        <is>
          <t>source</t>
        </is>
      </c>
      <c r="B440" t="inlineStr">
        <is>
          <t>Fuel-Cycle Assessment of Selected Bioethanol Production Pathways in the United States, November 1, 2006, M. Wu, M. Wang, H. Huo, http://greet.es.anl.gov/publication-2lli584z (2020 update)</t>
        </is>
      </c>
    </row>
    <row r="441">
      <c r="A441" t="inlineStr">
        <is>
          <t>comment</t>
        </is>
      </c>
      <c r="B441" t="inlineStr">
        <is>
          <t>There is a net co-production of electricity (0.8 kWh per kg of ethanol produced). energy allocation performed, giving an allocation factor of 91% for ethanol and 9% for electricity.</t>
        </is>
      </c>
    </row>
    <row r="442">
      <c r="A442" t="inlineStr">
        <is>
          <t>Conversion efficiency (exc. Fuel)</t>
        </is>
      </c>
      <c r="B442" t="n">
        <v>0.4528645625216308</v>
      </c>
    </row>
    <row r="443">
      <c r="A443" t="inlineStr">
        <is>
          <t>classifications</t>
        </is>
      </c>
      <c r="B443" t="inlineStr">
        <is>
          <t>CPC::34131:Ethyl alcohol and other spirits, denatured, of any strength</t>
        </is>
      </c>
    </row>
    <row r="444">
      <c r="A444" t="inlineStr">
        <is>
          <t>Exchanges</t>
        </is>
      </c>
    </row>
    <row r="445">
      <c r="A445" t="inlineStr">
        <is>
          <t>name</t>
        </is>
      </c>
      <c r="B445" t="inlineStr">
        <is>
          <t>amount</t>
        </is>
      </c>
      <c r="C445" t="inlineStr">
        <is>
          <t>location</t>
        </is>
      </c>
      <c r="D445" t="inlineStr">
        <is>
          <t>unit</t>
        </is>
      </c>
      <c r="E445" t="inlineStr">
        <is>
          <t>categories</t>
        </is>
      </c>
      <c r="F445" t="inlineStr">
        <is>
          <t>type</t>
        </is>
      </c>
      <c r="G445" t="inlineStr">
        <is>
          <t>comment</t>
        </is>
      </c>
      <c r="H445" t="inlineStr">
        <is>
          <t>reference product</t>
        </is>
      </c>
    </row>
    <row r="446">
      <c r="A446" t="inlineStr">
        <is>
          <t>Ethanol production, via fermentation, from poplar, energy allocation</t>
        </is>
      </c>
      <c r="B446" t="n">
        <v>1</v>
      </c>
      <c r="C446" t="inlineStr">
        <is>
          <t>US</t>
        </is>
      </c>
      <c r="D446" t="inlineStr">
        <is>
          <t>kilogram</t>
        </is>
      </c>
      <c r="F446" t="inlineStr">
        <is>
          <t>production</t>
        </is>
      </c>
      <c r="H446" t="inlineStr">
        <is>
          <t>ethanol, from poplar</t>
        </is>
      </c>
    </row>
    <row r="447">
      <c r="A447" t="inlineStr">
        <is>
          <t>Farming and supply of poplar</t>
        </is>
      </c>
      <c r="B447" t="n">
        <v>3.902331224292801</v>
      </c>
      <c r="C447" t="inlineStr">
        <is>
          <t>US</t>
        </is>
      </c>
      <c r="D447" t="inlineStr">
        <is>
          <t>kilogram</t>
        </is>
      </c>
      <c r="F447" t="inlineStr">
        <is>
          <t>technosphere</t>
        </is>
      </c>
      <c r="H447" t="inlineStr">
        <is>
          <t>poplar, harvested, at ethanol plant</t>
        </is>
      </c>
    </row>
    <row r="448">
      <c r="A448" t="inlineStr">
        <is>
          <t>market for diesel, burned in building machine</t>
        </is>
      </c>
      <c r="B448" t="n">
        <v>0.1109991076092195</v>
      </c>
      <c r="C448" t="inlineStr">
        <is>
          <t>GLO</t>
        </is>
      </c>
      <c r="D448" t="inlineStr">
        <is>
          <t>megajoule</t>
        </is>
      </c>
      <c r="F448" t="inlineStr">
        <is>
          <t>technosphere</t>
        </is>
      </c>
      <c r="H448" t="inlineStr">
        <is>
          <t>diesel, burned in building machine</t>
        </is>
      </c>
    </row>
    <row r="449">
      <c r="A449" t="inlineStr">
        <is>
          <t>market for sulfuric acid</t>
        </is>
      </c>
      <c r="B449" t="n">
        <v>0.1080883311829517</v>
      </c>
      <c r="C449" t="inlineStr">
        <is>
          <t>RoW</t>
        </is>
      </c>
      <c r="D449" t="inlineStr">
        <is>
          <t>kilogram</t>
        </is>
      </c>
      <c r="F449" t="inlineStr">
        <is>
          <t>technosphere</t>
        </is>
      </c>
      <c r="H449" t="inlineStr">
        <is>
          <t>sulfuric acid</t>
        </is>
      </c>
    </row>
    <row r="450">
      <c r="A450" t="inlineStr">
        <is>
          <t>market for ammonia, anhydrous, liquid</t>
        </is>
      </c>
      <c r="B450" t="n">
        <v>0.01297134898954927</v>
      </c>
      <c r="C450" t="inlineStr">
        <is>
          <t>RNA</t>
        </is>
      </c>
      <c r="D450" t="inlineStr">
        <is>
          <t>kilogram</t>
        </is>
      </c>
      <c r="F450" t="inlineStr">
        <is>
          <t>technosphere</t>
        </is>
      </c>
      <c r="H450" t="inlineStr">
        <is>
          <t>ammonia, anhydrous, liquid</t>
        </is>
      </c>
    </row>
    <row r="451">
      <c r="A451" t="inlineStr">
        <is>
          <t>market for urea ammonium nitrate mix</t>
        </is>
      </c>
      <c r="B451" t="n">
        <v>0.006484113562284919</v>
      </c>
      <c r="C451" t="inlineStr">
        <is>
          <t>RoW</t>
        </is>
      </c>
      <c r="D451" t="inlineStr">
        <is>
          <t>kilogram</t>
        </is>
      </c>
      <c r="F451" t="inlineStr">
        <is>
          <t>technosphere</t>
        </is>
      </c>
      <c r="H451" t="inlineStr">
        <is>
          <t>urea ammonium nitrate mix</t>
        </is>
      </c>
    </row>
    <row r="452">
      <c r="A452" t="inlineStr">
        <is>
          <t>market for quicklime, milled, loose</t>
        </is>
      </c>
      <c r="B452" t="n">
        <v>0.02377924554835061</v>
      </c>
      <c r="C452" t="inlineStr">
        <is>
          <t>RoW</t>
        </is>
      </c>
      <c r="D452" t="inlineStr">
        <is>
          <t>kilogram</t>
        </is>
      </c>
      <c r="F452" t="inlineStr">
        <is>
          <t>technosphere</t>
        </is>
      </c>
      <c r="H452" t="inlineStr">
        <is>
          <t>quicklime, milled, loose</t>
        </is>
      </c>
    </row>
    <row r="453">
      <c r="A453" t="inlineStr">
        <is>
          <t>market for sodium hydroxide, without water, in 50% solution state</t>
        </is>
      </c>
      <c r="B453" t="n">
        <v>0.03675059453789989</v>
      </c>
      <c r="C453" t="inlineStr">
        <is>
          <t>GLO</t>
        </is>
      </c>
      <c r="D453" t="inlineStr">
        <is>
          <t>kilogram</t>
        </is>
      </c>
      <c r="F453" t="inlineStr">
        <is>
          <t>technosphere</t>
        </is>
      </c>
      <c r="G453" t="inlineStr">
        <is>
          <t>NaOH</t>
        </is>
      </c>
      <c r="H453" t="inlineStr">
        <is>
          <t>sodium hydroxide, without water, in 50% solution state</t>
        </is>
      </c>
    </row>
    <row r="454">
      <c r="A454" t="inlineStr">
        <is>
          <t>Carbon dioxide, non-fossil</t>
        </is>
      </c>
      <c r="B454" t="n">
        <v>4.179295090171994</v>
      </c>
      <c r="D454" t="inlineStr">
        <is>
          <t>kilogram</t>
        </is>
      </c>
      <c r="E454" t="inlineStr">
        <is>
          <t>air</t>
        </is>
      </c>
      <c r="F454" t="inlineStr">
        <is>
          <t>biosphere</t>
        </is>
      </c>
      <c r="G454" t="inlineStr">
        <is>
          <t>Fermentation CO2</t>
        </is>
      </c>
    </row>
    <row r="455">
      <c r="A455" t="inlineStr">
        <is>
          <t>market for ethanol fermentation plant</t>
        </is>
      </c>
      <c r="B455" t="n">
        <v>5.555555555555555e-10</v>
      </c>
      <c r="C455" t="inlineStr">
        <is>
          <t>GLO</t>
        </is>
      </c>
      <c r="D455" t="inlineStr">
        <is>
          <t>unit</t>
        </is>
      </c>
      <c r="F455" t="inlineStr">
        <is>
          <t>technosphere</t>
        </is>
      </c>
      <c r="G455" t="inlineStr">
        <is>
          <t>To replace inputs for concrete and steel. 1 plant = 90,000 t of ethanol per year * 20 years</t>
        </is>
      </c>
      <c r="H455" t="inlineStr">
        <is>
          <t>ethanol fermentation plant</t>
        </is>
      </c>
    </row>
    <row r="456">
      <c r="A456" t="inlineStr">
        <is>
          <t>market for tap water</t>
        </is>
      </c>
      <c r="B456" t="n">
        <v>11.57993376821543</v>
      </c>
      <c r="C456" t="inlineStr">
        <is>
          <t>RoW</t>
        </is>
      </c>
      <c r="D456" t="inlineStr">
        <is>
          <t>kilogram</t>
        </is>
      </c>
      <c r="F456" t="inlineStr">
        <is>
          <t>technosphere</t>
        </is>
      </c>
      <c r="G456" t="inlineStr">
        <is>
          <t>9.8l/l ethanol, from https://doi.org/10.1007/s00267-009-9370-0</t>
        </is>
      </c>
    </row>
    <row r="459">
      <c r="A459" t="inlineStr">
        <is>
          <t>Activity</t>
        </is>
      </c>
      <c r="B459" t="inlineStr">
        <is>
          <t>Ethanol production, via fermentation, from poplar, with carbon capture and storage, energy allocation</t>
        </is>
      </c>
    </row>
    <row r="460">
      <c r="A460" t="inlineStr">
        <is>
          <t>location</t>
        </is>
      </c>
      <c r="B460" t="inlineStr">
        <is>
          <t>US</t>
        </is>
      </c>
    </row>
    <row r="461">
      <c r="A461" t="inlineStr">
        <is>
          <t>production amount</t>
        </is>
      </c>
      <c r="B461" t="n">
        <v>1</v>
      </c>
    </row>
    <row r="462">
      <c r="A462" t="inlineStr">
        <is>
          <t>reference product</t>
        </is>
      </c>
      <c r="B462" t="inlineStr">
        <is>
          <t>ethanol, from poplar</t>
        </is>
      </c>
    </row>
    <row r="463">
      <c r="A463" t="inlineStr">
        <is>
          <t>type</t>
        </is>
      </c>
      <c r="B463" t="inlineStr">
        <is>
          <t>process</t>
        </is>
      </c>
    </row>
    <row r="464">
      <c r="A464" t="inlineStr">
        <is>
          <t>unit</t>
        </is>
      </c>
      <c r="B464" t="inlineStr">
        <is>
          <t>kilogram</t>
        </is>
      </c>
    </row>
    <row r="465">
      <c r="A465" t="inlineStr">
        <is>
          <t>source</t>
        </is>
      </c>
      <c r="B465" t="inlineStr">
        <is>
          <t>Fuel-Cycle Assessment of Selected Bioethanol Production Pathways in the United States, November 1, 2006, M. Wu, M. Wang, H. Huo, http://greet.es.anl.gov/publication-2lli584z (2020 update)</t>
        </is>
      </c>
    </row>
    <row r="466">
      <c r="A466" t="inlineStr">
        <is>
          <t>comment</t>
        </is>
      </c>
      <c r="B466" t="inlineStr">
        <is>
          <t>There is a net co-production of electricity (0.8 kWh per kg of ethanol produced). energy allocation performed, giving an allocation factor of 91% for ethanol and 9% for electricity.</t>
        </is>
      </c>
    </row>
    <row r="467">
      <c r="A467" t="inlineStr">
        <is>
          <t>Conversion efficiency (exc. Fuel)</t>
        </is>
      </c>
      <c r="B467" t="n">
        <v>0</v>
      </c>
    </row>
    <row r="468">
      <c r="A468" t="inlineStr">
        <is>
          <t>classifications</t>
        </is>
      </c>
      <c r="B468" t="inlineStr">
        <is>
          <t>CPC::34131:Ethyl alcohol and other spirits, denatured, of any strength</t>
        </is>
      </c>
    </row>
    <row r="469">
      <c r="A469" t="inlineStr">
        <is>
          <t>Exchanges</t>
        </is>
      </c>
    </row>
    <row r="470">
      <c r="A470" t="inlineStr">
        <is>
          <t>name</t>
        </is>
      </c>
      <c r="B470" t="inlineStr">
        <is>
          <t>amount</t>
        </is>
      </c>
      <c r="C470" t="inlineStr">
        <is>
          <t>location</t>
        </is>
      </c>
      <c r="D470" t="inlineStr">
        <is>
          <t>unit</t>
        </is>
      </c>
      <c r="E470" t="inlineStr">
        <is>
          <t>categories</t>
        </is>
      </c>
      <c r="F470" t="inlineStr">
        <is>
          <t>type</t>
        </is>
      </c>
      <c r="G470" t="inlineStr">
        <is>
          <t>comment</t>
        </is>
      </c>
      <c r="H470" t="inlineStr">
        <is>
          <t>reference product</t>
        </is>
      </c>
    </row>
    <row r="471">
      <c r="A471" t="inlineStr">
        <is>
          <t>Ethanol production, via fermentation, from poplar, with carbon capture and storage, energy allocation</t>
        </is>
      </c>
      <c r="B471" t="n">
        <v>1</v>
      </c>
      <c r="C471" t="inlineStr">
        <is>
          <t>US</t>
        </is>
      </c>
      <c r="D471" t="inlineStr">
        <is>
          <t>kilogram</t>
        </is>
      </c>
      <c r="F471" t="inlineStr">
        <is>
          <t>production</t>
        </is>
      </c>
      <c r="H471" t="inlineStr">
        <is>
          <t>ethanol, from poplar</t>
        </is>
      </c>
    </row>
    <row r="472">
      <c r="A472" t="inlineStr">
        <is>
          <t>Farming and supply of poplar</t>
        </is>
      </c>
      <c r="B472" t="n">
        <v>3.902331224292801</v>
      </c>
      <c r="C472" t="inlineStr">
        <is>
          <t>US</t>
        </is>
      </c>
      <c r="D472" t="inlineStr">
        <is>
          <t>kilogram</t>
        </is>
      </c>
      <c r="F472" t="inlineStr">
        <is>
          <t>technosphere</t>
        </is>
      </c>
      <c r="H472" t="inlineStr">
        <is>
          <t>poplar, harvested, at ethanol plant</t>
        </is>
      </c>
    </row>
    <row r="473">
      <c r="A473" t="inlineStr">
        <is>
          <t>market for diesel, burned in building machine</t>
        </is>
      </c>
      <c r="B473" t="n">
        <v>0.1109991076092195</v>
      </c>
      <c r="C473" t="inlineStr">
        <is>
          <t>GLO</t>
        </is>
      </c>
      <c r="D473" t="inlineStr">
        <is>
          <t>megajoule</t>
        </is>
      </c>
      <c r="F473" t="inlineStr">
        <is>
          <t>technosphere</t>
        </is>
      </c>
      <c r="H473" t="inlineStr">
        <is>
          <t>diesel, burned in building machine</t>
        </is>
      </c>
    </row>
    <row r="474">
      <c r="A474" t="inlineStr">
        <is>
          <t>market for sulfuric acid</t>
        </is>
      </c>
      <c r="B474" t="n">
        <v>0.1080883311829517</v>
      </c>
      <c r="C474" t="inlineStr">
        <is>
          <t>RoW</t>
        </is>
      </c>
      <c r="D474" t="inlineStr">
        <is>
          <t>kilogram</t>
        </is>
      </c>
      <c r="F474" t="inlineStr">
        <is>
          <t>technosphere</t>
        </is>
      </c>
      <c r="H474" t="inlineStr">
        <is>
          <t>sulfuric acid</t>
        </is>
      </c>
    </row>
    <row r="475">
      <c r="A475" t="inlineStr">
        <is>
          <t>market for ammonia, anhydrous, liquid</t>
        </is>
      </c>
      <c r="B475" t="n">
        <v>0.01297134898954927</v>
      </c>
      <c r="C475" t="inlineStr">
        <is>
          <t>RNA</t>
        </is>
      </c>
      <c r="D475" t="inlineStr">
        <is>
          <t>kilogram</t>
        </is>
      </c>
      <c r="F475" t="inlineStr">
        <is>
          <t>technosphere</t>
        </is>
      </c>
      <c r="H475" t="inlineStr">
        <is>
          <t>ammonia, anhydrous, liquid</t>
        </is>
      </c>
    </row>
    <row r="476">
      <c r="A476" t="inlineStr">
        <is>
          <t>market for urea ammonium nitrate mix</t>
        </is>
      </c>
      <c r="B476" t="n">
        <v>0.006484113562284919</v>
      </c>
      <c r="C476" t="inlineStr">
        <is>
          <t>RoW</t>
        </is>
      </c>
      <c r="D476" t="inlineStr">
        <is>
          <t>kilogram</t>
        </is>
      </c>
      <c r="F476" t="inlineStr">
        <is>
          <t>technosphere</t>
        </is>
      </c>
      <c r="H476" t="inlineStr">
        <is>
          <t>urea ammonium nitrate mix</t>
        </is>
      </c>
    </row>
    <row r="477">
      <c r="A477" t="inlineStr">
        <is>
          <t>market for quicklime, milled, loose</t>
        </is>
      </c>
      <c r="B477" t="n">
        <v>0.02377924554835061</v>
      </c>
      <c r="C477" t="inlineStr">
        <is>
          <t>RoW</t>
        </is>
      </c>
      <c r="D477" t="inlineStr">
        <is>
          <t>kilogram</t>
        </is>
      </c>
      <c r="F477" t="inlineStr">
        <is>
          <t>technosphere</t>
        </is>
      </c>
      <c r="H477" t="inlineStr">
        <is>
          <t>quicklime, milled, loose</t>
        </is>
      </c>
    </row>
    <row r="478">
      <c r="A478" t="inlineStr">
        <is>
          <t>market for sodium hydroxide, without water, in 50% solution state</t>
        </is>
      </c>
      <c r="B478" t="n">
        <v>0.03675059453789989</v>
      </c>
      <c r="C478" t="inlineStr">
        <is>
          <t>GLO</t>
        </is>
      </c>
      <c r="D478" t="inlineStr">
        <is>
          <t>kilogram</t>
        </is>
      </c>
      <c r="F478" t="inlineStr">
        <is>
          <t>technosphere</t>
        </is>
      </c>
      <c r="G478" t="inlineStr">
        <is>
          <t>NaOH</t>
        </is>
      </c>
      <c r="H478" t="inlineStr">
        <is>
          <t>sodium hydroxide, without water, in 50% solution state</t>
        </is>
      </c>
    </row>
    <row r="479">
      <c r="A479" t="inlineStr">
        <is>
          <t>Carbon dioxide, non-fossil</t>
        </is>
      </c>
      <c r="B479" t="n">
        <v>0.1044823772542999</v>
      </c>
      <c r="D479" t="inlineStr">
        <is>
          <t>kilogram</t>
        </is>
      </c>
      <c r="E479" t="inlineStr">
        <is>
          <t>air</t>
        </is>
      </c>
      <c r="F479" t="inlineStr">
        <is>
          <t>biosphere</t>
        </is>
      </c>
      <c r="G479" t="inlineStr">
        <is>
          <t>Fermentation CO2</t>
        </is>
      </c>
    </row>
    <row r="480">
      <c r="A480" t="inlineStr">
        <is>
          <t>market for ethanol fermentation plant</t>
        </is>
      </c>
      <c r="B480" t="n">
        <v>5.555555555555555e-10</v>
      </c>
      <c r="C480" t="inlineStr">
        <is>
          <t>GLO</t>
        </is>
      </c>
      <c r="D480" t="inlineStr">
        <is>
          <t>unit</t>
        </is>
      </c>
      <c r="F480" t="inlineStr">
        <is>
          <t>technosphere</t>
        </is>
      </c>
      <c r="G480" t="inlineStr">
        <is>
          <t>To replace inputs for concrete and steel. 1 plant = 90,000 t of ethanol per year * 20 years</t>
        </is>
      </c>
      <c r="H480" t="inlineStr">
        <is>
          <t>ethanol fermentation plant</t>
        </is>
      </c>
    </row>
    <row r="481">
      <c r="A481" t="inlineStr">
        <is>
          <t>market group for electricity, low voltage</t>
        </is>
      </c>
      <c r="B481" t="n">
        <v>0.7334662883251849</v>
      </c>
      <c r="C481" t="inlineStr">
        <is>
          <t>US</t>
        </is>
      </c>
      <c r="D481" t="inlineStr">
        <is>
          <t>kilowatt hour</t>
        </is>
      </c>
      <c r="F481" t="inlineStr">
        <is>
          <t>technosphere</t>
        </is>
      </c>
      <c r="G481" t="inlineStr">
        <is>
          <t>Electricity used for CO2 compression before storage.</t>
        </is>
      </c>
      <c r="H481" t="inlineStr">
        <is>
          <t>electricity, low voltage</t>
        </is>
      </c>
    </row>
    <row r="482">
      <c r="A482" t="inlineStr">
        <is>
          <t>carbon dioxide storage at wood burning power plant 20 MW post, pipeline 200km, storage 1000m</t>
        </is>
      </c>
      <c r="B482" t="n">
        <v>4.074812712917694</v>
      </c>
      <c r="C482" t="inlineStr">
        <is>
          <t>RER</t>
        </is>
      </c>
      <c r="D482" t="inlineStr">
        <is>
          <t>kilogram</t>
        </is>
      </c>
      <c r="F482" t="inlineStr">
        <is>
          <t>technosphere</t>
        </is>
      </c>
      <c r="H482" t="inlineStr">
        <is>
          <t>carbon dioxide storage at wood burning power plant 20 MW post, pipeline 200km, storage 1000m</t>
        </is>
      </c>
    </row>
    <row r="483">
      <c r="A483" t="inlineStr">
        <is>
          <t>market for tap water</t>
        </is>
      </c>
      <c r="B483" t="n">
        <v>11.57993376821543</v>
      </c>
      <c r="C483" t="inlineStr">
        <is>
          <t>RoW</t>
        </is>
      </c>
      <c r="D483" t="inlineStr">
        <is>
          <t>kilogram</t>
        </is>
      </c>
      <c r="F483" t="inlineStr">
        <is>
          <t>technosphere</t>
        </is>
      </c>
      <c r="G483" t="inlineStr">
        <is>
          <t>9.8l/l ethanol, from https://doi.org/10.1007/s00267-009-9370-0</t>
        </is>
      </c>
    </row>
    <row r="485">
      <c r="A485" t="inlineStr">
        <is>
          <t>Activity</t>
        </is>
      </c>
      <c r="B485" t="inlineStr">
        <is>
          <t>Ethanol production, via fermentation, from poplar, system expansion</t>
        </is>
      </c>
    </row>
    <row r="486">
      <c r="A486" t="inlineStr">
        <is>
          <t>location</t>
        </is>
      </c>
      <c r="B486" t="inlineStr">
        <is>
          <t>US</t>
        </is>
      </c>
    </row>
    <row r="487">
      <c r="A487" t="inlineStr">
        <is>
          <t>production amount</t>
        </is>
      </c>
      <c r="B487" t="n">
        <v>1</v>
      </c>
    </row>
    <row r="488">
      <c r="A488" t="inlineStr">
        <is>
          <t>reference product</t>
        </is>
      </c>
      <c r="B488" t="inlineStr">
        <is>
          <t>ethanol, from poplar</t>
        </is>
      </c>
    </row>
    <row r="489">
      <c r="A489" t="inlineStr">
        <is>
          <t>type</t>
        </is>
      </c>
      <c r="B489" t="inlineStr">
        <is>
          <t>process</t>
        </is>
      </c>
    </row>
    <row r="490">
      <c r="A490" t="inlineStr">
        <is>
          <t>unit</t>
        </is>
      </c>
      <c r="B490" t="inlineStr">
        <is>
          <t>kilogram</t>
        </is>
      </c>
    </row>
    <row r="491">
      <c r="A491" t="inlineStr">
        <is>
          <t>source</t>
        </is>
      </c>
      <c r="B491" t="inlineStr">
        <is>
          <t>Fuel-Cycle Assessment of Selected Bioethanol Production Pathways in the United States, November 1, 2006, M. Wu, M. Wang, H. Huo, http://greet.es.anl.gov/publication-2lli584z (2020 update)</t>
        </is>
      </c>
    </row>
    <row r="492">
      <c r="A492" t="inlineStr">
        <is>
          <t>comment</t>
        </is>
      </c>
      <c r="B492" t="inlineStr">
        <is>
          <t>There is a net co-production of electricity (0.8 kWh per kg of ethanol produced). system expansion performed, giving an allocation factor of 91% for ethanol and 9% for electricity.</t>
        </is>
      </c>
    </row>
    <row r="493">
      <c r="A493" t="inlineStr">
        <is>
          <t>Conversion efficiency (exc. Fuel)</t>
        </is>
      </c>
      <c r="B493" t="n">
        <v>0.4222069136671609</v>
      </c>
    </row>
    <row r="494">
      <c r="A494" t="inlineStr">
        <is>
          <t>classifications</t>
        </is>
      </c>
      <c r="B494" t="inlineStr">
        <is>
          <t>CPC::34131:Ethyl alcohol and other spirits, denatured, of any strength</t>
        </is>
      </c>
    </row>
    <row r="495">
      <c r="A495" t="inlineStr">
        <is>
          <t>Exchanges</t>
        </is>
      </c>
    </row>
    <row r="496">
      <c r="A496" t="inlineStr">
        <is>
          <t>name</t>
        </is>
      </c>
      <c r="B496" t="inlineStr">
        <is>
          <t>amount</t>
        </is>
      </c>
      <c r="C496" t="inlineStr">
        <is>
          <t>location</t>
        </is>
      </c>
      <c r="D496" t="inlineStr">
        <is>
          <t>unit</t>
        </is>
      </c>
      <c r="E496" t="inlineStr">
        <is>
          <t>categories</t>
        </is>
      </c>
      <c r="F496" t="inlineStr">
        <is>
          <t>type</t>
        </is>
      </c>
      <c r="G496" t="inlineStr">
        <is>
          <t>comment</t>
        </is>
      </c>
      <c r="H496" t="inlineStr">
        <is>
          <t>reference product</t>
        </is>
      </c>
    </row>
    <row r="497">
      <c r="A497" t="inlineStr">
        <is>
          <t>Ethanol production, via fermentation, from poplar, system expansion</t>
        </is>
      </c>
      <c r="B497" t="n">
        <v>1</v>
      </c>
      <c r="C497" t="inlineStr">
        <is>
          <t>US</t>
        </is>
      </c>
      <c r="D497" t="inlineStr">
        <is>
          <t>kilogram</t>
        </is>
      </c>
      <c r="F497" t="inlineStr">
        <is>
          <t>production</t>
        </is>
      </c>
      <c r="H497" t="inlineStr">
        <is>
          <t>ethanol, from poplar</t>
        </is>
      </c>
    </row>
    <row r="498">
      <c r="A498" t="inlineStr">
        <is>
          <t>Farming and supply of poplar</t>
        </is>
      </c>
      <c r="B498" t="n">
        <v>4.185690630582664</v>
      </c>
      <c r="C498" t="inlineStr">
        <is>
          <t>US</t>
        </is>
      </c>
      <c r="D498" t="inlineStr">
        <is>
          <t>kilogram</t>
        </is>
      </c>
      <c r="F498" t="inlineStr">
        <is>
          <t>technosphere</t>
        </is>
      </c>
      <c r="H498" t="inlineStr">
        <is>
          <t>poplar, harvested, at ethanol plant</t>
        </is>
      </c>
    </row>
    <row r="499">
      <c r="A499" t="inlineStr">
        <is>
          <t>market for diesel, burned in building machine</t>
        </is>
      </c>
      <c r="B499" t="n">
        <v>0.1190590695712011</v>
      </c>
      <c r="C499" t="inlineStr">
        <is>
          <t>GLO</t>
        </is>
      </c>
      <c r="D499" t="inlineStr">
        <is>
          <t>megajoule</t>
        </is>
      </c>
      <c r="F499" t="inlineStr">
        <is>
          <t>technosphere</t>
        </is>
      </c>
      <c r="H499" t="inlineStr">
        <is>
          <t>diesel, burned in building machine</t>
        </is>
      </c>
    </row>
    <row r="500">
      <c r="A500" t="inlineStr">
        <is>
          <t>market for sulfuric acid</t>
        </is>
      </c>
      <c r="B500" t="n">
        <v>0.1159369333621309</v>
      </c>
      <c r="C500" t="inlineStr">
        <is>
          <t>RoW</t>
        </is>
      </c>
      <c r="D500" t="inlineStr">
        <is>
          <t>kilogram</t>
        </is>
      </c>
      <c r="F500" t="inlineStr">
        <is>
          <t>technosphere</t>
        </is>
      </c>
      <c r="H500" t="inlineStr">
        <is>
          <t>sulfuric acid</t>
        </is>
      </c>
    </row>
    <row r="501">
      <c r="A501" t="inlineStr">
        <is>
          <t>market for ammonia, anhydrous, liquid</t>
        </is>
      </c>
      <c r="B501" t="n">
        <v>0.01391323565605678</v>
      </c>
      <c r="C501" t="inlineStr">
        <is>
          <t>RNA</t>
        </is>
      </c>
      <c r="D501" t="inlineStr">
        <is>
          <t>kilogram</t>
        </is>
      </c>
      <c r="F501" t="inlineStr">
        <is>
          <t>technosphere</t>
        </is>
      </c>
      <c r="H501" t="inlineStr">
        <is>
          <t>ammonia, anhydrous, liquid</t>
        </is>
      </c>
    </row>
    <row r="502">
      <c r="A502" t="inlineStr">
        <is>
          <t>market for urea ammonium nitrate mix</t>
        </is>
      </c>
      <c r="B502" t="n">
        <v>0.006954943551776156</v>
      </c>
      <c r="C502" t="inlineStr">
        <is>
          <t>RoW</t>
        </is>
      </c>
      <c r="D502" t="inlineStr">
        <is>
          <t>kilogram</t>
        </is>
      </c>
      <c r="F502" t="inlineStr">
        <is>
          <t>technosphere</t>
        </is>
      </c>
      <c r="H502" t="inlineStr">
        <is>
          <t>urea ammonium nitrate mix</t>
        </is>
      </c>
    </row>
    <row r="503">
      <c r="A503" t="inlineStr">
        <is>
          <t>market for quicklime, milled, loose</t>
        </is>
      </c>
      <c r="B503" t="n">
        <v>0.02550592442651852</v>
      </c>
      <c r="C503" t="inlineStr">
        <is>
          <t>RoW</t>
        </is>
      </c>
      <c r="D503" t="inlineStr">
        <is>
          <t>kilogram</t>
        </is>
      </c>
      <c r="F503" t="inlineStr">
        <is>
          <t>technosphere</t>
        </is>
      </c>
      <c r="H503" t="inlineStr">
        <is>
          <t>quicklime, milled, loose</t>
        </is>
      </c>
    </row>
    <row r="504">
      <c r="A504" t="inlineStr">
        <is>
          <t>enzymes production</t>
        </is>
      </c>
      <c r="B504" t="n">
        <v>0.03573910088016703</v>
      </c>
      <c r="C504" t="inlineStr">
        <is>
          <t>RoW</t>
        </is>
      </c>
      <c r="D504" t="inlineStr">
        <is>
          <t>kilogram</t>
        </is>
      </c>
      <c r="F504" t="inlineStr">
        <is>
          <t>technosphere</t>
        </is>
      </c>
      <c r="G504" t="inlineStr">
        <is>
          <t>proxy for cellulase. 0.23g per MJ ethanol</t>
        </is>
      </c>
      <c r="H504" t="inlineStr">
        <is>
          <t>enzymes</t>
        </is>
      </c>
    </row>
    <row r="505">
      <c r="A505" t="inlineStr">
        <is>
          <t>market for fodder yeast</t>
        </is>
      </c>
      <c r="B505" t="n">
        <v>0.008900452556870978</v>
      </c>
      <c r="C505" t="inlineStr">
        <is>
          <t>GLO</t>
        </is>
      </c>
      <c r="D505" t="inlineStr">
        <is>
          <t>kilogram</t>
        </is>
      </c>
      <c r="F505" t="inlineStr">
        <is>
          <t>technosphere</t>
        </is>
      </c>
      <c r="G505" t="inlineStr">
        <is>
          <t>proxy for yeast</t>
        </is>
      </c>
      <c r="H505" t="inlineStr">
        <is>
          <t>fodder yeast</t>
        </is>
      </c>
    </row>
    <row r="506">
      <c r="A506" t="inlineStr">
        <is>
          <t>market for sodium hydroxide, without water, in 50% solution state</t>
        </is>
      </c>
      <c r="B506" t="n">
        <v>0.0394191600825753</v>
      </c>
      <c r="C506" t="inlineStr">
        <is>
          <t>GLO</t>
        </is>
      </c>
      <c r="D506" t="inlineStr">
        <is>
          <t>kilogram</t>
        </is>
      </c>
      <c r="F506" t="inlineStr">
        <is>
          <t>technosphere</t>
        </is>
      </c>
      <c r="G506" t="inlineStr">
        <is>
          <t>NaOH</t>
        </is>
      </c>
      <c r="H506" t="inlineStr">
        <is>
          <t>sodium hydroxide, without water, in 50% solution state</t>
        </is>
      </c>
    </row>
    <row r="507">
      <c r="A507" t="inlineStr">
        <is>
          <t>Carbon dioxide, non-fossil</t>
        </is>
      </c>
      <c r="B507" t="n">
        <v>4.621746635123301</v>
      </c>
      <c r="D507" t="inlineStr">
        <is>
          <t>kilogram</t>
        </is>
      </c>
      <c r="E507" t="inlineStr">
        <is>
          <t>air</t>
        </is>
      </c>
      <c r="F507" t="inlineStr">
        <is>
          <t>biosphere</t>
        </is>
      </c>
      <c r="G507" t="inlineStr">
        <is>
          <t>Fermentation CO2</t>
        </is>
      </c>
    </row>
    <row r="508">
      <c r="A508" t="inlineStr">
        <is>
          <t>market for ethanol fermentation plant</t>
        </is>
      </c>
      <c r="B508" t="n">
        <v>5.555555555555555e-10</v>
      </c>
      <c r="C508" t="inlineStr">
        <is>
          <t>GLO</t>
        </is>
      </c>
      <c r="D508" t="inlineStr">
        <is>
          <t>unit</t>
        </is>
      </c>
      <c r="F508" t="inlineStr">
        <is>
          <t>technosphere</t>
        </is>
      </c>
      <c r="G508" t="inlineStr">
        <is>
          <t>To replace inputs for concrete and steel. 1 plant = 90,000 t of ethanol per year * 20 years</t>
        </is>
      </c>
      <c r="H508" t="inlineStr">
        <is>
          <t>ethanol fermentation plant</t>
        </is>
      </c>
    </row>
    <row r="509">
      <c r="A509" t="inlineStr">
        <is>
          <t>market group for electricity, low voltage</t>
        </is>
      </c>
      <c r="B509" t="n">
        <v>-0.3729249669749009</v>
      </c>
      <c r="C509" t="inlineStr">
        <is>
          <t>US</t>
        </is>
      </c>
      <c r="D509" t="inlineStr">
        <is>
          <t>kilowatt hour</t>
        </is>
      </c>
      <c r="F509" t="inlineStr">
        <is>
          <t>technosphere</t>
        </is>
      </c>
      <c r="G509" t="inlineStr">
        <is>
          <t>Co-production of electricity. Displaces US-average electricity.</t>
        </is>
      </c>
      <c r="H509" t="inlineStr">
        <is>
          <t>electricity, low voltage</t>
        </is>
      </c>
    </row>
    <row r="510">
      <c r="A510" t="inlineStr">
        <is>
          <t>market for tap water</t>
        </is>
      </c>
      <c r="B510" t="n">
        <v>12.42078580481622</v>
      </c>
      <c r="C510" t="inlineStr">
        <is>
          <t>RoW</t>
        </is>
      </c>
      <c r="D510" t="inlineStr">
        <is>
          <t>kilogram</t>
        </is>
      </c>
      <c r="F510" t="inlineStr">
        <is>
          <t>technosphere</t>
        </is>
      </c>
      <c r="G510" t="inlineStr">
        <is>
          <t>9.8l/l ethanol, from https://doi.org/10.1007/s00267-009-9370-0</t>
        </is>
      </c>
    </row>
    <row r="512">
      <c r="A512" t="inlineStr">
        <is>
          <t>Activity</t>
        </is>
      </c>
      <c r="B512" t="inlineStr">
        <is>
          <t>Ethanol, from poplar, economic allocation, at fuelling station</t>
        </is>
      </c>
    </row>
    <row r="513">
      <c r="A513" t="inlineStr">
        <is>
          <t>location</t>
        </is>
      </c>
      <c r="B513" t="inlineStr">
        <is>
          <t>US</t>
        </is>
      </c>
    </row>
    <row r="514">
      <c r="A514" t="inlineStr">
        <is>
          <t>production amount</t>
        </is>
      </c>
      <c r="B514" t="n">
        <v>1</v>
      </c>
    </row>
    <row r="515">
      <c r="A515" t="inlineStr">
        <is>
          <t>reference product</t>
        </is>
      </c>
      <c r="B515" t="inlineStr">
        <is>
          <t>ethanol, without water, in 99.7% solution state, vehicle grade</t>
        </is>
      </c>
    </row>
    <row r="516">
      <c r="A516" t="inlineStr">
        <is>
          <t>type</t>
        </is>
      </c>
      <c r="B516" t="inlineStr">
        <is>
          <t>process</t>
        </is>
      </c>
    </row>
    <row r="517">
      <c r="A517" t="inlineStr">
        <is>
          <t>unit</t>
        </is>
      </c>
      <c r="B517" t="inlineStr">
        <is>
          <t>kilogram</t>
        </is>
      </c>
    </row>
    <row r="518">
      <c r="A518" t="inlineStr">
        <is>
          <t>source</t>
        </is>
      </c>
      <c r="B518" t="inlineStr">
        <is>
          <t>Fuel-Cycle Assessment of Selected Bioethanol Production Pathways in the United States, November 1, 2006, M. Wu, M. Wang, H. Huo, http://greet.es.anl.gov/publication-2lli584z (2020 update). Distribution of fuel (incl. losses) adapted from ecoinvent 3.7.</t>
        </is>
      </c>
    </row>
    <row r="519">
      <c r="A519" t="inlineStr">
        <is>
          <t>comment</t>
        </is>
      </c>
      <c r="B519" t="inlineStr">
        <is>
          <t>Economic allocation. LHV: 29.7 MJ/kg.</t>
        </is>
      </c>
    </row>
    <row r="520">
      <c r="A520" t="inlineStr">
        <is>
          <t>classifications</t>
        </is>
      </c>
      <c r="B520" t="inlineStr">
        <is>
          <t>CPC::35491:Biodiesel</t>
        </is>
      </c>
    </row>
    <row r="521">
      <c r="A521" t="inlineStr">
        <is>
          <t>Exchanges</t>
        </is>
      </c>
    </row>
    <row r="522">
      <c r="A522" t="inlineStr">
        <is>
          <t>name</t>
        </is>
      </c>
      <c r="B522" t="inlineStr">
        <is>
          <t>amount</t>
        </is>
      </c>
      <c r="C522" t="inlineStr">
        <is>
          <t>location</t>
        </is>
      </c>
      <c r="D522" t="inlineStr">
        <is>
          <t>unit</t>
        </is>
      </c>
      <c r="E522" t="inlineStr">
        <is>
          <t>categories</t>
        </is>
      </c>
      <c r="F522" t="inlineStr">
        <is>
          <t>type</t>
        </is>
      </c>
      <c r="G522" t="inlineStr">
        <is>
          <t>uncertainty type</t>
        </is>
      </c>
      <c r="H522" t="inlineStr">
        <is>
          <t>loc</t>
        </is>
      </c>
      <c r="I522" t="inlineStr">
        <is>
          <t>comment</t>
        </is>
      </c>
      <c r="J522" t="inlineStr">
        <is>
          <t>reference product</t>
        </is>
      </c>
    </row>
    <row r="523">
      <c r="A523" t="inlineStr">
        <is>
          <t>Ethanol, from poplar, economic allocation, at fuelling station</t>
        </is>
      </c>
      <c r="B523" t="n">
        <v>1</v>
      </c>
      <c r="C523" t="inlineStr">
        <is>
          <t>US</t>
        </is>
      </c>
      <c r="D523" t="inlineStr">
        <is>
          <t>kilogram</t>
        </is>
      </c>
      <c r="F523" t="inlineStr">
        <is>
          <t>production</t>
        </is>
      </c>
      <c r="J523" t="inlineStr">
        <is>
          <t>ethanol, without water, in 99.7% solution state, vehicle grade</t>
        </is>
      </c>
    </row>
    <row r="524">
      <c r="A524" t="inlineStr">
        <is>
          <t>Ethanol production, via fermentation, from poplar, economic allocation</t>
        </is>
      </c>
      <c r="B524" t="n">
        <v>1.00057</v>
      </c>
      <c r="C524" t="inlineStr">
        <is>
          <t>US</t>
        </is>
      </c>
      <c r="D524" t="inlineStr">
        <is>
          <t>kilogram</t>
        </is>
      </c>
      <c r="F524" t="inlineStr">
        <is>
          <t>technosphere</t>
        </is>
      </c>
      <c r="J524" t="inlineStr">
        <is>
          <t>ethanol, from poplar</t>
        </is>
      </c>
    </row>
    <row r="525">
      <c r="A525" t="inlineStr">
        <is>
          <t>market group for electricity, low voltage</t>
        </is>
      </c>
      <c r="B525" t="n">
        <v>0.0067</v>
      </c>
      <c r="C525" t="inlineStr">
        <is>
          <t>US</t>
        </is>
      </c>
      <c r="D525" t="inlineStr">
        <is>
          <t>kilowatt hour</t>
        </is>
      </c>
      <c r="F525" t="inlineStr">
        <is>
          <t>technosphere</t>
        </is>
      </c>
      <c r="J525" t="inlineStr">
        <is>
          <t>electricity, low voltage</t>
        </is>
      </c>
    </row>
    <row r="526">
      <c r="A526" t="inlineStr">
        <is>
          <t>market for fly ash and scrubber sludge</t>
        </is>
      </c>
      <c r="B526" t="n">
        <v>-0.000168</v>
      </c>
      <c r="C526" t="inlineStr">
        <is>
          <t>RoW</t>
        </is>
      </c>
      <c r="D526" t="inlineStr">
        <is>
          <t>kilogram</t>
        </is>
      </c>
      <c r="F526" t="inlineStr">
        <is>
          <t>technosphere</t>
        </is>
      </c>
      <c r="J526" t="inlineStr">
        <is>
          <t>fly ash and scrubber sludge</t>
        </is>
      </c>
    </row>
    <row r="527">
      <c r="A527" t="inlineStr">
        <is>
          <t>market for heat, central or small-scale, other than natural gas</t>
        </is>
      </c>
      <c r="B527" t="n">
        <v>0.000584</v>
      </c>
      <c r="C527" t="inlineStr">
        <is>
          <t>RoW</t>
        </is>
      </c>
      <c r="D527" t="inlineStr">
        <is>
          <t>megajoule</t>
        </is>
      </c>
      <c r="F527" t="inlineStr">
        <is>
          <t>technosphere</t>
        </is>
      </c>
      <c r="J527" t="inlineStr">
        <is>
          <t>heat, central or small-scale, other than natural gas</t>
        </is>
      </c>
    </row>
    <row r="528">
      <c r="A528" t="inlineStr">
        <is>
          <t>infrastructure construction, for regional distribution of oil product</t>
        </is>
      </c>
      <c r="B528" t="n">
        <v>2.6e-10</v>
      </c>
      <c r="C528" t="inlineStr">
        <is>
          <t>RoW</t>
        </is>
      </c>
      <c r="D528" t="inlineStr">
        <is>
          <t>unit</t>
        </is>
      </c>
      <c r="F528" t="inlineStr">
        <is>
          <t>technosphere</t>
        </is>
      </c>
      <c r="J528" t="inlineStr">
        <is>
          <t>infrastructure, for regional distribution of oil product</t>
        </is>
      </c>
    </row>
    <row r="529">
      <c r="A529" t="inlineStr">
        <is>
          <t>market for municipal solid waste</t>
        </is>
      </c>
      <c r="B529" t="n">
        <v>-6.27e-06</v>
      </c>
      <c r="C529" t="inlineStr">
        <is>
          <t>RoW</t>
        </is>
      </c>
      <c r="D529" t="inlineStr">
        <is>
          <t>kilogram</t>
        </is>
      </c>
      <c r="F529" t="inlineStr">
        <is>
          <t>technosphere</t>
        </is>
      </c>
      <c r="J529" t="inlineStr">
        <is>
          <t>municipal solid waste</t>
        </is>
      </c>
    </row>
    <row r="530">
      <c r="A530" t="inlineStr">
        <is>
          <t>market for rainwater mineral oil storage</t>
        </is>
      </c>
      <c r="B530" t="n">
        <v>-7.499999999999999e-05</v>
      </c>
      <c r="C530" t="inlineStr">
        <is>
          <t>RoW</t>
        </is>
      </c>
      <c r="D530" t="inlineStr">
        <is>
          <t>cubic meter</t>
        </is>
      </c>
      <c r="F530" t="inlineStr">
        <is>
          <t>technosphere</t>
        </is>
      </c>
      <c r="J530" t="inlineStr">
        <is>
          <t>rainwater mineral oil storage</t>
        </is>
      </c>
    </row>
    <row r="531">
      <c r="A531" t="inlineStr">
        <is>
          <t>market for tap water</t>
        </is>
      </c>
      <c r="B531" t="n">
        <v>0.0006890000000000001</v>
      </c>
      <c r="C531" t="inlineStr">
        <is>
          <t>RoW</t>
        </is>
      </c>
      <c r="D531" t="inlineStr">
        <is>
          <t>kilogram</t>
        </is>
      </c>
      <c r="F531" t="inlineStr">
        <is>
          <t>technosphere</t>
        </is>
      </c>
      <c r="J531" t="inlineStr">
        <is>
          <t>tap water</t>
        </is>
      </c>
    </row>
    <row r="532">
      <c r="A532" t="inlineStr">
        <is>
          <t>market for transport, freight train</t>
        </is>
      </c>
      <c r="B532" t="n">
        <v>0.0336</v>
      </c>
      <c r="C532" t="inlineStr">
        <is>
          <t>RoW</t>
        </is>
      </c>
      <c r="D532" t="inlineStr">
        <is>
          <t>ton kilometer</t>
        </is>
      </c>
      <c r="F532" t="inlineStr">
        <is>
          <t>technosphere</t>
        </is>
      </c>
      <c r="J532" t="inlineStr">
        <is>
          <t>transport, freight train</t>
        </is>
      </c>
    </row>
    <row r="533">
      <c r="A533" t="inlineStr">
        <is>
          <t>market for transport, freight, lorry, unspecified</t>
        </is>
      </c>
      <c r="B533" t="n">
        <v>0.0326</v>
      </c>
      <c r="C533" t="inlineStr">
        <is>
          <t>RER</t>
        </is>
      </c>
      <c r="D533" t="inlineStr">
        <is>
          <t>ton kilometer</t>
        </is>
      </c>
      <c r="F533" t="inlineStr">
        <is>
          <t>technosphere</t>
        </is>
      </c>
      <c r="J533" t="inlineStr">
        <is>
          <t>transport, freight, lorry, unspecified</t>
        </is>
      </c>
    </row>
    <row r="534">
      <c r="A534" t="inlineStr">
        <is>
          <t>treatment of wastewater, average, capacity 1E9l/year</t>
        </is>
      </c>
      <c r="B534" t="n">
        <v>-6.89e-07</v>
      </c>
      <c r="C534" t="inlineStr">
        <is>
          <t>RoW</t>
        </is>
      </c>
      <c r="D534" t="inlineStr">
        <is>
          <t>cubic meter</t>
        </is>
      </c>
      <c r="F534" t="inlineStr">
        <is>
          <t>technosphere</t>
        </is>
      </c>
      <c r="J534" t="inlineStr">
        <is>
          <t>wastewater, average</t>
        </is>
      </c>
    </row>
    <row r="536">
      <c r="A536" t="inlineStr">
        <is>
          <t>Activity</t>
        </is>
      </c>
      <c r="B536" t="inlineStr">
        <is>
          <t>Ethanol, from poplar, energy allocation, at fuelling station</t>
        </is>
      </c>
    </row>
    <row r="537">
      <c r="A537" t="inlineStr">
        <is>
          <t>location</t>
        </is>
      </c>
      <c r="B537" t="inlineStr">
        <is>
          <t>US</t>
        </is>
      </c>
    </row>
    <row r="538">
      <c r="A538" t="inlineStr">
        <is>
          <t>production amount</t>
        </is>
      </c>
      <c r="B538" t="n">
        <v>1</v>
      </c>
    </row>
    <row r="539">
      <c r="A539" t="inlineStr">
        <is>
          <t>reference product</t>
        </is>
      </c>
      <c r="B539" t="inlineStr">
        <is>
          <t>ethanol, without water, in 99.7% solution state, vehicle grade</t>
        </is>
      </c>
    </row>
    <row r="540">
      <c r="A540" t="inlineStr">
        <is>
          <t>type</t>
        </is>
      </c>
      <c r="B540" t="inlineStr">
        <is>
          <t>process</t>
        </is>
      </c>
    </row>
    <row r="541">
      <c r="A541" t="inlineStr">
        <is>
          <t>unit</t>
        </is>
      </c>
      <c r="B541" t="inlineStr">
        <is>
          <t>kilogram</t>
        </is>
      </c>
    </row>
    <row r="542">
      <c r="A542" t="inlineStr">
        <is>
          <t>source</t>
        </is>
      </c>
      <c r="B542" t="inlineStr">
        <is>
          <t>Fuel-Cycle Assessment of Selected Bioethanol Production Pathways in the United States, November 1, 2006, M. Wu, M. Wang, H. Huo, http://greet.es.anl.gov/publication-2lli584z (2020 update). Distribution of fuel (incl. losses) adapted from ecoinvent 3.7.</t>
        </is>
      </c>
    </row>
    <row r="543">
      <c r="A543" t="inlineStr">
        <is>
          <t>comment</t>
        </is>
      </c>
      <c r="B543" t="inlineStr">
        <is>
          <t>Energy allocation. LHV: 29.7 MJ/kg.</t>
        </is>
      </c>
    </row>
    <row r="544">
      <c r="A544" t="inlineStr">
        <is>
          <t>classifications</t>
        </is>
      </c>
      <c r="B544" t="inlineStr">
        <is>
          <t>CPC::35491:Biodiesel</t>
        </is>
      </c>
    </row>
    <row r="545">
      <c r="A545" t="inlineStr">
        <is>
          <t>Exchanges</t>
        </is>
      </c>
    </row>
    <row r="546">
      <c r="A546" t="inlineStr">
        <is>
          <t>name</t>
        </is>
      </c>
      <c r="B546" t="inlineStr">
        <is>
          <t>amount</t>
        </is>
      </c>
      <c r="C546" t="inlineStr">
        <is>
          <t>location</t>
        </is>
      </c>
      <c r="D546" t="inlineStr">
        <is>
          <t>unit</t>
        </is>
      </c>
      <c r="E546" t="inlineStr">
        <is>
          <t>categories</t>
        </is>
      </c>
      <c r="F546" t="inlineStr">
        <is>
          <t>type</t>
        </is>
      </c>
      <c r="G546" t="inlineStr">
        <is>
          <t>uncertainty type</t>
        </is>
      </c>
      <c r="H546" t="inlineStr">
        <is>
          <t>loc</t>
        </is>
      </c>
      <c r="I546" t="inlineStr">
        <is>
          <t>comment</t>
        </is>
      </c>
      <c r="J546" t="inlineStr">
        <is>
          <t>reference product</t>
        </is>
      </c>
    </row>
    <row r="547">
      <c r="A547" t="inlineStr">
        <is>
          <t>Ethanol, from poplar, energy allocation, at fuelling station</t>
        </is>
      </c>
      <c r="B547" t="n">
        <v>1</v>
      </c>
      <c r="C547" t="inlineStr">
        <is>
          <t>US</t>
        </is>
      </c>
      <c r="D547" t="inlineStr">
        <is>
          <t>kilogram</t>
        </is>
      </c>
      <c r="F547" t="inlineStr">
        <is>
          <t>production</t>
        </is>
      </c>
      <c r="J547" t="inlineStr">
        <is>
          <t>ethanol, without water, in 99.7% solution state, vehicle grade</t>
        </is>
      </c>
    </row>
    <row r="548">
      <c r="A548" t="inlineStr">
        <is>
          <t>Ethanol production, via fermentation, from poplar, energy allocation</t>
        </is>
      </c>
      <c r="B548" t="n">
        <v>1.00057</v>
      </c>
      <c r="C548" t="inlineStr">
        <is>
          <t>US</t>
        </is>
      </c>
      <c r="D548" t="inlineStr">
        <is>
          <t>kilogram</t>
        </is>
      </c>
      <c r="F548" t="inlineStr">
        <is>
          <t>technosphere</t>
        </is>
      </c>
      <c r="J548" t="inlineStr">
        <is>
          <t>ethanol, from poplar</t>
        </is>
      </c>
    </row>
    <row r="549">
      <c r="A549" t="inlineStr">
        <is>
          <t>market group for electricity, low voltage</t>
        </is>
      </c>
      <c r="B549" t="n">
        <v>0.0067</v>
      </c>
      <c r="C549" t="inlineStr">
        <is>
          <t>US</t>
        </is>
      </c>
      <c r="D549" t="inlineStr">
        <is>
          <t>kilowatt hour</t>
        </is>
      </c>
      <c r="F549" t="inlineStr">
        <is>
          <t>technosphere</t>
        </is>
      </c>
      <c r="J549" t="inlineStr">
        <is>
          <t>electricity, low voltage</t>
        </is>
      </c>
    </row>
    <row r="550">
      <c r="A550" t="inlineStr">
        <is>
          <t>market for fly ash and scrubber sludge</t>
        </is>
      </c>
      <c r="B550" t="n">
        <v>-0.000168</v>
      </c>
      <c r="C550" t="inlineStr">
        <is>
          <t>RoW</t>
        </is>
      </c>
      <c r="D550" t="inlineStr">
        <is>
          <t>kilogram</t>
        </is>
      </c>
      <c r="F550" t="inlineStr">
        <is>
          <t>technosphere</t>
        </is>
      </c>
      <c r="J550" t="inlineStr">
        <is>
          <t>fly ash and scrubber sludge</t>
        </is>
      </c>
    </row>
    <row r="551">
      <c r="A551" t="inlineStr">
        <is>
          <t>market for heat, central or small-scale, other than natural gas</t>
        </is>
      </c>
      <c r="B551" t="n">
        <v>0.000584</v>
      </c>
      <c r="C551" t="inlineStr">
        <is>
          <t>RoW</t>
        </is>
      </c>
      <c r="D551" t="inlineStr">
        <is>
          <t>megajoule</t>
        </is>
      </c>
      <c r="F551" t="inlineStr">
        <is>
          <t>technosphere</t>
        </is>
      </c>
      <c r="J551" t="inlineStr">
        <is>
          <t>heat, central or small-scale, other than natural gas</t>
        </is>
      </c>
    </row>
    <row r="552">
      <c r="A552" t="inlineStr">
        <is>
          <t>infrastructure construction, for regional distribution of oil product</t>
        </is>
      </c>
      <c r="B552" t="n">
        <v>2.6e-10</v>
      </c>
      <c r="C552" t="inlineStr">
        <is>
          <t>RoW</t>
        </is>
      </c>
      <c r="D552" t="inlineStr">
        <is>
          <t>unit</t>
        </is>
      </c>
      <c r="F552" t="inlineStr">
        <is>
          <t>technosphere</t>
        </is>
      </c>
      <c r="J552" t="inlineStr">
        <is>
          <t>infrastructure, for regional distribution of oil product</t>
        </is>
      </c>
    </row>
    <row r="553">
      <c r="A553" t="inlineStr">
        <is>
          <t>market for municipal solid waste</t>
        </is>
      </c>
      <c r="B553" t="n">
        <v>-6.27e-06</v>
      </c>
      <c r="C553" t="inlineStr">
        <is>
          <t>RoW</t>
        </is>
      </c>
      <c r="D553" t="inlineStr">
        <is>
          <t>kilogram</t>
        </is>
      </c>
      <c r="F553" t="inlineStr">
        <is>
          <t>technosphere</t>
        </is>
      </c>
      <c r="J553" t="inlineStr">
        <is>
          <t>municipal solid waste</t>
        </is>
      </c>
    </row>
    <row r="554">
      <c r="A554" t="inlineStr">
        <is>
          <t>market for rainwater mineral oil storage</t>
        </is>
      </c>
      <c r="B554" t="n">
        <v>-7.499999999999999e-05</v>
      </c>
      <c r="C554" t="inlineStr">
        <is>
          <t>RoW</t>
        </is>
      </c>
      <c r="D554" t="inlineStr">
        <is>
          <t>cubic meter</t>
        </is>
      </c>
      <c r="F554" t="inlineStr">
        <is>
          <t>technosphere</t>
        </is>
      </c>
      <c r="J554" t="inlineStr">
        <is>
          <t>rainwater mineral oil storage</t>
        </is>
      </c>
    </row>
    <row r="555">
      <c r="A555" t="inlineStr">
        <is>
          <t>market for tap water</t>
        </is>
      </c>
      <c r="B555" t="n">
        <v>0.0006890000000000001</v>
      </c>
      <c r="C555" t="inlineStr">
        <is>
          <t>RoW</t>
        </is>
      </c>
      <c r="D555" t="inlineStr">
        <is>
          <t>kilogram</t>
        </is>
      </c>
      <c r="F555" t="inlineStr">
        <is>
          <t>technosphere</t>
        </is>
      </c>
      <c r="J555" t="inlineStr">
        <is>
          <t>tap water</t>
        </is>
      </c>
    </row>
    <row r="556">
      <c r="A556" t="inlineStr">
        <is>
          <t>market for transport, freight train</t>
        </is>
      </c>
      <c r="B556" t="n">
        <v>0.0336</v>
      </c>
      <c r="C556" t="inlineStr">
        <is>
          <t>RoW</t>
        </is>
      </c>
      <c r="D556" t="inlineStr">
        <is>
          <t>ton kilometer</t>
        </is>
      </c>
      <c r="F556" t="inlineStr">
        <is>
          <t>technosphere</t>
        </is>
      </c>
      <c r="J556" t="inlineStr">
        <is>
          <t>transport, freight train</t>
        </is>
      </c>
    </row>
    <row r="557">
      <c r="A557" t="inlineStr">
        <is>
          <t>market for transport, freight, lorry, unspecified</t>
        </is>
      </c>
      <c r="B557" t="n">
        <v>0.0326</v>
      </c>
      <c r="C557" t="inlineStr">
        <is>
          <t>RER</t>
        </is>
      </c>
      <c r="D557" t="inlineStr">
        <is>
          <t>ton kilometer</t>
        </is>
      </c>
      <c r="F557" t="inlineStr">
        <is>
          <t>technosphere</t>
        </is>
      </c>
      <c r="J557" t="inlineStr">
        <is>
          <t>transport, freight, lorry, unspecified</t>
        </is>
      </c>
    </row>
    <row r="558">
      <c r="A558" t="inlineStr">
        <is>
          <t>treatment of wastewater, average, capacity 1E9l/year</t>
        </is>
      </c>
      <c r="B558" t="n">
        <v>-6.89e-07</v>
      </c>
      <c r="C558" t="inlineStr">
        <is>
          <t>RoW</t>
        </is>
      </c>
      <c r="D558" t="inlineStr">
        <is>
          <t>cubic meter</t>
        </is>
      </c>
      <c r="F558" t="inlineStr">
        <is>
          <t>technosphere</t>
        </is>
      </c>
      <c r="J558" t="inlineStr">
        <is>
          <t>wastewater, average</t>
        </is>
      </c>
    </row>
    <row r="560">
      <c r="A560" t="inlineStr">
        <is>
          <t>Activity</t>
        </is>
      </c>
      <c r="B560" t="inlineStr">
        <is>
          <t>Ethanol, from poplar, system expansion, at fuelling station</t>
        </is>
      </c>
    </row>
    <row r="561">
      <c r="A561" t="inlineStr">
        <is>
          <t>location</t>
        </is>
      </c>
      <c r="B561" t="inlineStr">
        <is>
          <t>US</t>
        </is>
      </c>
    </row>
    <row r="562">
      <c r="A562" t="inlineStr">
        <is>
          <t>production amount</t>
        </is>
      </c>
      <c r="B562" t="n">
        <v>1</v>
      </c>
    </row>
    <row r="563">
      <c r="A563" t="inlineStr">
        <is>
          <t>reference product</t>
        </is>
      </c>
      <c r="B563" t="inlineStr">
        <is>
          <t>ethanol, without water, in 99.7% solution state, vehicle grade</t>
        </is>
      </c>
    </row>
    <row r="564">
      <c r="A564" t="inlineStr">
        <is>
          <t>type</t>
        </is>
      </c>
      <c r="B564" t="inlineStr">
        <is>
          <t>process</t>
        </is>
      </c>
    </row>
    <row r="565">
      <c r="A565" t="inlineStr">
        <is>
          <t>unit</t>
        </is>
      </c>
      <c r="B565" t="inlineStr">
        <is>
          <t>kilogram</t>
        </is>
      </c>
    </row>
    <row r="566">
      <c r="A566" t="inlineStr">
        <is>
          <t>source</t>
        </is>
      </c>
      <c r="B566" t="inlineStr">
        <is>
          <t>Fuel-Cycle Assessment of Selected Bioethanol Production Pathways in the United States, November 1, 2006, M. Wu, M. Wang, H. Huo, http://greet.es.anl.gov/publication-2lli584z (2020 update). Distribution of fuel (incl. losses) adapted from ecoinvent 3.7.</t>
        </is>
      </c>
    </row>
    <row r="567">
      <c r="A567" t="inlineStr">
        <is>
          <t>comment</t>
        </is>
      </c>
      <c r="B567" t="inlineStr">
        <is>
          <t>system expansion. LHV: 29.7 MJ/kg.</t>
        </is>
      </c>
    </row>
    <row r="568">
      <c r="A568" t="inlineStr">
        <is>
          <t>classifications</t>
        </is>
      </c>
      <c r="B568" t="inlineStr">
        <is>
          <t>CPC::35491:Biodiesel</t>
        </is>
      </c>
    </row>
    <row r="569">
      <c r="A569" t="inlineStr">
        <is>
          <t>Exchanges</t>
        </is>
      </c>
    </row>
    <row r="570">
      <c r="A570" t="inlineStr">
        <is>
          <t>name</t>
        </is>
      </c>
      <c r="B570" t="inlineStr">
        <is>
          <t>amount</t>
        </is>
      </c>
      <c r="C570" t="inlineStr">
        <is>
          <t>location</t>
        </is>
      </c>
      <c r="D570" t="inlineStr">
        <is>
          <t>unit</t>
        </is>
      </c>
      <c r="E570" t="inlineStr">
        <is>
          <t>categories</t>
        </is>
      </c>
      <c r="F570" t="inlineStr">
        <is>
          <t>type</t>
        </is>
      </c>
      <c r="G570" t="inlineStr">
        <is>
          <t>uncertainty type</t>
        </is>
      </c>
      <c r="H570" t="inlineStr">
        <is>
          <t>loc</t>
        </is>
      </c>
      <c r="I570" t="inlineStr">
        <is>
          <t>comment</t>
        </is>
      </c>
      <c r="J570" t="inlineStr">
        <is>
          <t>reference product</t>
        </is>
      </c>
    </row>
    <row r="571">
      <c r="A571" t="inlineStr">
        <is>
          <t>Ethanol, from poplar, system expansion, at fuelling station</t>
        </is>
      </c>
      <c r="B571" t="n">
        <v>1</v>
      </c>
      <c r="C571" t="inlineStr">
        <is>
          <t>US</t>
        </is>
      </c>
      <c r="D571" t="inlineStr">
        <is>
          <t>kilogram</t>
        </is>
      </c>
      <c r="F571" t="inlineStr">
        <is>
          <t>production</t>
        </is>
      </c>
      <c r="J571" t="inlineStr">
        <is>
          <t>ethanol, without water, in 99.7% solution state, vehicle grade</t>
        </is>
      </c>
    </row>
    <row r="572">
      <c r="A572" t="inlineStr">
        <is>
          <t>Ethanol production, via fermentation, from poplar, system expansion</t>
        </is>
      </c>
      <c r="B572" t="n">
        <v>1.00057</v>
      </c>
      <c r="C572" t="inlineStr">
        <is>
          <t>US</t>
        </is>
      </c>
      <c r="D572" t="inlineStr">
        <is>
          <t>kilogram</t>
        </is>
      </c>
      <c r="F572" t="inlineStr">
        <is>
          <t>technosphere</t>
        </is>
      </c>
      <c r="J572" t="inlineStr">
        <is>
          <t>ethanol, from poplar</t>
        </is>
      </c>
    </row>
    <row r="573">
      <c r="A573" t="inlineStr">
        <is>
          <t>market group for electricity, low voltage</t>
        </is>
      </c>
      <c r="B573" t="n">
        <v>0.0067</v>
      </c>
      <c r="C573" t="inlineStr">
        <is>
          <t>US</t>
        </is>
      </c>
      <c r="D573" t="inlineStr">
        <is>
          <t>kilowatt hour</t>
        </is>
      </c>
      <c r="F573" t="inlineStr">
        <is>
          <t>technosphere</t>
        </is>
      </c>
      <c r="J573" t="inlineStr">
        <is>
          <t>electricity, low voltage</t>
        </is>
      </c>
    </row>
    <row r="574">
      <c r="A574" t="inlineStr">
        <is>
          <t>market for fly ash and scrubber sludge</t>
        </is>
      </c>
      <c r="B574" t="n">
        <v>-0.000168</v>
      </c>
      <c r="C574" t="inlineStr">
        <is>
          <t>RoW</t>
        </is>
      </c>
      <c r="D574" t="inlineStr">
        <is>
          <t>kilogram</t>
        </is>
      </c>
      <c r="F574" t="inlineStr">
        <is>
          <t>technosphere</t>
        </is>
      </c>
      <c r="J574" t="inlineStr">
        <is>
          <t>fly ash and scrubber sludge</t>
        </is>
      </c>
    </row>
    <row r="575">
      <c r="A575" t="inlineStr">
        <is>
          <t>market for heat, central or small-scale, other than natural gas</t>
        </is>
      </c>
      <c r="B575" t="n">
        <v>0.000584</v>
      </c>
      <c r="C575" t="inlineStr">
        <is>
          <t>RoW</t>
        </is>
      </c>
      <c r="D575" t="inlineStr">
        <is>
          <t>megajoule</t>
        </is>
      </c>
      <c r="F575" t="inlineStr">
        <is>
          <t>technosphere</t>
        </is>
      </c>
      <c r="J575" t="inlineStr">
        <is>
          <t>heat, central or small-scale, other than natural gas</t>
        </is>
      </c>
    </row>
    <row r="576">
      <c r="A576" t="inlineStr">
        <is>
          <t>infrastructure construction, for regional distribution of oil product</t>
        </is>
      </c>
      <c r="B576" t="n">
        <v>2.6e-10</v>
      </c>
      <c r="C576" t="inlineStr">
        <is>
          <t>RoW</t>
        </is>
      </c>
      <c r="D576" t="inlineStr">
        <is>
          <t>unit</t>
        </is>
      </c>
      <c r="F576" t="inlineStr">
        <is>
          <t>technosphere</t>
        </is>
      </c>
      <c r="J576" t="inlineStr">
        <is>
          <t>infrastructure, for regional distribution of oil product</t>
        </is>
      </c>
    </row>
    <row r="577">
      <c r="A577" t="inlineStr">
        <is>
          <t>market for municipal solid waste</t>
        </is>
      </c>
      <c r="B577" t="n">
        <v>-6.27e-06</v>
      </c>
      <c r="C577" t="inlineStr">
        <is>
          <t>RoW</t>
        </is>
      </c>
      <c r="D577" t="inlineStr">
        <is>
          <t>kilogram</t>
        </is>
      </c>
      <c r="F577" t="inlineStr">
        <is>
          <t>technosphere</t>
        </is>
      </c>
      <c r="J577" t="inlineStr">
        <is>
          <t>municipal solid waste</t>
        </is>
      </c>
    </row>
    <row r="578">
      <c r="A578" t="inlineStr">
        <is>
          <t>market for rainwater mineral oil storage</t>
        </is>
      </c>
      <c r="B578" t="n">
        <v>-7.499999999999999e-05</v>
      </c>
      <c r="C578" t="inlineStr">
        <is>
          <t>RoW</t>
        </is>
      </c>
      <c r="D578" t="inlineStr">
        <is>
          <t>cubic meter</t>
        </is>
      </c>
      <c r="F578" t="inlineStr">
        <is>
          <t>technosphere</t>
        </is>
      </c>
      <c r="J578" t="inlineStr">
        <is>
          <t>rainwater mineral oil storage</t>
        </is>
      </c>
    </row>
    <row r="579">
      <c r="A579" t="inlineStr">
        <is>
          <t>market for tap water</t>
        </is>
      </c>
      <c r="B579" t="n">
        <v>0.0006890000000000001</v>
      </c>
      <c r="C579" t="inlineStr">
        <is>
          <t>RoW</t>
        </is>
      </c>
      <c r="D579" t="inlineStr">
        <is>
          <t>kilogram</t>
        </is>
      </c>
      <c r="F579" t="inlineStr">
        <is>
          <t>technosphere</t>
        </is>
      </c>
      <c r="J579" t="inlineStr">
        <is>
          <t>tap water</t>
        </is>
      </c>
    </row>
    <row r="580">
      <c r="A580" t="inlineStr">
        <is>
          <t>market for transport, freight train</t>
        </is>
      </c>
      <c r="B580" t="n">
        <v>0.0336</v>
      </c>
      <c r="C580" t="inlineStr">
        <is>
          <t>RoW</t>
        </is>
      </c>
      <c r="D580" t="inlineStr">
        <is>
          <t>ton kilometer</t>
        </is>
      </c>
      <c r="F580" t="inlineStr">
        <is>
          <t>technosphere</t>
        </is>
      </c>
      <c r="J580" t="inlineStr">
        <is>
          <t>transport, freight train</t>
        </is>
      </c>
    </row>
    <row r="581">
      <c r="A581" t="inlineStr">
        <is>
          <t>market for transport, freight, lorry, unspecified</t>
        </is>
      </c>
      <c r="B581" t="n">
        <v>0.0326</v>
      </c>
      <c r="C581" t="inlineStr">
        <is>
          <t>RER</t>
        </is>
      </c>
      <c r="D581" t="inlineStr">
        <is>
          <t>ton kilometer</t>
        </is>
      </c>
      <c r="F581" t="inlineStr">
        <is>
          <t>technosphere</t>
        </is>
      </c>
      <c r="J581" t="inlineStr">
        <is>
          <t>transport, freight, lorry, unspecified</t>
        </is>
      </c>
    </row>
    <row r="582">
      <c r="A582" t="inlineStr">
        <is>
          <t>treatment of wastewater, average, capacity 1E9l/year</t>
        </is>
      </c>
      <c r="B582" t="n">
        <v>-6.89e-07</v>
      </c>
      <c r="C582" t="inlineStr">
        <is>
          <t>RoW</t>
        </is>
      </c>
      <c r="D582" t="inlineStr">
        <is>
          <t>cubic meter</t>
        </is>
      </c>
      <c r="F582" t="inlineStr">
        <is>
          <t>technosphere</t>
        </is>
      </c>
      <c r="J582" t="inlineStr">
        <is>
          <t>wastewater, average</t>
        </is>
      </c>
    </row>
    <row r="584">
      <c r="A584" t="inlineStr">
        <is>
          <t>Activity</t>
        </is>
      </c>
      <c r="B584" t="inlineStr">
        <is>
          <t>Farming and supply of willow</t>
        </is>
      </c>
    </row>
    <row r="585">
      <c r="A585" t="inlineStr">
        <is>
          <t>location</t>
        </is>
      </c>
      <c r="B585" t="inlineStr">
        <is>
          <t>US</t>
        </is>
      </c>
    </row>
    <row r="586">
      <c r="A586" t="inlineStr">
        <is>
          <t>production amount</t>
        </is>
      </c>
      <c r="B586" t="n">
        <v>1</v>
      </c>
    </row>
    <row r="587">
      <c r="A587" t="inlineStr">
        <is>
          <t>reference product</t>
        </is>
      </c>
      <c r="B587" t="inlineStr">
        <is>
          <t>Willow, harvested, at ethanol plant</t>
        </is>
      </c>
    </row>
    <row r="588">
      <c r="A588" t="inlineStr">
        <is>
          <t>type</t>
        </is>
      </c>
      <c r="B588" t="inlineStr">
        <is>
          <t>process</t>
        </is>
      </c>
    </row>
    <row r="589">
      <c r="A589" t="inlineStr">
        <is>
          <t>unit</t>
        </is>
      </c>
      <c r="B589" t="inlineStr">
        <is>
          <t>kilogram</t>
        </is>
      </c>
    </row>
    <row r="590">
      <c r="A590" t="inlineStr">
        <is>
          <t>source</t>
        </is>
      </c>
      <c r="B590" t="inlineStr">
        <is>
          <t>Fuel-Cycle Assessment of Selected Bioethanol Production Pathways in the United States, November 1, 2006, M. Wu, M. Wang, H. Huo, http://greet.es.anl.gov/publication-2lli584z (2020 update)</t>
        </is>
      </c>
    </row>
    <row r="591">
      <c r="A591" t="inlineStr">
        <is>
          <t>comment</t>
        </is>
      </c>
      <c r="B591" t="inlineStr">
        <is>
          <t>Already includes a 14% loss (from handling and during transport). Several inputs are missing in GREET and have been added from ecoinvent. For example, the supply of seeds, land occupation, emission from fertilizers to soil and water, etc.</t>
        </is>
      </c>
    </row>
    <row r="592">
      <c r="A592" t="inlineStr">
        <is>
          <t>LHV [MJ/kg dry]</t>
        </is>
      </c>
      <c r="B592" t="n">
        <v>16.2436406364</v>
      </c>
    </row>
    <row r="593">
      <c r="A593" t="inlineStr">
        <is>
          <t>Moisture content [% wt]</t>
        </is>
      </c>
      <c r="B593" t="n">
        <v>0.3782182069845141</v>
      </c>
    </row>
    <row r="594">
      <c r="A594" t="inlineStr">
        <is>
          <t>classifications</t>
        </is>
      </c>
      <c r="B594" t="inlineStr">
        <is>
          <t>CPC::03132:Fuel wood of non-coniferous wood</t>
        </is>
      </c>
    </row>
    <row r="595">
      <c r="A595" t="inlineStr">
        <is>
          <t>Exchanges</t>
        </is>
      </c>
    </row>
    <row r="596">
      <c r="A596" t="inlineStr">
        <is>
          <t>name</t>
        </is>
      </c>
      <c r="B596" t="inlineStr">
        <is>
          <t>amount</t>
        </is>
      </c>
      <c r="C596" t="inlineStr">
        <is>
          <t>location</t>
        </is>
      </c>
      <c r="D596" t="inlineStr">
        <is>
          <t>unit</t>
        </is>
      </c>
      <c r="E596" t="inlineStr">
        <is>
          <t>categories</t>
        </is>
      </c>
      <c r="F596" t="inlineStr">
        <is>
          <t>type</t>
        </is>
      </c>
      <c r="G596" t="inlineStr">
        <is>
          <t>comment</t>
        </is>
      </c>
      <c r="H596" t="inlineStr">
        <is>
          <t>reference product</t>
        </is>
      </c>
    </row>
    <row r="597">
      <c r="A597" t="inlineStr">
        <is>
          <t>Farming and supply of willow</t>
        </is>
      </c>
      <c r="B597" t="n">
        <v>1</v>
      </c>
      <c r="C597" t="inlineStr">
        <is>
          <t>US</t>
        </is>
      </c>
      <c r="D597" t="inlineStr">
        <is>
          <t>kilogram</t>
        </is>
      </c>
      <c r="F597" t="inlineStr">
        <is>
          <t>production</t>
        </is>
      </c>
      <c r="H597" t="inlineStr">
        <is>
          <t>Willow, harvested, at ethanol plant</t>
        </is>
      </c>
    </row>
    <row r="598">
      <c r="A598" t="inlineStr">
        <is>
          <t>market for diesel, burned in agricultural machinery</t>
        </is>
      </c>
      <c r="B598" t="n">
        <v>0.1951853415</v>
      </c>
      <c r="C598" t="inlineStr">
        <is>
          <t>GLO</t>
        </is>
      </c>
      <c r="D598" t="inlineStr">
        <is>
          <t>megajoule</t>
        </is>
      </c>
      <c r="F598" t="inlineStr">
        <is>
          <t>technosphere</t>
        </is>
      </c>
      <c r="G598" t="inlineStr">
        <is>
          <t>268597 Btu per ton</t>
        </is>
      </c>
      <c r="H598" t="inlineStr">
        <is>
          <t>diesel, burned in agricultural machinery</t>
        </is>
      </c>
    </row>
    <row r="599">
      <c r="A599" t="inlineStr">
        <is>
          <t>market group for electricity, low voltage</t>
        </is>
      </c>
      <c r="B599" t="n">
        <v>0.0001216244995833333</v>
      </c>
      <c r="C599" t="inlineStr">
        <is>
          <t>US</t>
        </is>
      </c>
      <c r="D599" t="inlineStr">
        <is>
          <t>kilowatt hour</t>
        </is>
      </c>
      <c r="F599" t="inlineStr">
        <is>
          <t>technosphere</t>
        </is>
      </c>
      <c r="H599" t="inlineStr">
        <is>
          <t>electricity, low voltage</t>
        </is>
      </c>
    </row>
    <row r="600">
      <c r="A600" t="inlineStr">
        <is>
          <t>market for transport, freight, lorry, unspecified</t>
        </is>
      </c>
      <c r="B600" t="n">
        <v>0.0805</v>
      </c>
      <c r="C600" t="inlineStr">
        <is>
          <t>RER</t>
        </is>
      </c>
      <c r="D600" t="inlineStr">
        <is>
          <t>ton kilometer</t>
        </is>
      </c>
      <c r="F600" t="inlineStr">
        <is>
          <t>technosphere</t>
        </is>
      </c>
      <c r="G600" t="inlineStr">
        <is>
          <t>50 miles</t>
        </is>
      </c>
      <c r="H600" t="inlineStr">
        <is>
          <t>transport, freight, lorry, unspecified</t>
        </is>
      </c>
    </row>
    <row r="601">
      <c r="A601" t="inlineStr">
        <is>
          <t>market for inorganic nitrogen fertiliser, as N</t>
        </is>
      </c>
      <c r="B601" t="n">
        <v>0.001462</v>
      </c>
      <c r="C601" t="inlineStr">
        <is>
          <t>US</t>
        </is>
      </c>
      <c r="D601" t="inlineStr">
        <is>
          <t>kilogram</t>
        </is>
      </c>
      <c r="F601" t="inlineStr">
        <is>
          <t>technosphere</t>
        </is>
      </c>
      <c r="H601" t="inlineStr">
        <is>
          <t>inorganic nitrogen fertiliser, as N</t>
        </is>
      </c>
    </row>
    <row r="602">
      <c r="A602" t="inlineStr">
        <is>
          <t>market for inorganic phosphorus fertiliser, as P2O5</t>
        </is>
      </c>
      <c r="B602" t="n">
        <v>0.00065</v>
      </c>
      <c r="C602" t="inlineStr">
        <is>
          <t>US</t>
        </is>
      </c>
      <c r="D602" t="inlineStr">
        <is>
          <t>kilogram</t>
        </is>
      </c>
      <c r="F602" t="inlineStr">
        <is>
          <t>technosphere</t>
        </is>
      </c>
      <c r="H602" t="inlineStr">
        <is>
          <t>inorganic phosphorus fertiliser, as P2O5</t>
        </is>
      </c>
    </row>
    <row r="603">
      <c r="A603" t="inlineStr">
        <is>
          <t>market for inorganic potassium fertiliser, as K2O</t>
        </is>
      </c>
      <c r="B603" t="n">
        <v>0.001002</v>
      </c>
      <c r="C603" t="inlineStr">
        <is>
          <t>US</t>
        </is>
      </c>
      <c r="D603" t="inlineStr">
        <is>
          <t>kilogram</t>
        </is>
      </c>
      <c r="F603" t="inlineStr">
        <is>
          <t>technosphere</t>
        </is>
      </c>
      <c r="H603" t="inlineStr">
        <is>
          <t>inorganic potassium fertiliser, as K2O</t>
        </is>
      </c>
    </row>
    <row r="604">
      <c r="A604" t="inlineStr">
        <is>
          <t>market for bipyridylium-compound</t>
        </is>
      </c>
      <c r="B604" t="n">
        <v>1.833119999999999e-05</v>
      </c>
      <c r="C604" t="inlineStr">
        <is>
          <t>GLO</t>
        </is>
      </c>
      <c r="D604" t="inlineStr">
        <is>
          <t>kilogram</t>
        </is>
      </c>
      <c r="F604" t="inlineStr">
        <is>
          <t>technosphere</t>
        </is>
      </c>
      <c r="G604" t="inlineStr">
        <is>
          <t>herbicide</t>
        </is>
      </c>
      <c r="H604" t="inlineStr">
        <is>
          <t>bipyridylium-compound</t>
        </is>
      </c>
    </row>
    <row r="605">
      <c r="A605" t="inlineStr">
        <is>
          <t>market for lime</t>
        </is>
      </c>
      <c r="B605" t="n">
        <v>0.027523</v>
      </c>
      <c r="C605" t="inlineStr">
        <is>
          <t>RoW</t>
        </is>
      </c>
      <c r="D605" t="inlineStr">
        <is>
          <t>kilogram</t>
        </is>
      </c>
      <c r="F605" t="inlineStr">
        <is>
          <t>technosphere</t>
        </is>
      </c>
      <c r="G605" t="inlineStr">
        <is>
          <t>from "willow production, short rotation coppice, RoW" from ecoinvent 3.7.1</t>
        </is>
      </c>
      <c r="H605" t="inlineStr">
        <is>
          <t>lime</t>
        </is>
      </c>
    </row>
    <row r="606">
      <c r="A606" t="inlineStr">
        <is>
          <t>market for sowing</t>
        </is>
      </c>
      <c r="B606" t="n">
        <v>4.58e-06</v>
      </c>
      <c r="C606" t="inlineStr">
        <is>
          <t>GLO</t>
        </is>
      </c>
      <c r="D606" t="inlineStr">
        <is>
          <t>hectare</t>
        </is>
      </c>
      <c r="F606" t="inlineStr">
        <is>
          <t>technosphere</t>
        </is>
      </c>
      <c r="G606" t="inlineStr">
        <is>
          <t>from "willow production, short rotation coppice, RoW" from ecoinvent 3.7.1</t>
        </is>
      </c>
      <c r="H606" t="inlineStr">
        <is>
          <t>sowing</t>
        </is>
      </c>
    </row>
    <row r="607">
      <c r="A607" t="inlineStr">
        <is>
          <t>market for application of plant protection product, by field sprayer</t>
        </is>
      </c>
      <c r="B607" t="n">
        <v>9.17e-06</v>
      </c>
      <c r="C607" t="inlineStr">
        <is>
          <t>GLO</t>
        </is>
      </c>
      <c r="D607" t="inlineStr">
        <is>
          <t>hectare</t>
        </is>
      </c>
      <c r="F607" t="inlineStr">
        <is>
          <t>technosphere</t>
        </is>
      </c>
      <c r="G607" t="inlineStr">
        <is>
          <t>from "willow production, short rotation coppice, RoW" from ecoinvent 3.7.1</t>
        </is>
      </c>
      <c r="H607" t="inlineStr">
        <is>
          <t>application of plant protection product, by field sprayer</t>
        </is>
      </c>
    </row>
    <row r="608">
      <c r="A608" t="inlineStr">
        <is>
          <t>market for fertilising, by broadcaster</t>
        </is>
      </c>
      <c r="B608" t="n">
        <v>3.67e-05</v>
      </c>
      <c r="C608" t="inlineStr">
        <is>
          <t>GLO</t>
        </is>
      </c>
      <c r="D608" t="inlineStr">
        <is>
          <t>hectare</t>
        </is>
      </c>
      <c r="F608" t="inlineStr">
        <is>
          <t>technosphere</t>
        </is>
      </c>
      <c r="G608" t="inlineStr">
        <is>
          <t>from "willow production, short rotation coppice, RoW" from ecoinvent 3.7.1</t>
        </is>
      </c>
      <c r="H608" t="inlineStr">
        <is>
          <t>fertilising, by broadcaster</t>
        </is>
      </c>
    </row>
    <row r="609">
      <c r="A609" t="inlineStr">
        <is>
          <t>market for beet seed, Swiss integrated production, for sowing</t>
        </is>
      </c>
      <c r="B609" t="n">
        <v>9.170000000000001e-05</v>
      </c>
      <c r="C609" t="inlineStr">
        <is>
          <t>GLO</t>
        </is>
      </c>
      <c r="D609" t="inlineStr">
        <is>
          <t>kilogram</t>
        </is>
      </c>
      <c r="F609" t="inlineStr">
        <is>
          <t>technosphere</t>
        </is>
      </c>
      <c r="G609" t="inlineStr">
        <is>
          <t>from "willow production, short rotation coppice, RoW" from ecoinvent 3.7.1</t>
        </is>
      </c>
      <c r="H609" t="inlineStr">
        <is>
          <t>beet seed, Swiss integrated production, for sowing</t>
        </is>
      </c>
    </row>
    <row r="610">
      <c r="A610" t="inlineStr">
        <is>
          <t>Carbon dioxide, fossil</t>
        </is>
      </c>
      <c r="B610" t="n">
        <v>0.00133</v>
      </c>
      <c r="D610" t="inlineStr">
        <is>
          <t>kilogram</t>
        </is>
      </c>
      <c r="E610" t="inlineStr">
        <is>
          <t>air</t>
        </is>
      </c>
      <c r="F610" t="inlineStr">
        <is>
          <t>biosphere</t>
        </is>
      </c>
      <c r="G610" t="inlineStr">
        <is>
          <t>1.33 kg CO2 from urea use per ton</t>
        </is>
      </c>
    </row>
    <row r="611">
      <c r="A611" t="inlineStr">
        <is>
          <t>Nitric oxide</t>
        </is>
      </c>
      <c r="B611" t="n">
        <v>2.036e-05</v>
      </c>
      <c r="D611" t="inlineStr">
        <is>
          <t>kilogram</t>
        </is>
      </c>
      <c r="E611" t="inlineStr">
        <is>
          <t>air</t>
        </is>
      </c>
      <c r="F611" t="inlineStr">
        <is>
          <t>biosphere</t>
        </is>
      </c>
      <c r="G611" t="inlineStr">
        <is>
          <t>20.36 g/ton NO from fertilizer use</t>
        </is>
      </c>
    </row>
    <row r="612">
      <c r="A612" t="inlineStr">
        <is>
          <t>Dinitrogen monoxide</t>
        </is>
      </c>
      <c r="B612" t="n">
        <v>3.0436e-05</v>
      </c>
      <c r="D612" t="inlineStr">
        <is>
          <t>kilogram</t>
        </is>
      </c>
      <c r="E612" t="inlineStr">
        <is>
          <t>air</t>
        </is>
      </c>
      <c r="F612" t="inlineStr">
        <is>
          <t>biosphere</t>
        </is>
      </c>
      <c r="G612" t="inlineStr">
        <is>
          <t>30.43 g/ton of N2O from fertilizer use</t>
        </is>
      </c>
    </row>
    <row r="613">
      <c r="A613" t="inlineStr">
        <is>
          <t>Ammonia</t>
        </is>
      </c>
      <c r="B613" t="n">
        <v>3.3465e-05</v>
      </c>
      <c r="D613" t="inlineStr">
        <is>
          <t>kilogram</t>
        </is>
      </c>
      <c r="E613" t="inlineStr">
        <is>
          <t>air::non-urban air or from high stacks</t>
        </is>
      </c>
      <c r="F613" t="inlineStr">
        <is>
          <t>biosphere</t>
        </is>
      </c>
      <c r="G613" t="inlineStr">
        <is>
          <t>from "willow production, short rotation coppice, RoW" from ecoinvent 3.7.1</t>
        </is>
      </c>
    </row>
    <row r="614">
      <c r="A614" t="inlineStr">
        <is>
          <t>Cadmium</t>
        </is>
      </c>
      <c r="B614" t="n">
        <v>-3.0948e-08</v>
      </c>
      <c r="D614" t="inlineStr">
        <is>
          <t>kilogram</t>
        </is>
      </c>
      <c r="E614" t="inlineStr">
        <is>
          <t>soil::agricultural</t>
        </is>
      </c>
      <c r="F614" t="inlineStr">
        <is>
          <t>biosphere</t>
        </is>
      </c>
      <c r="G614" t="inlineStr">
        <is>
          <t>from "willow production, short rotation coppice, RoW" from ecoinvent 3.7.1</t>
        </is>
      </c>
    </row>
    <row r="615">
      <c r="A615" t="inlineStr">
        <is>
          <t>Cadmium, ion</t>
        </is>
      </c>
      <c r="B615" t="n">
        <v>1.5652e-10</v>
      </c>
      <c r="D615" t="inlineStr">
        <is>
          <t>kilogram</t>
        </is>
      </c>
      <c r="E615" t="inlineStr">
        <is>
          <t>water::surface water</t>
        </is>
      </c>
      <c r="F615" t="inlineStr">
        <is>
          <t>biosphere</t>
        </is>
      </c>
      <c r="G615" t="inlineStr">
        <is>
          <t>from "willow production, short rotation coppice, RoW" from ecoinvent 3.7.1</t>
        </is>
      </c>
    </row>
    <row r="616">
      <c r="A616" t="inlineStr">
        <is>
          <t>Cadmium, ion</t>
        </is>
      </c>
      <c r="B616" t="n">
        <v>1.5721e-10</v>
      </c>
      <c r="D616" t="inlineStr">
        <is>
          <t>kilogram</t>
        </is>
      </c>
      <c r="E616" t="inlineStr">
        <is>
          <t>water::ground-</t>
        </is>
      </c>
      <c r="F616" t="inlineStr">
        <is>
          <t>biosphere</t>
        </is>
      </c>
      <c r="G616" t="inlineStr">
        <is>
          <t>from "willow production, short rotation coppice, RoW" from ecoinvent 3.7.1</t>
        </is>
      </c>
    </row>
    <row r="617">
      <c r="A617" t="inlineStr">
        <is>
          <t>Carbon dioxide, in air</t>
        </is>
      </c>
      <c r="B617" t="n">
        <v>1.758866488192</v>
      </c>
      <c r="D617" t="inlineStr">
        <is>
          <t>kilogram</t>
        </is>
      </c>
      <c r="E617" t="inlineStr">
        <is>
          <t>natural resource::in air</t>
        </is>
      </c>
      <c r="F617" t="inlineStr">
        <is>
          <t>biosphere</t>
        </is>
      </c>
      <c r="G617" t="inlineStr">
        <is>
          <t>from "willow production, short rotation coppice, RoW" from ecoinvent 3.7.1</t>
        </is>
      </c>
    </row>
    <row r="618">
      <c r="A618" t="inlineStr">
        <is>
          <t>Chromium</t>
        </is>
      </c>
      <c r="B618" t="n">
        <v>3.0171e-06</v>
      </c>
      <c r="D618" t="inlineStr">
        <is>
          <t>kilogram</t>
        </is>
      </c>
      <c r="E618" t="inlineStr">
        <is>
          <t>soil::agricultural</t>
        </is>
      </c>
      <c r="F618" t="inlineStr">
        <is>
          <t>biosphere</t>
        </is>
      </c>
      <c r="G618" t="inlineStr">
        <is>
          <t>from "willow production, short rotation coppice, RoW" from ecoinvent 3.7.1</t>
        </is>
      </c>
    </row>
    <row r="619">
      <c r="A619" t="inlineStr">
        <is>
          <t>Chromium, ion</t>
        </is>
      </c>
      <c r="B619" t="n">
        <v>5.8163e-08</v>
      </c>
      <c r="D619" t="inlineStr">
        <is>
          <t>kilogram</t>
        </is>
      </c>
      <c r="E619" t="inlineStr">
        <is>
          <t>water::surface water</t>
        </is>
      </c>
      <c r="F619" t="inlineStr">
        <is>
          <t>biosphere</t>
        </is>
      </c>
      <c r="G619" t="inlineStr">
        <is>
          <t>from "willow production, short rotation coppice, RoW" from ecoinvent 3.7.1</t>
        </is>
      </c>
    </row>
    <row r="620">
      <c r="A620" t="inlineStr">
        <is>
          <t>Chromium, ion</t>
        </is>
      </c>
      <c r="B620" t="n">
        <v>2.4666e-07</v>
      </c>
      <c r="D620" t="inlineStr">
        <is>
          <t>kilogram</t>
        </is>
      </c>
      <c r="E620" t="inlineStr">
        <is>
          <t>water::ground-</t>
        </is>
      </c>
      <c r="F620" t="inlineStr">
        <is>
          <t>biosphere</t>
        </is>
      </c>
      <c r="G620" t="inlineStr">
        <is>
          <t>from "willow production, short rotation coppice, RoW" from ecoinvent 3.7.1</t>
        </is>
      </c>
    </row>
    <row r="621">
      <c r="A621" t="inlineStr">
        <is>
          <t>Copper</t>
        </is>
      </c>
      <c r="B621" t="n">
        <v>-1.2502e-06</v>
      </c>
      <c r="D621" t="inlineStr">
        <is>
          <t>kilogram</t>
        </is>
      </c>
      <c r="E621" t="inlineStr">
        <is>
          <t>soil::agricultural</t>
        </is>
      </c>
      <c r="F621" t="inlineStr">
        <is>
          <t>biosphere</t>
        </is>
      </c>
      <c r="G621" t="inlineStr">
        <is>
          <t>from "willow production, short rotation coppice, RoW" from ecoinvent 3.7.1</t>
        </is>
      </c>
    </row>
    <row r="622">
      <c r="A622" t="inlineStr">
        <is>
          <t>Copper, ion</t>
        </is>
      </c>
      <c r="B622" t="n">
        <v>6.0438e-08</v>
      </c>
      <c r="D622" t="inlineStr">
        <is>
          <t>kilogram</t>
        </is>
      </c>
      <c r="E622" t="inlineStr">
        <is>
          <t>water::surface water</t>
        </is>
      </c>
      <c r="F622" t="inlineStr">
        <is>
          <t>biosphere</t>
        </is>
      </c>
      <c r="G622" t="inlineStr">
        <is>
          <t>from "willow production, short rotation coppice, RoW" from ecoinvent 3.7.1</t>
        </is>
      </c>
    </row>
    <row r="623">
      <c r="A623" t="inlineStr">
        <is>
          <t>Copper, ion</t>
        </is>
      </c>
      <c r="B623" t="n">
        <v>5.2185e-08</v>
      </c>
      <c r="D623" t="inlineStr">
        <is>
          <t>kilogram</t>
        </is>
      </c>
      <c r="E623" t="inlineStr">
        <is>
          <t>water::ground-</t>
        </is>
      </c>
      <c r="F623" t="inlineStr">
        <is>
          <t>biosphere</t>
        </is>
      </c>
      <c r="G623" t="inlineStr">
        <is>
          <t>from "willow production, short rotation coppice, RoW" from ecoinvent 3.7.1</t>
        </is>
      </c>
    </row>
    <row r="624">
      <c r="A624" t="inlineStr">
        <is>
          <t>Diflufenican</t>
        </is>
      </c>
      <c r="B624" t="n">
        <v>6.8807e-07</v>
      </c>
      <c r="D624" t="inlineStr">
        <is>
          <t>kilogram</t>
        </is>
      </c>
      <c r="E624" t="inlineStr">
        <is>
          <t>soil::agricultural</t>
        </is>
      </c>
      <c r="F624" t="inlineStr">
        <is>
          <t>biosphere</t>
        </is>
      </c>
      <c r="G624" t="inlineStr">
        <is>
          <t>from "willow production, short rotation coppice, RoW" from ecoinvent 3.7.1</t>
        </is>
      </c>
    </row>
    <row r="625">
      <c r="A625" t="inlineStr">
        <is>
          <t>Energy, gross calorific value, in biomass</t>
        </is>
      </c>
      <c r="B625" t="n">
        <v>20.4</v>
      </c>
      <c r="D625" t="inlineStr">
        <is>
          <t>megajoule</t>
        </is>
      </c>
      <c r="E625" t="inlineStr">
        <is>
          <t>natural resource::biotic</t>
        </is>
      </c>
      <c r="F625" t="inlineStr">
        <is>
          <t>biosphere</t>
        </is>
      </c>
      <c r="G625" t="inlineStr">
        <is>
          <t>from "willow production, short rotation coppice, RoW" from ecoinvent 3.7.1</t>
        </is>
      </c>
    </row>
    <row r="626">
      <c r="A626" t="inlineStr">
        <is>
          <t>Flurtamone</t>
        </is>
      </c>
      <c r="B626" t="n">
        <v>1.7202e-06</v>
      </c>
      <c r="D626" t="inlineStr">
        <is>
          <t>kilogram</t>
        </is>
      </c>
      <c r="E626" t="inlineStr">
        <is>
          <t>soil::agricultural</t>
        </is>
      </c>
      <c r="F626" t="inlineStr">
        <is>
          <t>biosphere</t>
        </is>
      </c>
      <c r="G626" t="inlineStr">
        <is>
          <t>from "willow production, short rotation coppice, RoW" from ecoinvent 3.7.1</t>
        </is>
      </c>
    </row>
    <row r="627">
      <c r="A627" t="inlineStr">
        <is>
          <t>Glyphosate</t>
        </is>
      </c>
      <c r="B627" t="n">
        <v>8.2661e-06</v>
      </c>
      <c r="D627" t="inlineStr">
        <is>
          <t>kilogram</t>
        </is>
      </c>
      <c r="E627" t="inlineStr">
        <is>
          <t>soil::agricultural</t>
        </is>
      </c>
      <c r="F627" t="inlineStr">
        <is>
          <t>biosphere</t>
        </is>
      </c>
      <c r="G627" t="inlineStr">
        <is>
          <t>from "willow production, short rotation coppice, RoW" from ecoinvent 3.7.1</t>
        </is>
      </c>
    </row>
    <row r="628">
      <c r="A628" t="inlineStr">
        <is>
          <t>Lead</t>
        </is>
      </c>
      <c r="B628" t="n">
        <v>1.8899e-09</v>
      </c>
      <c r="D628" t="inlineStr">
        <is>
          <t>kilogram</t>
        </is>
      </c>
      <c r="E628" t="inlineStr">
        <is>
          <t>water::ground-</t>
        </is>
      </c>
      <c r="F628" t="inlineStr">
        <is>
          <t>biosphere</t>
        </is>
      </c>
      <c r="G628" t="inlineStr">
        <is>
          <t>from "willow production, short rotation coppice, RoW" from ecoinvent 3.7.1</t>
        </is>
      </c>
    </row>
    <row r="629">
      <c r="A629" t="inlineStr">
        <is>
          <t>Lead</t>
        </is>
      </c>
      <c r="B629" t="n">
        <v>1.274e-08</v>
      </c>
      <c r="D629" t="inlineStr">
        <is>
          <t>kilogram</t>
        </is>
      </c>
      <c r="E629" t="inlineStr">
        <is>
          <t>water::surface water</t>
        </is>
      </c>
      <c r="F629" t="inlineStr">
        <is>
          <t>biosphere</t>
        </is>
      </c>
      <c r="G629" t="inlineStr">
        <is>
          <t>from "willow production, short rotation coppice, RoW" from ecoinvent 3.7.1</t>
        </is>
      </c>
    </row>
    <row r="630">
      <c r="A630" t="inlineStr">
        <is>
          <t>Lead</t>
        </is>
      </c>
      <c r="B630" t="n">
        <v>3.9081e-08</v>
      </c>
      <c r="D630" t="inlineStr">
        <is>
          <t>kilogram</t>
        </is>
      </c>
      <c r="E630" t="inlineStr">
        <is>
          <t>soil::agricultural</t>
        </is>
      </c>
      <c r="F630" t="inlineStr">
        <is>
          <t>biosphere</t>
        </is>
      </c>
      <c r="G630" t="inlineStr">
        <is>
          <t>from "willow production, short rotation coppice, RoW" from ecoinvent 3.7.1</t>
        </is>
      </c>
    </row>
    <row r="631">
      <c r="A631" t="inlineStr">
        <is>
          <t>Mercury</t>
        </is>
      </c>
      <c r="B631" t="n">
        <v>8.7036e-13</v>
      </c>
      <c r="D631" t="inlineStr">
        <is>
          <t>kilogram</t>
        </is>
      </c>
      <c r="E631" t="inlineStr">
        <is>
          <t>water::surface water</t>
        </is>
      </c>
      <c r="F631" t="inlineStr">
        <is>
          <t>biosphere</t>
        </is>
      </c>
      <c r="G631" t="inlineStr">
        <is>
          <t>from "willow production, short rotation coppice, RoW" from ecoinvent 3.7.1</t>
        </is>
      </c>
    </row>
    <row r="632">
      <c r="A632" t="inlineStr">
        <is>
          <t>Mercury</t>
        </is>
      </c>
      <c r="B632" t="n">
        <v>6.4951e-13</v>
      </c>
      <c r="D632" t="inlineStr">
        <is>
          <t>kilogram</t>
        </is>
      </c>
      <c r="E632" t="inlineStr">
        <is>
          <t>water::ground-</t>
        </is>
      </c>
      <c r="F632" t="inlineStr">
        <is>
          <t>biosphere</t>
        </is>
      </c>
      <c r="G632" t="inlineStr">
        <is>
          <t>from "willow production, short rotation coppice, RoW" from ecoinvent 3.7.1</t>
        </is>
      </c>
    </row>
    <row r="633">
      <c r="A633" t="inlineStr">
        <is>
          <t>Mercury</t>
        </is>
      </c>
      <c r="B633" t="n">
        <v>1.3905e-12</v>
      </c>
      <c r="D633" t="inlineStr">
        <is>
          <t>kilogram</t>
        </is>
      </c>
      <c r="E633" t="inlineStr">
        <is>
          <t>soil::agricultural</t>
        </is>
      </c>
      <c r="F633" t="inlineStr">
        <is>
          <t>biosphere</t>
        </is>
      </c>
      <c r="G633" t="inlineStr">
        <is>
          <t>from "willow production, short rotation coppice, RoW" from ecoinvent 3.7.1</t>
        </is>
      </c>
    </row>
    <row r="634">
      <c r="A634" t="inlineStr">
        <is>
          <t>Nickel</t>
        </is>
      </c>
      <c r="B634" t="n">
        <v>6.4755e-08</v>
      </c>
      <c r="D634" t="inlineStr">
        <is>
          <t>kilogram</t>
        </is>
      </c>
      <c r="E634" t="inlineStr">
        <is>
          <t>soil::agricultural</t>
        </is>
      </c>
      <c r="F634" t="inlineStr">
        <is>
          <t>biosphere</t>
        </is>
      </c>
      <c r="G634" t="inlineStr">
        <is>
          <t>from "willow production, short rotation coppice, RoW" from ecoinvent 3.7.1</t>
        </is>
      </c>
    </row>
    <row r="635">
      <c r="A635" t="inlineStr">
        <is>
          <t>Nickel, ion</t>
        </is>
      </c>
      <c r="B635" t="n">
        <v>4.8989e-08</v>
      </c>
      <c r="D635" t="inlineStr">
        <is>
          <t>kilogram</t>
        </is>
      </c>
      <c r="E635" t="inlineStr">
        <is>
          <t>water::surface water</t>
        </is>
      </c>
      <c r="F635" t="inlineStr">
        <is>
          <t>biosphere</t>
        </is>
      </c>
      <c r="G635" t="inlineStr">
        <is>
          <t>from "willow production, short rotation coppice, RoW" from ecoinvent 3.7.1</t>
        </is>
      </c>
    </row>
    <row r="636">
      <c r="A636" t="inlineStr">
        <is>
          <t>Nitrate</t>
        </is>
      </c>
      <c r="B636" t="n">
        <v>0.0043628</v>
      </c>
      <c r="D636" t="inlineStr">
        <is>
          <t>kilogram</t>
        </is>
      </c>
      <c r="E636" t="inlineStr">
        <is>
          <t>water::ground-</t>
        </is>
      </c>
      <c r="F636" t="inlineStr">
        <is>
          <t>biosphere</t>
        </is>
      </c>
      <c r="G636" t="inlineStr">
        <is>
          <t>from "willow production, short rotation coppice, RoW" from ecoinvent 3.7.1</t>
        </is>
      </c>
    </row>
    <row r="637">
      <c r="A637" t="inlineStr">
        <is>
          <t>Nitrogen oxides</t>
        </is>
      </c>
      <c r="B637" t="n">
        <v>7.0705e-06</v>
      </c>
      <c r="D637" t="inlineStr">
        <is>
          <t>kilogram</t>
        </is>
      </c>
      <c r="E637" t="inlineStr">
        <is>
          <t>air::non-urban air or from high stacks</t>
        </is>
      </c>
      <c r="F637" t="inlineStr">
        <is>
          <t>biosphere</t>
        </is>
      </c>
      <c r="G637" t="inlineStr">
        <is>
          <t>from "willow production, short rotation coppice, RoW" from ecoinvent 3.7.1</t>
        </is>
      </c>
    </row>
    <row r="638">
      <c r="A638" t="inlineStr">
        <is>
          <t>Occupation, permanent crop, non-irrigated, intensive</t>
        </is>
      </c>
      <c r="B638" t="n">
        <v>0.92522</v>
      </c>
      <c r="D638" t="inlineStr">
        <is>
          <t>square meter-year</t>
        </is>
      </c>
      <c r="E638" t="inlineStr">
        <is>
          <t>natural resource::land</t>
        </is>
      </c>
      <c r="F638" t="inlineStr">
        <is>
          <t>biosphere</t>
        </is>
      </c>
      <c r="G638" t="inlineStr">
        <is>
          <t>from "willow production, short rotation coppice, RoW" from ecoinvent 3.7.1</t>
        </is>
      </c>
    </row>
    <row r="639">
      <c r="A639" t="inlineStr">
        <is>
          <t>Phosphate</t>
        </is>
      </c>
      <c r="B639" t="n">
        <v>1.9848e-05</v>
      </c>
      <c r="D639" t="inlineStr">
        <is>
          <t>kilogram</t>
        </is>
      </c>
      <c r="E639" t="inlineStr">
        <is>
          <t>water::ground-</t>
        </is>
      </c>
      <c r="F639" t="inlineStr">
        <is>
          <t>biosphere</t>
        </is>
      </c>
      <c r="G639" t="inlineStr">
        <is>
          <t>from "willow production, short rotation coppice, RoW" from ecoinvent 3.7.1</t>
        </is>
      </c>
    </row>
    <row r="640">
      <c r="A640" t="inlineStr">
        <is>
          <t>Phosphate</t>
        </is>
      </c>
      <c r="B640" t="n">
        <v>7.4398e-05</v>
      </c>
      <c r="D640" t="inlineStr">
        <is>
          <t>kilogram</t>
        </is>
      </c>
      <c r="E640" t="inlineStr">
        <is>
          <t>water::surface water</t>
        </is>
      </c>
      <c r="F640" t="inlineStr">
        <is>
          <t>biosphere</t>
        </is>
      </c>
      <c r="G640" t="inlineStr">
        <is>
          <t>from "willow production, short rotation coppice, RoW" from ecoinvent 3.7.1</t>
        </is>
      </c>
    </row>
    <row r="641">
      <c r="A641" t="inlineStr">
        <is>
          <t>Phosphorus</t>
        </is>
      </c>
      <c r="B641" t="n">
        <v>1.8232e-05</v>
      </c>
      <c r="D641" t="inlineStr">
        <is>
          <t>kilogram</t>
        </is>
      </c>
      <c r="E641" t="inlineStr">
        <is>
          <t>water::surface water</t>
        </is>
      </c>
      <c r="F641" t="inlineStr">
        <is>
          <t>biosphere</t>
        </is>
      </c>
      <c r="G641" t="inlineStr">
        <is>
          <t>from "willow production, short rotation coppice, RoW" from ecoinvent 3.7.1</t>
        </is>
      </c>
    </row>
    <row r="642">
      <c r="A642" t="inlineStr">
        <is>
          <t>Transformation, from arable land, unspecified use</t>
        </is>
      </c>
      <c r="B642" t="n">
        <v>0.045872</v>
      </c>
      <c r="D642" t="inlineStr">
        <is>
          <t>square meter</t>
        </is>
      </c>
      <c r="E642" t="inlineStr">
        <is>
          <t>natural resource::land</t>
        </is>
      </c>
      <c r="F642" t="inlineStr">
        <is>
          <t>biosphere</t>
        </is>
      </c>
      <c r="G642" t="inlineStr">
        <is>
          <t>from "willow production, short rotation coppice, RoW" from ecoinvent 3.7.1</t>
        </is>
      </c>
    </row>
    <row r="643">
      <c r="A643" t="inlineStr">
        <is>
          <t>Transformation, to permanent crop, non-irrigated, intensive</t>
        </is>
      </c>
      <c r="B643" t="n">
        <v>0.045872</v>
      </c>
      <c r="D643" t="inlineStr">
        <is>
          <t>square meter</t>
        </is>
      </c>
      <c r="E643" t="inlineStr">
        <is>
          <t>natural resource::land</t>
        </is>
      </c>
      <c r="F643" t="inlineStr">
        <is>
          <t>biosphere</t>
        </is>
      </c>
      <c r="G643" t="inlineStr">
        <is>
          <t>from "willow production, short rotation coppice, RoW" from ecoinvent 3.7.1</t>
        </is>
      </c>
    </row>
    <row r="644">
      <c r="A644" t="inlineStr">
        <is>
          <t>Zinc</t>
        </is>
      </c>
      <c r="B644" t="n">
        <v>-8.3894e-06</v>
      </c>
      <c r="D644" t="inlineStr">
        <is>
          <t>kilogram</t>
        </is>
      </c>
      <c r="E644" t="inlineStr">
        <is>
          <t>soil::agricultural</t>
        </is>
      </c>
      <c r="F644" t="inlineStr">
        <is>
          <t>biosphere</t>
        </is>
      </c>
      <c r="G644" t="inlineStr">
        <is>
          <t>from "willow production, short rotation coppice, RoW" from ecoinvent 3.7.1</t>
        </is>
      </c>
    </row>
    <row r="645">
      <c r="A645" t="inlineStr">
        <is>
          <t>Zinc, ion</t>
        </is>
      </c>
      <c r="B645" t="n">
        <v>1.584e-07</v>
      </c>
      <c r="D645" t="inlineStr">
        <is>
          <t>kilogram</t>
        </is>
      </c>
      <c r="E645" t="inlineStr">
        <is>
          <t>water::ground-</t>
        </is>
      </c>
      <c r="F645" t="inlineStr">
        <is>
          <t>biosphere</t>
        </is>
      </c>
      <c r="G645" t="inlineStr">
        <is>
          <t>from "willow production, short rotation coppice, RoW" from ecoinvent 3.7.1</t>
        </is>
      </c>
    </row>
    <row r="646">
      <c r="A646" t="inlineStr">
        <is>
          <t>Zinc, ion</t>
        </is>
      </c>
      <c r="B646" t="n">
        <v>4.9386e-08</v>
      </c>
      <c r="D646" t="inlineStr">
        <is>
          <t>kilogram</t>
        </is>
      </c>
      <c r="E646" t="inlineStr">
        <is>
          <t>water::surface water</t>
        </is>
      </c>
      <c r="F646" t="inlineStr">
        <is>
          <t>biosphere</t>
        </is>
      </c>
      <c r="G646" t="inlineStr">
        <is>
          <t>from "willow production, short rotation coppice, RoW" from ecoinvent 3.7.1</t>
        </is>
      </c>
    </row>
    <row r="647">
      <c r="A647" t="inlineStr">
        <is>
          <t>Water, unspecified natural origin</t>
        </is>
      </c>
      <c r="B647" t="n">
        <v>0</v>
      </c>
      <c r="D647" t="inlineStr">
        <is>
          <t>cubic meter</t>
        </is>
      </c>
      <c r="E647" t="inlineStr">
        <is>
          <t>natural resource::in water</t>
        </is>
      </c>
      <c r="F647" t="inlineStr">
        <is>
          <t>biosphere</t>
        </is>
      </c>
      <c r="G647" t="inlineStr">
        <is>
          <t>WF for eucalyptus from https://doi.org/10.1016/j.jclepro.2017.02.032</t>
        </is>
      </c>
    </row>
    <row r="649">
      <c r="A649" t="inlineStr">
        <is>
          <t>Activity</t>
        </is>
      </c>
      <c r="B649" t="inlineStr">
        <is>
          <t>Ethanol production, via fermentation, from willow, economic allocation</t>
        </is>
      </c>
    </row>
    <row r="650">
      <c r="A650" t="inlineStr">
        <is>
          <t>location</t>
        </is>
      </c>
      <c r="B650" t="inlineStr">
        <is>
          <t>US</t>
        </is>
      </c>
    </row>
    <row r="651">
      <c r="A651" t="inlineStr">
        <is>
          <t>production amount</t>
        </is>
      </c>
      <c r="B651" t="n">
        <v>1</v>
      </c>
    </row>
    <row r="652">
      <c r="A652" t="inlineStr">
        <is>
          <t>reference product</t>
        </is>
      </c>
      <c r="B652" t="inlineStr">
        <is>
          <t>ethanol, from willow</t>
        </is>
      </c>
    </row>
    <row r="653">
      <c r="A653" t="inlineStr">
        <is>
          <t>type</t>
        </is>
      </c>
      <c r="B653" t="inlineStr">
        <is>
          <t>process</t>
        </is>
      </c>
    </row>
    <row r="654">
      <c r="A654" t="inlineStr">
        <is>
          <t>unit</t>
        </is>
      </c>
      <c r="B654" t="inlineStr">
        <is>
          <t>kilogram</t>
        </is>
      </c>
    </row>
    <row r="655">
      <c r="A655" t="inlineStr">
        <is>
          <t>source</t>
        </is>
      </c>
      <c r="B655" t="inlineStr">
        <is>
          <t>Fuel-Cycle Assessment of Selected Bioethanol Production Pathways in the United States, November 1, 2006, M. Wu, M. Wang, H. Huo, http://greet.es.anl.gov/publication-2lli584z (2020 update)</t>
        </is>
      </c>
    </row>
    <row r="656">
      <c r="A656" t="inlineStr">
        <is>
          <t>comment</t>
        </is>
      </c>
      <c r="B656"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657">
      <c r="A657" t="inlineStr">
        <is>
          <t>Conversion efficiency (exc. Fuel)</t>
        </is>
      </c>
      <c r="B657" t="n">
        <v>0.5062331622852196</v>
      </c>
    </row>
    <row r="658">
      <c r="A658" t="inlineStr">
        <is>
          <t>classifications</t>
        </is>
      </c>
      <c r="B658" t="inlineStr">
        <is>
          <t>CPC::34131:Ethyl alcohol and other spirits, denatured, of any strength</t>
        </is>
      </c>
    </row>
    <row r="659">
      <c r="A659" t="inlineStr">
        <is>
          <t>Exchanges</t>
        </is>
      </c>
    </row>
    <row r="660">
      <c r="A660" t="inlineStr">
        <is>
          <t>name</t>
        </is>
      </c>
      <c r="B660" t="inlineStr">
        <is>
          <t>amount</t>
        </is>
      </c>
      <c r="C660" t="inlineStr">
        <is>
          <t>location</t>
        </is>
      </c>
      <c r="D660" t="inlineStr">
        <is>
          <t>unit</t>
        </is>
      </c>
      <c r="E660" t="inlineStr">
        <is>
          <t>categories</t>
        </is>
      </c>
      <c r="F660" t="inlineStr">
        <is>
          <t>type</t>
        </is>
      </c>
      <c r="G660" t="inlineStr">
        <is>
          <t>comment</t>
        </is>
      </c>
      <c r="H660" t="inlineStr">
        <is>
          <t>reference product</t>
        </is>
      </c>
    </row>
    <row r="661">
      <c r="A661" t="inlineStr">
        <is>
          <t>Ethanol production, via fermentation, from willow, economic allocation</t>
        </is>
      </c>
      <c r="B661" t="n">
        <v>1</v>
      </c>
      <c r="C661" t="inlineStr">
        <is>
          <t>US</t>
        </is>
      </c>
      <c r="D661" t="inlineStr">
        <is>
          <t>kilogram</t>
        </is>
      </c>
      <c r="F661" t="inlineStr">
        <is>
          <t>production</t>
        </is>
      </c>
      <c r="H661" t="inlineStr">
        <is>
          <t>ethanol, from willow</t>
        </is>
      </c>
    </row>
    <row r="662">
      <c r="A662" t="inlineStr">
        <is>
          <t>Farming and supply of willow</t>
        </is>
      </c>
      <c r="B662" t="n">
        <v>3.611789947806617</v>
      </c>
      <c r="C662" t="inlineStr">
        <is>
          <t>US</t>
        </is>
      </c>
      <c r="D662" t="inlineStr">
        <is>
          <t>kilogram</t>
        </is>
      </c>
      <c r="F662" t="inlineStr">
        <is>
          <t>technosphere</t>
        </is>
      </c>
      <c r="H662" t="inlineStr">
        <is>
          <t>Willow, harvested, at ethanol plant</t>
        </is>
      </c>
    </row>
    <row r="663">
      <c r="A663" t="inlineStr">
        <is>
          <t>market for diesel, burned in building machine</t>
        </is>
      </c>
      <c r="B663" t="n">
        <v>0.10273486232608</v>
      </c>
      <c r="C663" t="inlineStr">
        <is>
          <t>GLO</t>
        </is>
      </c>
      <c r="D663" t="inlineStr">
        <is>
          <t>megajoule</t>
        </is>
      </c>
      <c r="F663" t="inlineStr">
        <is>
          <t>technosphere</t>
        </is>
      </c>
      <c r="H663" t="inlineStr">
        <is>
          <t>diesel, burned in building machine</t>
        </is>
      </c>
    </row>
    <row r="664">
      <c r="A664" t="inlineStr">
        <is>
          <t>market for sulfuric acid</t>
        </is>
      </c>
      <c r="B664" t="n">
        <v>0.1000408026903268</v>
      </c>
      <c r="C664" t="inlineStr">
        <is>
          <t>RoW</t>
        </is>
      </c>
      <c r="D664" t="inlineStr">
        <is>
          <t>kilogram</t>
        </is>
      </c>
      <c r="F664" t="inlineStr">
        <is>
          <t>technosphere</t>
        </is>
      </c>
      <c r="H664" t="inlineStr">
        <is>
          <t>sulfuric acid</t>
        </is>
      </c>
    </row>
    <row r="665">
      <c r="A665" t="inlineStr">
        <is>
          <t>market for ammonia, anhydrous, liquid</t>
        </is>
      </c>
      <c r="B665" t="n">
        <v>0.0120055897865092</v>
      </c>
      <c r="C665" t="inlineStr">
        <is>
          <t>RNA</t>
        </is>
      </c>
      <c r="D665" t="inlineStr">
        <is>
          <t>kilogram</t>
        </is>
      </c>
      <c r="F665" t="inlineStr">
        <is>
          <t>technosphere</t>
        </is>
      </c>
      <c r="H665" t="inlineStr">
        <is>
          <t>ammonia, anhydrous, liquid</t>
        </is>
      </c>
    </row>
    <row r="666">
      <c r="A666" t="inlineStr">
        <is>
          <t>market for urea ammonium nitrate mix</t>
        </is>
      </c>
      <c r="B666" t="n">
        <v>0.006001350177275475</v>
      </c>
      <c r="C666" t="inlineStr">
        <is>
          <t>RoW</t>
        </is>
      </c>
      <c r="D666" t="inlineStr">
        <is>
          <t>kilogram</t>
        </is>
      </c>
      <c r="F666" t="inlineStr">
        <is>
          <t>technosphere</t>
        </is>
      </c>
      <c r="H666" t="inlineStr">
        <is>
          <t>urea ammonium nitrate mix</t>
        </is>
      </c>
    </row>
    <row r="667">
      <c r="A667" t="inlineStr">
        <is>
          <t>market for quicklime, milled, loose</t>
        </is>
      </c>
      <c r="B667" t="n">
        <v>0.0220088032259544</v>
      </c>
      <c r="C667" t="inlineStr">
        <is>
          <t>RoW</t>
        </is>
      </c>
      <c r="D667" t="inlineStr">
        <is>
          <t>kilogram</t>
        </is>
      </c>
      <c r="F667" t="inlineStr">
        <is>
          <t>technosphere</t>
        </is>
      </c>
      <c r="H667" t="inlineStr">
        <is>
          <t>quicklime, milled, loose</t>
        </is>
      </c>
    </row>
    <row r="668">
      <c r="A668" t="inlineStr">
        <is>
          <t>market for sodium hydroxide, without water, in 50% solution state</t>
        </is>
      </c>
      <c r="B668" t="n">
        <v>0.0340143930124636</v>
      </c>
      <c r="C668" t="inlineStr">
        <is>
          <t>GLO</t>
        </is>
      </c>
      <c r="D668" t="inlineStr">
        <is>
          <t>kilogram</t>
        </is>
      </c>
      <c r="F668" t="inlineStr">
        <is>
          <t>technosphere</t>
        </is>
      </c>
      <c r="G668" t="inlineStr">
        <is>
          <t>NaOH</t>
        </is>
      </c>
      <c r="H668" t="inlineStr">
        <is>
          <t>sodium hydroxide, without water, in 50% solution state</t>
        </is>
      </c>
    </row>
    <row r="669">
      <c r="A669" t="inlineStr">
        <is>
          <t>Carbon dioxide, non-fossil</t>
        </is>
      </c>
      <c r="B669" t="n">
        <v>4.438656301585792</v>
      </c>
      <c r="D669" t="inlineStr">
        <is>
          <t>kilogram</t>
        </is>
      </c>
      <c r="E669" t="inlineStr">
        <is>
          <t>air</t>
        </is>
      </c>
      <c r="F669" t="inlineStr">
        <is>
          <t>biosphere</t>
        </is>
      </c>
      <c r="G669" t="inlineStr">
        <is>
          <t>Fermentation CO2</t>
        </is>
      </c>
    </row>
    <row r="670">
      <c r="A670" t="inlineStr">
        <is>
          <t>market for ethanol fermentation plant</t>
        </is>
      </c>
      <c r="B670" t="n">
        <v>5.555555555555555e-10</v>
      </c>
      <c r="C670" t="inlineStr">
        <is>
          <t>GLO</t>
        </is>
      </c>
      <c r="D670" t="inlineStr">
        <is>
          <t>unit</t>
        </is>
      </c>
      <c r="F670" t="inlineStr">
        <is>
          <t>technosphere</t>
        </is>
      </c>
      <c r="G670" t="inlineStr">
        <is>
          <t>To replace inputs for concrete and steel. 1 plant = 90,000 t of ethanol per year * 20 years</t>
        </is>
      </c>
      <c r="H670" t="inlineStr">
        <is>
          <t>ethanol fermentation plant</t>
        </is>
      </c>
    </row>
    <row r="671">
      <c r="A671" t="inlineStr">
        <is>
          <t>market for tap water</t>
        </is>
      </c>
      <c r="B671" t="n">
        <v>10.71776996271927</v>
      </c>
      <c r="C671" t="inlineStr">
        <is>
          <t>RoW</t>
        </is>
      </c>
      <c r="D671" t="inlineStr">
        <is>
          <t>kilogram</t>
        </is>
      </c>
      <c r="F671" t="inlineStr">
        <is>
          <t>technosphere</t>
        </is>
      </c>
      <c r="G671" t="inlineStr">
        <is>
          <t>9.8l/l ethanol, from https://doi.org/10.1007/s00267-009-9370-0</t>
        </is>
      </c>
    </row>
    <row r="673">
      <c r="A673" t="inlineStr">
        <is>
          <t>Activity</t>
        </is>
      </c>
      <c r="B673" t="inlineStr">
        <is>
          <t>Ethanol production, via fermentation, from willow, energy allocation</t>
        </is>
      </c>
    </row>
    <row r="674">
      <c r="A674" t="inlineStr">
        <is>
          <t>location</t>
        </is>
      </c>
      <c r="B674" t="inlineStr">
        <is>
          <t>US</t>
        </is>
      </c>
    </row>
    <row r="675">
      <c r="A675" t="inlineStr">
        <is>
          <t>production amount</t>
        </is>
      </c>
      <c r="B675" t="n">
        <v>1</v>
      </c>
    </row>
    <row r="676">
      <c r="A676" t="inlineStr">
        <is>
          <t>reference product</t>
        </is>
      </c>
      <c r="B676" t="inlineStr">
        <is>
          <t>ethanol, from willow</t>
        </is>
      </c>
    </row>
    <row r="677">
      <c r="A677" t="inlineStr">
        <is>
          <t>type</t>
        </is>
      </c>
      <c r="B677" t="inlineStr">
        <is>
          <t>process</t>
        </is>
      </c>
    </row>
    <row r="678">
      <c r="A678" t="inlineStr">
        <is>
          <t>unit</t>
        </is>
      </c>
      <c r="B678" t="inlineStr">
        <is>
          <t>kilogram</t>
        </is>
      </c>
    </row>
    <row r="679">
      <c r="A679" t="inlineStr">
        <is>
          <t>source</t>
        </is>
      </c>
      <c r="B679" t="inlineStr">
        <is>
          <t>Fuel-Cycle Assessment of Selected Bioethanol Production Pathways in the United States, November 1, 2006, M. Wu, M. Wang, H. Huo, http://greet.es.anl.gov/publication-2lli584z (2020 update)</t>
        </is>
      </c>
    </row>
    <row r="680">
      <c r="A680" t="inlineStr">
        <is>
          <t>comment</t>
        </is>
      </c>
      <c r="B680" t="inlineStr">
        <is>
          <t>There is a net co-production of electricity (0.8 kWh per kg of ethanol produced). energy allocation performed, giving an allocation factor of 91% for ethanol and 9% for electricity.</t>
        </is>
      </c>
    </row>
    <row r="681">
      <c r="A681" t="inlineStr">
        <is>
          <t>Conversion efficiency (exc. Fuel)</t>
        </is>
      </c>
      <c r="B681" t="n">
        <v>0.4685424536507571</v>
      </c>
    </row>
    <row r="682">
      <c r="A682" t="inlineStr">
        <is>
          <t>classifications</t>
        </is>
      </c>
      <c r="B682" t="inlineStr">
        <is>
          <t>CPC::34131:Ethyl alcohol and other spirits, denatured, of any strength</t>
        </is>
      </c>
    </row>
    <row r="683">
      <c r="A683" t="inlineStr">
        <is>
          <t>Exchanges</t>
        </is>
      </c>
    </row>
    <row r="684">
      <c r="A684" t="inlineStr">
        <is>
          <t>name</t>
        </is>
      </c>
      <c r="B684" t="inlineStr">
        <is>
          <t>amount</t>
        </is>
      </c>
      <c r="C684" t="inlineStr">
        <is>
          <t>location</t>
        </is>
      </c>
      <c r="D684" t="inlineStr">
        <is>
          <t>unit</t>
        </is>
      </c>
      <c r="E684" t="inlineStr">
        <is>
          <t>categories</t>
        </is>
      </c>
      <c r="F684" t="inlineStr">
        <is>
          <t>type</t>
        </is>
      </c>
      <c r="G684" t="inlineStr">
        <is>
          <t>comment</t>
        </is>
      </c>
      <c r="H684" t="inlineStr">
        <is>
          <t>reference product</t>
        </is>
      </c>
    </row>
    <row r="685">
      <c r="A685" t="inlineStr">
        <is>
          <t>Ethanol production, via fermentation, from willow, energy allocation</t>
        </is>
      </c>
      <c r="B685" t="n">
        <v>1</v>
      </c>
      <c r="C685" t="inlineStr">
        <is>
          <t>US</t>
        </is>
      </c>
      <c r="D685" t="inlineStr">
        <is>
          <t>kilogram</t>
        </is>
      </c>
      <c r="F685" t="inlineStr">
        <is>
          <t>production</t>
        </is>
      </c>
      <c r="H685" t="inlineStr">
        <is>
          <t>ethanol, from willow</t>
        </is>
      </c>
    </row>
    <row r="686">
      <c r="A686" t="inlineStr">
        <is>
          <t>Farming and supply of willow</t>
        </is>
      </c>
      <c r="B686" t="n">
        <v>3.902331224292801</v>
      </c>
      <c r="C686" t="inlineStr">
        <is>
          <t>US</t>
        </is>
      </c>
      <c r="D686" t="inlineStr">
        <is>
          <t>kilogram</t>
        </is>
      </c>
      <c r="F686" t="inlineStr">
        <is>
          <t>technosphere</t>
        </is>
      </c>
      <c r="H686" t="inlineStr">
        <is>
          <t>Willow, harvested, at ethanol plant</t>
        </is>
      </c>
    </row>
    <row r="687">
      <c r="A687" t="inlineStr">
        <is>
          <t>market for diesel, burned in building machine</t>
        </is>
      </c>
      <c r="B687" t="n">
        <v>0.1109991076092195</v>
      </c>
      <c r="C687" t="inlineStr">
        <is>
          <t>GLO</t>
        </is>
      </c>
      <c r="D687" t="inlineStr">
        <is>
          <t>megajoule</t>
        </is>
      </c>
      <c r="F687" t="inlineStr">
        <is>
          <t>technosphere</t>
        </is>
      </c>
      <c r="H687" t="inlineStr">
        <is>
          <t>diesel, burned in building machine</t>
        </is>
      </c>
    </row>
    <row r="688">
      <c r="A688" t="inlineStr">
        <is>
          <t>market for sulfuric acid</t>
        </is>
      </c>
      <c r="B688" t="n">
        <v>0.1080883311829517</v>
      </c>
      <c r="C688" t="inlineStr">
        <is>
          <t>RoW</t>
        </is>
      </c>
      <c r="D688" t="inlineStr">
        <is>
          <t>kilogram</t>
        </is>
      </c>
      <c r="F688" t="inlineStr">
        <is>
          <t>technosphere</t>
        </is>
      </c>
      <c r="H688" t="inlineStr">
        <is>
          <t>sulfuric acid</t>
        </is>
      </c>
    </row>
    <row r="689">
      <c r="A689" t="inlineStr">
        <is>
          <t>market for ammonia, anhydrous, liquid</t>
        </is>
      </c>
      <c r="B689" t="n">
        <v>0.01297134898954927</v>
      </c>
      <c r="C689" t="inlineStr">
        <is>
          <t>RNA</t>
        </is>
      </c>
      <c r="D689" t="inlineStr">
        <is>
          <t>kilogram</t>
        </is>
      </c>
      <c r="F689" t="inlineStr">
        <is>
          <t>technosphere</t>
        </is>
      </c>
      <c r="H689" t="inlineStr">
        <is>
          <t>ammonia, anhydrous, liquid</t>
        </is>
      </c>
    </row>
    <row r="690">
      <c r="A690" t="inlineStr">
        <is>
          <t>market for urea ammonium nitrate mix</t>
        </is>
      </c>
      <c r="B690" t="n">
        <v>0.006484113562284919</v>
      </c>
      <c r="C690" t="inlineStr">
        <is>
          <t>RoW</t>
        </is>
      </c>
      <c r="D690" t="inlineStr">
        <is>
          <t>kilogram</t>
        </is>
      </c>
      <c r="F690" t="inlineStr">
        <is>
          <t>technosphere</t>
        </is>
      </c>
      <c r="H690" t="inlineStr">
        <is>
          <t>urea ammonium nitrate mix</t>
        </is>
      </c>
    </row>
    <row r="691">
      <c r="A691" t="inlineStr">
        <is>
          <t>market for quicklime, milled, loose</t>
        </is>
      </c>
      <c r="B691" t="n">
        <v>0.02377924554835061</v>
      </c>
      <c r="C691" t="inlineStr">
        <is>
          <t>RoW</t>
        </is>
      </c>
      <c r="D691" t="inlineStr">
        <is>
          <t>kilogram</t>
        </is>
      </c>
      <c r="F691" t="inlineStr">
        <is>
          <t>technosphere</t>
        </is>
      </c>
      <c r="H691" t="inlineStr">
        <is>
          <t>quicklime, milled, loose</t>
        </is>
      </c>
    </row>
    <row r="692">
      <c r="A692" t="inlineStr">
        <is>
          <t>market for sodium hydroxide, without water, in 50% solution state</t>
        </is>
      </c>
      <c r="B692" t="n">
        <v>0.03675059453789989</v>
      </c>
      <c r="C692" t="inlineStr">
        <is>
          <t>GLO</t>
        </is>
      </c>
      <c r="D692" t="inlineStr">
        <is>
          <t>kilogram</t>
        </is>
      </c>
      <c r="F692" t="inlineStr">
        <is>
          <t>technosphere</t>
        </is>
      </c>
      <c r="G692" t="inlineStr">
        <is>
          <t>NaOH</t>
        </is>
      </c>
      <c r="H692" t="inlineStr">
        <is>
          <t>sodium hydroxide, without water, in 50% solution state</t>
        </is>
      </c>
    </row>
    <row r="693">
      <c r="A693" t="inlineStr">
        <is>
          <t>Carbon dioxide, non-fossil</t>
        </is>
      </c>
      <c r="B693" t="n">
        <v>4.949679616233867</v>
      </c>
      <c r="D693" t="inlineStr">
        <is>
          <t>kilogram</t>
        </is>
      </c>
      <c r="E693" t="inlineStr">
        <is>
          <t>air</t>
        </is>
      </c>
      <c r="F693" t="inlineStr">
        <is>
          <t>biosphere</t>
        </is>
      </c>
      <c r="G693" t="inlineStr">
        <is>
          <t>Fermentation CO2</t>
        </is>
      </c>
    </row>
    <row r="694">
      <c r="A694" t="inlineStr">
        <is>
          <t>market for ethanol fermentation plant</t>
        </is>
      </c>
      <c r="B694" t="n">
        <v>5.555555555555555e-10</v>
      </c>
      <c r="C694" t="inlineStr">
        <is>
          <t>GLO</t>
        </is>
      </c>
      <c r="D694" t="inlineStr">
        <is>
          <t>unit</t>
        </is>
      </c>
      <c r="F694" t="inlineStr">
        <is>
          <t>technosphere</t>
        </is>
      </c>
      <c r="G694" t="inlineStr">
        <is>
          <t>To replace inputs for concrete and steel. 1 plant = 90,000 t of ethanol per year * 20 years</t>
        </is>
      </c>
      <c r="H694" t="inlineStr">
        <is>
          <t>ethanol fermentation plant</t>
        </is>
      </c>
    </row>
    <row r="695">
      <c r="A695" t="inlineStr">
        <is>
          <t>market for tap water</t>
        </is>
      </c>
      <c r="B695" t="n">
        <v>11.57993376821543</v>
      </c>
      <c r="C695" t="inlineStr">
        <is>
          <t>RoW</t>
        </is>
      </c>
      <c r="D695" t="inlineStr">
        <is>
          <t>kilogram</t>
        </is>
      </c>
      <c r="F695" t="inlineStr">
        <is>
          <t>technosphere</t>
        </is>
      </c>
      <c r="G695" t="inlineStr">
        <is>
          <t>9.8l/l ethanol, from https://doi.org/10.1007/s00267-009-9370-0</t>
        </is>
      </c>
    </row>
    <row r="697">
      <c r="A697" t="inlineStr">
        <is>
          <t>Activity</t>
        </is>
      </c>
      <c r="B697" t="inlineStr">
        <is>
          <t>Ethanol production, via fermentation, from willow, system expansion</t>
        </is>
      </c>
    </row>
    <row r="698">
      <c r="A698" t="inlineStr">
        <is>
          <t>location</t>
        </is>
      </c>
      <c r="B698" t="inlineStr">
        <is>
          <t>US</t>
        </is>
      </c>
    </row>
    <row r="699">
      <c r="A699" t="inlineStr">
        <is>
          <t>production amount</t>
        </is>
      </c>
      <c r="B699" t="n">
        <v>1</v>
      </c>
    </row>
    <row r="700">
      <c r="A700" t="inlineStr">
        <is>
          <t>reference product</t>
        </is>
      </c>
      <c r="B700" t="inlineStr">
        <is>
          <t>ethanol, from willow</t>
        </is>
      </c>
    </row>
    <row r="701">
      <c r="A701" t="inlineStr">
        <is>
          <t>type</t>
        </is>
      </c>
      <c r="B701" t="inlineStr">
        <is>
          <t>process</t>
        </is>
      </c>
    </row>
    <row r="702">
      <c r="A702" t="inlineStr">
        <is>
          <t>unit</t>
        </is>
      </c>
      <c r="B702" t="inlineStr">
        <is>
          <t>kilogram</t>
        </is>
      </c>
    </row>
    <row r="703">
      <c r="A703" t="inlineStr">
        <is>
          <t>source</t>
        </is>
      </c>
      <c r="B703" t="inlineStr">
        <is>
          <t>Fuel-Cycle Assessment of Selected Bioethanol Production Pathways in the United States, November 1, 2006, M. Wu, M. Wang, H. Huo, http://greet.es.anl.gov/publication-2lli584z (2020 update)</t>
        </is>
      </c>
    </row>
    <row r="704">
      <c r="A704" t="inlineStr">
        <is>
          <t>comment</t>
        </is>
      </c>
      <c r="B704" t="inlineStr">
        <is>
          <t>There is a net co-production of electricity (0.8 kWh per kg of ethanol produced). system expansion performed, giving an allocation factor of 91% for ethanol and 9% for electricity.</t>
        </is>
      </c>
    </row>
    <row r="705">
      <c r="A705" t="inlineStr">
        <is>
          <t>Conversion efficiency (exc. Fuel)</t>
        </is>
      </c>
      <c r="B705" t="n">
        <v>0.5062331622852196</v>
      </c>
    </row>
    <row r="706">
      <c r="A706" t="inlineStr">
        <is>
          <t>classifications</t>
        </is>
      </c>
      <c r="B706" t="inlineStr">
        <is>
          <t>CPC::34131:Ethyl alcohol and other spirits, denatured, of any strength</t>
        </is>
      </c>
    </row>
    <row r="707">
      <c r="A707" t="inlineStr">
        <is>
          <t>Exchanges</t>
        </is>
      </c>
    </row>
    <row r="708">
      <c r="A708" t="inlineStr">
        <is>
          <t>name</t>
        </is>
      </c>
      <c r="B708" t="inlineStr">
        <is>
          <t>amount</t>
        </is>
      </c>
      <c r="C708" t="inlineStr">
        <is>
          <t>location</t>
        </is>
      </c>
      <c r="D708" t="inlineStr">
        <is>
          <t>unit</t>
        </is>
      </c>
      <c r="E708" t="inlineStr">
        <is>
          <t>categories</t>
        </is>
      </c>
      <c r="F708" t="inlineStr">
        <is>
          <t>type</t>
        </is>
      </c>
      <c r="G708" t="inlineStr">
        <is>
          <t>comment</t>
        </is>
      </c>
      <c r="H708" t="inlineStr">
        <is>
          <t>reference product</t>
        </is>
      </c>
    </row>
    <row r="709">
      <c r="A709" t="inlineStr">
        <is>
          <t>Ethanol production, via fermentation, from willow, system expansion</t>
        </is>
      </c>
      <c r="B709" t="n">
        <v>1</v>
      </c>
      <c r="C709" t="inlineStr">
        <is>
          <t>US</t>
        </is>
      </c>
      <c r="D709" t="inlineStr">
        <is>
          <t>kilogram</t>
        </is>
      </c>
      <c r="F709" t="inlineStr">
        <is>
          <t>production</t>
        </is>
      </c>
      <c r="H709" t="inlineStr">
        <is>
          <t>ethanol, from willow</t>
        </is>
      </c>
    </row>
    <row r="710">
      <c r="A710" t="inlineStr">
        <is>
          <t>Farming and supply of willow</t>
        </is>
      </c>
      <c r="B710" t="n">
        <v>4.185690630582664</v>
      </c>
      <c r="C710" t="inlineStr">
        <is>
          <t>US</t>
        </is>
      </c>
      <c r="D710" t="inlineStr">
        <is>
          <t>kilogram</t>
        </is>
      </c>
      <c r="F710" t="inlineStr">
        <is>
          <t>technosphere</t>
        </is>
      </c>
      <c r="H710" t="inlineStr">
        <is>
          <t>Willow, harvested, at ethanol plant</t>
        </is>
      </c>
    </row>
    <row r="711">
      <c r="A711" t="inlineStr">
        <is>
          <t>market for diesel, burned in building machine</t>
        </is>
      </c>
      <c r="B711" t="n">
        <v>0.1190590695712011</v>
      </c>
      <c r="C711" t="inlineStr">
        <is>
          <t>GLO</t>
        </is>
      </c>
      <c r="D711" t="inlineStr">
        <is>
          <t>megajoule</t>
        </is>
      </c>
      <c r="F711" t="inlineStr">
        <is>
          <t>technosphere</t>
        </is>
      </c>
      <c r="H711" t="inlineStr">
        <is>
          <t>diesel, burned in building machine</t>
        </is>
      </c>
    </row>
    <row r="712">
      <c r="A712" t="inlineStr">
        <is>
          <t>market for sulfuric acid</t>
        </is>
      </c>
      <c r="B712" t="n">
        <v>0.1159369333621309</v>
      </c>
      <c r="C712" t="inlineStr">
        <is>
          <t>RoW</t>
        </is>
      </c>
      <c r="D712" t="inlineStr">
        <is>
          <t>kilogram</t>
        </is>
      </c>
      <c r="F712" t="inlineStr">
        <is>
          <t>technosphere</t>
        </is>
      </c>
      <c r="H712" t="inlineStr">
        <is>
          <t>sulfuric acid</t>
        </is>
      </c>
    </row>
    <row r="713">
      <c r="A713" t="inlineStr">
        <is>
          <t>market for ammonia, anhydrous, liquid</t>
        </is>
      </c>
      <c r="B713" t="n">
        <v>0.01391323565605678</v>
      </c>
      <c r="C713" t="inlineStr">
        <is>
          <t>RNA</t>
        </is>
      </c>
      <c r="D713" t="inlineStr">
        <is>
          <t>kilogram</t>
        </is>
      </c>
      <c r="F713" t="inlineStr">
        <is>
          <t>technosphere</t>
        </is>
      </c>
      <c r="H713" t="inlineStr">
        <is>
          <t>ammonia, anhydrous, liquid</t>
        </is>
      </c>
    </row>
    <row r="714">
      <c r="A714" t="inlineStr">
        <is>
          <t>market for urea ammonium nitrate mix</t>
        </is>
      </c>
      <c r="B714" t="n">
        <v>0.006954943551776156</v>
      </c>
      <c r="C714" t="inlineStr">
        <is>
          <t>RoW</t>
        </is>
      </c>
      <c r="D714" t="inlineStr">
        <is>
          <t>kilogram</t>
        </is>
      </c>
      <c r="F714" t="inlineStr">
        <is>
          <t>technosphere</t>
        </is>
      </c>
      <c r="H714" t="inlineStr">
        <is>
          <t>urea ammonium nitrate mix</t>
        </is>
      </c>
    </row>
    <row r="715">
      <c r="A715" t="inlineStr">
        <is>
          <t>market for quicklime, milled, loose</t>
        </is>
      </c>
      <c r="B715" t="n">
        <v>0.02550592442651852</v>
      </c>
      <c r="C715" t="inlineStr">
        <is>
          <t>RoW</t>
        </is>
      </c>
      <c r="D715" t="inlineStr">
        <is>
          <t>kilogram</t>
        </is>
      </c>
      <c r="F715" t="inlineStr">
        <is>
          <t>technosphere</t>
        </is>
      </c>
      <c r="H715" t="inlineStr">
        <is>
          <t>quicklime, milled, loose</t>
        </is>
      </c>
    </row>
    <row r="716">
      <c r="A716" t="inlineStr">
        <is>
          <t>market for sodium hydroxide, without water, in 50% solution state</t>
        </is>
      </c>
      <c r="B716" t="n">
        <v>0.0394191600825753</v>
      </c>
      <c r="C716" t="inlineStr">
        <is>
          <t>GLO</t>
        </is>
      </c>
      <c r="D716" t="inlineStr">
        <is>
          <t>kilogram</t>
        </is>
      </c>
      <c r="F716" t="inlineStr">
        <is>
          <t>technosphere</t>
        </is>
      </c>
      <c r="G716" t="inlineStr">
        <is>
          <t>NaOH</t>
        </is>
      </c>
      <c r="H716" t="inlineStr">
        <is>
          <t>sodium hydroxide, without water, in 50% solution state</t>
        </is>
      </c>
    </row>
    <row r="717">
      <c r="A717" t="inlineStr">
        <is>
          <t>Carbon dioxide, non-fossil</t>
        </is>
      </c>
      <c r="B717" t="n">
        <v>5.44807098007109</v>
      </c>
      <c r="D717" t="inlineStr">
        <is>
          <t>kilogram</t>
        </is>
      </c>
      <c r="E717" t="inlineStr">
        <is>
          <t>air</t>
        </is>
      </c>
      <c r="F717" t="inlineStr">
        <is>
          <t>biosphere</t>
        </is>
      </c>
      <c r="G717" t="inlineStr">
        <is>
          <t>Fermentation CO2</t>
        </is>
      </c>
    </row>
    <row r="718">
      <c r="A718" t="inlineStr">
        <is>
          <t>market for ethanol fermentation plant</t>
        </is>
      </c>
      <c r="B718" t="n">
        <v>5.555555555555555e-10</v>
      </c>
      <c r="C718" t="inlineStr">
        <is>
          <t>GLO</t>
        </is>
      </c>
      <c r="D718" t="inlineStr">
        <is>
          <t>unit</t>
        </is>
      </c>
      <c r="F718" t="inlineStr">
        <is>
          <t>technosphere</t>
        </is>
      </c>
      <c r="G718" t="inlineStr">
        <is>
          <t>To replace inputs for concrete and steel. 1 plant = 90,000 t of ethanol per year * 20 years</t>
        </is>
      </c>
      <c r="H718" t="inlineStr">
        <is>
          <t>ethanol fermentation plant</t>
        </is>
      </c>
    </row>
    <row r="719">
      <c r="A719" t="inlineStr">
        <is>
          <t>market group for electricity, low voltage</t>
        </is>
      </c>
      <c r="B719" t="n">
        <v>-0.3729249669749009</v>
      </c>
      <c r="C719" t="inlineStr">
        <is>
          <t>US</t>
        </is>
      </c>
      <c r="D719" t="inlineStr">
        <is>
          <t>kilowatt hour</t>
        </is>
      </c>
      <c r="F719" t="inlineStr">
        <is>
          <t>technosphere</t>
        </is>
      </c>
      <c r="G719" t="inlineStr">
        <is>
          <t>Co-production of electricity. Displaces US-average electricity.</t>
        </is>
      </c>
      <c r="H719" t="inlineStr">
        <is>
          <t>electricity, low voltage</t>
        </is>
      </c>
    </row>
    <row r="720">
      <c r="A720" t="inlineStr">
        <is>
          <t>market for tap water</t>
        </is>
      </c>
      <c r="B720" t="n">
        <v>12.42078580481622</v>
      </c>
      <c r="C720" t="inlineStr">
        <is>
          <t>RoW</t>
        </is>
      </c>
      <c r="D720" t="inlineStr">
        <is>
          <t>kilogram</t>
        </is>
      </c>
      <c r="F720" t="inlineStr">
        <is>
          <t>technosphere</t>
        </is>
      </c>
      <c r="G720" t="inlineStr">
        <is>
          <t>9.8l/l ethanol, from https://doi.org/10.1007/s00267-009-9370-0</t>
        </is>
      </c>
    </row>
    <row r="722">
      <c r="A722" t="inlineStr">
        <is>
          <t>Activity</t>
        </is>
      </c>
      <c r="B722" t="inlineStr">
        <is>
          <t>Ethanol, from willow, economic allocation, at fuelling station</t>
        </is>
      </c>
    </row>
    <row r="723">
      <c r="A723" t="inlineStr">
        <is>
          <t>location</t>
        </is>
      </c>
      <c r="B723" t="inlineStr">
        <is>
          <t>US</t>
        </is>
      </c>
    </row>
    <row r="724">
      <c r="A724" t="inlineStr">
        <is>
          <t>production amount</t>
        </is>
      </c>
      <c r="B724" t="n">
        <v>1</v>
      </c>
    </row>
    <row r="725">
      <c r="A725" t="inlineStr">
        <is>
          <t>reference product</t>
        </is>
      </c>
      <c r="B725" t="inlineStr">
        <is>
          <t>ethanol, without water, in 99.7% solution state, vehicle grade</t>
        </is>
      </c>
    </row>
    <row r="726">
      <c r="A726" t="inlineStr">
        <is>
          <t>type</t>
        </is>
      </c>
      <c r="B726" t="inlineStr">
        <is>
          <t>process</t>
        </is>
      </c>
    </row>
    <row r="727">
      <c r="A727" t="inlineStr">
        <is>
          <t>unit</t>
        </is>
      </c>
      <c r="B727" t="inlineStr">
        <is>
          <t>kilogram</t>
        </is>
      </c>
    </row>
    <row r="728">
      <c r="A728" t="inlineStr">
        <is>
          <t>source</t>
        </is>
      </c>
      <c r="B728" t="inlineStr">
        <is>
          <t>Fuel-Cycle Assessment of Selected Bioethanol Production Pathways in the United States, November 1, 2006, M. Wu, M. Wang, H. Huo, http://greet.es.anl.gov/publication-2lli584z (2020 update). Distribution of fuel (incl. losses) adapted from ecoinvent 3.7.</t>
        </is>
      </c>
    </row>
    <row r="729">
      <c r="A729" t="inlineStr">
        <is>
          <t>comment</t>
        </is>
      </c>
      <c r="B729" t="inlineStr">
        <is>
          <t>Economic allocation. LHV: 29.7 MJ/kg.</t>
        </is>
      </c>
    </row>
    <row r="730">
      <c r="A730" t="inlineStr">
        <is>
          <t>classifications</t>
        </is>
      </c>
      <c r="B730" t="inlineStr">
        <is>
          <t>CPC::35491:Biodiesel</t>
        </is>
      </c>
    </row>
    <row r="731">
      <c r="A731" t="inlineStr">
        <is>
          <t>Exchanges</t>
        </is>
      </c>
    </row>
    <row r="732">
      <c r="A732" t="inlineStr">
        <is>
          <t>name</t>
        </is>
      </c>
      <c r="B732" t="inlineStr">
        <is>
          <t>amount</t>
        </is>
      </c>
      <c r="C732" t="inlineStr">
        <is>
          <t>location</t>
        </is>
      </c>
      <c r="D732" t="inlineStr">
        <is>
          <t>unit</t>
        </is>
      </c>
      <c r="E732" t="inlineStr">
        <is>
          <t>categories</t>
        </is>
      </c>
      <c r="F732" t="inlineStr">
        <is>
          <t>type</t>
        </is>
      </c>
      <c r="G732" t="inlineStr">
        <is>
          <t>uncertainty type</t>
        </is>
      </c>
      <c r="H732" t="inlineStr">
        <is>
          <t>loc</t>
        </is>
      </c>
      <c r="I732" t="inlineStr">
        <is>
          <t>comment</t>
        </is>
      </c>
      <c r="J732" t="inlineStr">
        <is>
          <t>reference product</t>
        </is>
      </c>
    </row>
    <row r="733">
      <c r="A733" t="inlineStr">
        <is>
          <t>Ethanol, from willow, economic allocation, at fuelling station</t>
        </is>
      </c>
      <c r="B733" t="n">
        <v>1</v>
      </c>
      <c r="C733" t="inlineStr">
        <is>
          <t>US</t>
        </is>
      </c>
      <c r="D733" t="inlineStr">
        <is>
          <t>kilogram</t>
        </is>
      </c>
      <c r="F733" t="inlineStr">
        <is>
          <t>production</t>
        </is>
      </c>
      <c r="J733" t="inlineStr">
        <is>
          <t>ethanol, without water, in 99.7% solution state, vehicle grade</t>
        </is>
      </c>
    </row>
    <row r="734">
      <c r="A734" t="inlineStr">
        <is>
          <t>Ethanol production, via fermentation, from willow, economic allocation</t>
        </is>
      </c>
      <c r="B734" t="n">
        <v>1.00057</v>
      </c>
      <c r="C734" t="inlineStr">
        <is>
          <t>US</t>
        </is>
      </c>
      <c r="D734" t="inlineStr">
        <is>
          <t>kilogram</t>
        </is>
      </c>
      <c r="F734" t="inlineStr">
        <is>
          <t>technosphere</t>
        </is>
      </c>
      <c r="J734" t="inlineStr">
        <is>
          <t>ethanol, from willow</t>
        </is>
      </c>
    </row>
    <row r="735">
      <c r="A735" t="inlineStr">
        <is>
          <t>market group for electricity, low voltage</t>
        </is>
      </c>
      <c r="B735" t="n">
        <v>0.0067</v>
      </c>
      <c r="C735" t="inlineStr">
        <is>
          <t>US</t>
        </is>
      </c>
      <c r="D735" t="inlineStr">
        <is>
          <t>kilowatt hour</t>
        </is>
      </c>
      <c r="F735" t="inlineStr">
        <is>
          <t>technosphere</t>
        </is>
      </c>
      <c r="J735" t="inlineStr">
        <is>
          <t>electricity, low voltage</t>
        </is>
      </c>
    </row>
    <row r="736">
      <c r="A736" t="inlineStr">
        <is>
          <t>market for fly ash and scrubber sludge</t>
        </is>
      </c>
      <c r="B736" t="n">
        <v>-0.000168</v>
      </c>
      <c r="C736" t="inlineStr">
        <is>
          <t>RoW</t>
        </is>
      </c>
      <c r="D736" t="inlineStr">
        <is>
          <t>kilogram</t>
        </is>
      </c>
      <c r="F736" t="inlineStr">
        <is>
          <t>technosphere</t>
        </is>
      </c>
      <c r="J736" t="inlineStr">
        <is>
          <t>fly ash and scrubber sludge</t>
        </is>
      </c>
    </row>
    <row r="737">
      <c r="A737" t="inlineStr">
        <is>
          <t>market for heat, central or small-scale, other than natural gas</t>
        </is>
      </c>
      <c r="B737" t="n">
        <v>0.000584</v>
      </c>
      <c r="C737" t="inlineStr">
        <is>
          <t>RoW</t>
        </is>
      </c>
      <c r="D737" t="inlineStr">
        <is>
          <t>megajoule</t>
        </is>
      </c>
      <c r="F737" t="inlineStr">
        <is>
          <t>technosphere</t>
        </is>
      </c>
      <c r="J737" t="inlineStr">
        <is>
          <t>heat, central or small-scale, other than natural gas</t>
        </is>
      </c>
    </row>
    <row r="738">
      <c r="A738" t="inlineStr">
        <is>
          <t>infrastructure construction, for regional distribution of oil product</t>
        </is>
      </c>
      <c r="B738" t="n">
        <v>2.6e-10</v>
      </c>
      <c r="C738" t="inlineStr">
        <is>
          <t>RoW</t>
        </is>
      </c>
      <c r="D738" t="inlineStr">
        <is>
          <t>unit</t>
        </is>
      </c>
      <c r="F738" t="inlineStr">
        <is>
          <t>technosphere</t>
        </is>
      </c>
      <c r="J738" t="inlineStr">
        <is>
          <t>infrastructure, for regional distribution of oil product</t>
        </is>
      </c>
    </row>
    <row r="739">
      <c r="A739" t="inlineStr">
        <is>
          <t>market for municipal solid waste</t>
        </is>
      </c>
      <c r="B739" t="n">
        <v>-6.27e-06</v>
      </c>
      <c r="C739" t="inlineStr">
        <is>
          <t>RoW</t>
        </is>
      </c>
      <c r="D739" t="inlineStr">
        <is>
          <t>kilogram</t>
        </is>
      </c>
      <c r="F739" t="inlineStr">
        <is>
          <t>technosphere</t>
        </is>
      </c>
      <c r="J739" t="inlineStr">
        <is>
          <t>municipal solid waste</t>
        </is>
      </c>
    </row>
    <row r="740">
      <c r="A740" t="inlineStr">
        <is>
          <t>market for rainwater mineral oil storage</t>
        </is>
      </c>
      <c r="B740" t="n">
        <v>-7.499999999999999e-05</v>
      </c>
      <c r="C740" t="inlineStr">
        <is>
          <t>RoW</t>
        </is>
      </c>
      <c r="D740" t="inlineStr">
        <is>
          <t>cubic meter</t>
        </is>
      </c>
      <c r="F740" t="inlineStr">
        <is>
          <t>technosphere</t>
        </is>
      </c>
      <c r="J740" t="inlineStr">
        <is>
          <t>rainwater mineral oil storage</t>
        </is>
      </c>
    </row>
    <row r="741">
      <c r="A741" t="inlineStr">
        <is>
          <t>market for tap water</t>
        </is>
      </c>
      <c r="B741" t="n">
        <v>0.0006890000000000001</v>
      </c>
      <c r="C741" t="inlineStr">
        <is>
          <t>RoW</t>
        </is>
      </c>
      <c r="D741" t="inlineStr">
        <is>
          <t>kilogram</t>
        </is>
      </c>
      <c r="F741" t="inlineStr">
        <is>
          <t>technosphere</t>
        </is>
      </c>
      <c r="J741" t="inlineStr">
        <is>
          <t>tap water</t>
        </is>
      </c>
    </row>
    <row r="742">
      <c r="A742" t="inlineStr">
        <is>
          <t>market for transport, freight train</t>
        </is>
      </c>
      <c r="B742" t="n">
        <v>0.0336</v>
      </c>
      <c r="C742" t="inlineStr">
        <is>
          <t>RoW</t>
        </is>
      </c>
      <c r="D742" t="inlineStr">
        <is>
          <t>ton kilometer</t>
        </is>
      </c>
      <c r="F742" t="inlineStr">
        <is>
          <t>technosphere</t>
        </is>
      </c>
      <c r="J742" t="inlineStr">
        <is>
          <t>transport, freight train</t>
        </is>
      </c>
    </row>
    <row r="743">
      <c r="A743" t="inlineStr">
        <is>
          <t>market for transport, freight, lorry, unspecified</t>
        </is>
      </c>
      <c r="B743" t="n">
        <v>0.0326</v>
      </c>
      <c r="C743" t="inlineStr">
        <is>
          <t>RER</t>
        </is>
      </c>
      <c r="D743" t="inlineStr">
        <is>
          <t>ton kilometer</t>
        </is>
      </c>
      <c r="F743" t="inlineStr">
        <is>
          <t>technosphere</t>
        </is>
      </c>
      <c r="J743" t="inlineStr">
        <is>
          <t>transport, freight, lorry, unspecified</t>
        </is>
      </c>
    </row>
    <row r="744">
      <c r="A744" t="inlineStr">
        <is>
          <t>treatment of wastewater, average, capacity 1E9l/year</t>
        </is>
      </c>
      <c r="B744" t="n">
        <v>-6.89e-07</v>
      </c>
      <c r="C744" t="inlineStr">
        <is>
          <t>RoW</t>
        </is>
      </c>
      <c r="D744" t="inlineStr">
        <is>
          <t>cubic meter</t>
        </is>
      </c>
      <c r="F744" t="inlineStr">
        <is>
          <t>technosphere</t>
        </is>
      </c>
      <c r="J744" t="inlineStr">
        <is>
          <t>wastewater, average</t>
        </is>
      </c>
    </row>
    <row r="746">
      <c r="A746" t="inlineStr">
        <is>
          <t>Activity</t>
        </is>
      </c>
      <c r="B746" t="inlineStr">
        <is>
          <t>Ethanol, from willow, energy allocation, at fuelling station</t>
        </is>
      </c>
    </row>
    <row r="747">
      <c r="A747" t="inlineStr">
        <is>
          <t>location</t>
        </is>
      </c>
      <c r="B747" t="inlineStr">
        <is>
          <t>US</t>
        </is>
      </c>
    </row>
    <row r="748">
      <c r="A748" t="inlineStr">
        <is>
          <t>production amount</t>
        </is>
      </c>
      <c r="B748" t="n">
        <v>1</v>
      </c>
    </row>
    <row r="749">
      <c r="A749" t="inlineStr">
        <is>
          <t>reference product</t>
        </is>
      </c>
      <c r="B749" t="inlineStr">
        <is>
          <t>ethanol, without water, in 99.7% solution state, vehicle grade</t>
        </is>
      </c>
    </row>
    <row r="750">
      <c r="A750" t="inlineStr">
        <is>
          <t>type</t>
        </is>
      </c>
      <c r="B750" t="inlineStr">
        <is>
          <t>process</t>
        </is>
      </c>
    </row>
    <row r="751">
      <c r="A751" t="inlineStr">
        <is>
          <t>unit</t>
        </is>
      </c>
      <c r="B751" t="inlineStr">
        <is>
          <t>kilogram</t>
        </is>
      </c>
    </row>
    <row r="752">
      <c r="A752" t="inlineStr">
        <is>
          <t>source</t>
        </is>
      </c>
      <c r="B752" t="inlineStr">
        <is>
          <t>Fuel-Cycle Assessment of Selected Bioethanol Production Pathways in the United States, November 1, 2006, M. Wu, M. Wang, H. Huo, http://greet.es.anl.gov/publication-2lli584z (2020 update). Distribution of fuel (incl. losses) adapted from ecoinvent 3.7.</t>
        </is>
      </c>
    </row>
    <row r="753">
      <c r="A753" t="inlineStr">
        <is>
          <t>comment</t>
        </is>
      </c>
      <c r="B753" t="inlineStr">
        <is>
          <t>Energy allocation. LHV: 29.7 MJ/kg.</t>
        </is>
      </c>
    </row>
    <row r="754">
      <c r="A754" t="inlineStr">
        <is>
          <t>classifications</t>
        </is>
      </c>
      <c r="B754" t="inlineStr">
        <is>
          <t>CPC::35491:Biodiesel</t>
        </is>
      </c>
    </row>
    <row r="755">
      <c r="A755" t="inlineStr">
        <is>
          <t>Exchanges</t>
        </is>
      </c>
    </row>
    <row r="756">
      <c r="A756" t="inlineStr">
        <is>
          <t>name</t>
        </is>
      </c>
      <c r="B756" t="inlineStr">
        <is>
          <t>amount</t>
        </is>
      </c>
      <c r="C756" t="inlineStr">
        <is>
          <t>location</t>
        </is>
      </c>
      <c r="D756" t="inlineStr">
        <is>
          <t>unit</t>
        </is>
      </c>
      <c r="E756" t="inlineStr">
        <is>
          <t>categories</t>
        </is>
      </c>
      <c r="F756" t="inlineStr">
        <is>
          <t>type</t>
        </is>
      </c>
      <c r="G756" t="inlineStr">
        <is>
          <t>uncertainty type</t>
        </is>
      </c>
      <c r="H756" t="inlineStr">
        <is>
          <t>loc</t>
        </is>
      </c>
      <c r="I756" t="inlineStr">
        <is>
          <t>comment</t>
        </is>
      </c>
      <c r="J756" t="inlineStr">
        <is>
          <t>reference product</t>
        </is>
      </c>
    </row>
    <row r="757">
      <c r="A757" t="inlineStr">
        <is>
          <t>Ethanol, from willow, energy allocation, at fuelling station</t>
        </is>
      </c>
      <c r="B757" t="n">
        <v>1</v>
      </c>
      <c r="C757" t="inlineStr">
        <is>
          <t>US</t>
        </is>
      </c>
      <c r="D757" t="inlineStr">
        <is>
          <t>kilogram</t>
        </is>
      </c>
      <c r="F757" t="inlineStr">
        <is>
          <t>production</t>
        </is>
      </c>
      <c r="J757" t="inlineStr">
        <is>
          <t>ethanol, without water, in 99.7% solution state, vehicle grade</t>
        </is>
      </c>
    </row>
    <row r="758">
      <c r="A758" t="inlineStr">
        <is>
          <t>Ethanol production, via fermentation, from willow, energy allocation</t>
        </is>
      </c>
      <c r="B758" t="n">
        <v>1.00057</v>
      </c>
      <c r="C758" t="inlineStr">
        <is>
          <t>US</t>
        </is>
      </c>
      <c r="D758" t="inlineStr">
        <is>
          <t>kilogram</t>
        </is>
      </c>
      <c r="F758" t="inlineStr">
        <is>
          <t>technosphere</t>
        </is>
      </c>
      <c r="J758" t="inlineStr">
        <is>
          <t>ethanol, from willow</t>
        </is>
      </c>
    </row>
    <row r="759">
      <c r="A759" t="inlineStr">
        <is>
          <t>market group for electricity, low voltage</t>
        </is>
      </c>
      <c r="B759" t="n">
        <v>0.0067</v>
      </c>
      <c r="C759" t="inlineStr">
        <is>
          <t>US</t>
        </is>
      </c>
      <c r="D759" t="inlineStr">
        <is>
          <t>kilowatt hour</t>
        </is>
      </c>
      <c r="F759" t="inlineStr">
        <is>
          <t>technosphere</t>
        </is>
      </c>
      <c r="J759" t="inlineStr">
        <is>
          <t>electricity, low voltage</t>
        </is>
      </c>
    </row>
    <row r="760">
      <c r="A760" t="inlineStr">
        <is>
          <t>market for fly ash and scrubber sludge</t>
        </is>
      </c>
      <c r="B760" t="n">
        <v>-0.000168</v>
      </c>
      <c r="C760" t="inlineStr">
        <is>
          <t>RoW</t>
        </is>
      </c>
      <c r="D760" t="inlineStr">
        <is>
          <t>kilogram</t>
        </is>
      </c>
      <c r="F760" t="inlineStr">
        <is>
          <t>technosphere</t>
        </is>
      </c>
      <c r="J760" t="inlineStr">
        <is>
          <t>fly ash and scrubber sludge</t>
        </is>
      </c>
    </row>
    <row r="761">
      <c r="A761" t="inlineStr">
        <is>
          <t>market for heat, central or small-scale, other than natural gas</t>
        </is>
      </c>
      <c r="B761" t="n">
        <v>0.000584</v>
      </c>
      <c r="C761" t="inlineStr">
        <is>
          <t>RoW</t>
        </is>
      </c>
      <c r="D761" t="inlineStr">
        <is>
          <t>megajoule</t>
        </is>
      </c>
      <c r="F761" t="inlineStr">
        <is>
          <t>technosphere</t>
        </is>
      </c>
      <c r="J761" t="inlineStr">
        <is>
          <t>heat, central or small-scale, other than natural gas</t>
        </is>
      </c>
    </row>
    <row r="762">
      <c r="A762" t="inlineStr">
        <is>
          <t>infrastructure construction, for regional distribution of oil product</t>
        </is>
      </c>
      <c r="B762" t="n">
        <v>2.6e-10</v>
      </c>
      <c r="C762" t="inlineStr">
        <is>
          <t>RoW</t>
        </is>
      </c>
      <c r="D762" t="inlineStr">
        <is>
          <t>unit</t>
        </is>
      </c>
      <c r="F762" t="inlineStr">
        <is>
          <t>technosphere</t>
        </is>
      </c>
      <c r="J762" t="inlineStr">
        <is>
          <t>infrastructure, for regional distribution of oil product</t>
        </is>
      </c>
    </row>
    <row r="763">
      <c r="A763" t="inlineStr">
        <is>
          <t>market for municipal solid waste</t>
        </is>
      </c>
      <c r="B763" t="n">
        <v>-6.27e-06</v>
      </c>
      <c r="C763" t="inlineStr">
        <is>
          <t>RoW</t>
        </is>
      </c>
      <c r="D763" t="inlineStr">
        <is>
          <t>kilogram</t>
        </is>
      </c>
      <c r="F763" t="inlineStr">
        <is>
          <t>technosphere</t>
        </is>
      </c>
      <c r="J763" t="inlineStr">
        <is>
          <t>municipal solid waste</t>
        </is>
      </c>
    </row>
    <row r="764">
      <c r="A764" t="inlineStr">
        <is>
          <t>market for rainwater mineral oil storage</t>
        </is>
      </c>
      <c r="B764" t="n">
        <v>-7.499999999999999e-05</v>
      </c>
      <c r="C764" t="inlineStr">
        <is>
          <t>RoW</t>
        </is>
      </c>
      <c r="D764" t="inlineStr">
        <is>
          <t>cubic meter</t>
        </is>
      </c>
      <c r="F764" t="inlineStr">
        <is>
          <t>technosphere</t>
        </is>
      </c>
      <c r="J764" t="inlineStr">
        <is>
          <t>rainwater mineral oil storage</t>
        </is>
      </c>
    </row>
    <row r="765">
      <c r="A765" t="inlineStr">
        <is>
          <t>market for tap water</t>
        </is>
      </c>
      <c r="B765" t="n">
        <v>0.0006890000000000001</v>
      </c>
      <c r="C765" t="inlineStr">
        <is>
          <t>RoW</t>
        </is>
      </c>
      <c r="D765" t="inlineStr">
        <is>
          <t>kilogram</t>
        </is>
      </c>
      <c r="F765" t="inlineStr">
        <is>
          <t>technosphere</t>
        </is>
      </c>
      <c r="J765" t="inlineStr">
        <is>
          <t>tap water</t>
        </is>
      </c>
    </row>
    <row r="766">
      <c r="A766" t="inlineStr">
        <is>
          <t>market for transport, freight train</t>
        </is>
      </c>
      <c r="B766" t="n">
        <v>0.0336</v>
      </c>
      <c r="C766" t="inlineStr">
        <is>
          <t>RoW</t>
        </is>
      </c>
      <c r="D766" t="inlineStr">
        <is>
          <t>ton kilometer</t>
        </is>
      </c>
      <c r="F766" t="inlineStr">
        <is>
          <t>technosphere</t>
        </is>
      </c>
      <c r="J766" t="inlineStr">
        <is>
          <t>transport, freight train</t>
        </is>
      </c>
    </row>
    <row r="767">
      <c r="A767" t="inlineStr">
        <is>
          <t>market for transport, freight, lorry, unspecified</t>
        </is>
      </c>
      <c r="B767" t="n">
        <v>0.0326</v>
      </c>
      <c r="C767" t="inlineStr">
        <is>
          <t>RER</t>
        </is>
      </c>
      <c r="D767" t="inlineStr">
        <is>
          <t>ton kilometer</t>
        </is>
      </c>
      <c r="F767" t="inlineStr">
        <is>
          <t>technosphere</t>
        </is>
      </c>
      <c r="J767" t="inlineStr">
        <is>
          <t>transport, freight, lorry, unspecified</t>
        </is>
      </c>
    </row>
    <row r="768">
      <c r="A768" t="inlineStr">
        <is>
          <t>treatment of wastewater, average, capacity 1E9l/year</t>
        </is>
      </c>
      <c r="B768" t="n">
        <v>-6.89e-07</v>
      </c>
      <c r="C768" t="inlineStr">
        <is>
          <t>RoW</t>
        </is>
      </c>
      <c r="D768" t="inlineStr">
        <is>
          <t>cubic meter</t>
        </is>
      </c>
      <c r="F768" t="inlineStr">
        <is>
          <t>technosphere</t>
        </is>
      </c>
      <c r="J768" t="inlineStr">
        <is>
          <t>wastewater, average</t>
        </is>
      </c>
    </row>
    <row r="770">
      <c r="A770" t="inlineStr">
        <is>
          <t>Activity</t>
        </is>
      </c>
      <c r="B770" t="inlineStr">
        <is>
          <t>Ethanol, from willow, system expansion, at fuelling station</t>
        </is>
      </c>
    </row>
    <row r="771">
      <c r="A771" t="inlineStr">
        <is>
          <t>location</t>
        </is>
      </c>
      <c r="B771" t="inlineStr">
        <is>
          <t>US</t>
        </is>
      </c>
    </row>
    <row r="772">
      <c r="A772" t="inlineStr">
        <is>
          <t>production amount</t>
        </is>
      </c>
      <c r="B772" t="n">
        <v>1</v>
      </c>
    </row>
    <row r="773">
      <c r="A773" t="inlineStr">
        <is>
          <t>reference product</t>
        </is>
      </c>
      <c r="B773" t="inlineStr">
        <is>
          <t>ethanol, without water, in 99.7% solution state, vehicle grade</t>
        </is>
      </c>
    </row>
    <row r="774">
      <c r="A774" t="inlineStr">
        <is>
          <t>type</t>
        </is>
      </c>
      <c r="B774" t="inlineStr">
        <is>
          <t>process</t>
        </is>
      </c>
    </row>
    <row r="775">
      <c r="A775" t="inlineStr">
        <is>
          <t>unit</t>
        </is>
      </c>
      <c r="B775" t="inlineStr">
        <is>
          <t>kilogram</t>
        </is>
      </c>
    </row>
    <row r="776">
      <c r="A776" t="inlineStr">
        <is>
          <t>source</t>
        </is>
      </c>
      <c r="B776" t="inlineStr">
        <is>
          <t>Fuel-Cycle Assessment of Selected Bioethanol Production Pathways in the United States, November 1, 2006, M. Wu, M. Wang, H. Huo, http://greet.es.anl.gov/publication-2lli584z (2020 update). Distribution of fuel (incl. losses) adapted from ecoinvent 3.7.</t>
        </is>
      </c>
    </row>
    <row r="777">
      <c r="A777" t="inlineStr">
        <is>
          <t>comment</t>
        </is>
      </c>
      <c r="B777" t="inlineStr">
        <is>
          <t>system expansion. LHV: 29.7 MJ/kg.</t>
        </is>
      </c>
    </row>
    <row r="778">
      <c r="A778" t="inlineStr">
        <is>
          <t>classifications</t>
        </is>
      </c>
      <c r="B778" t="inlineStr">
        <is>
          <t>CPC::35491:Biodiesel</t>
        </is>
      </c>
    </row>
    <row r="779">
      <c r="A779" t="inlineStr">
        <is>
          <t>Exchanges</t>
        </is>
      </c>
    </row>
    <row r="780">
      <c r="A780" t="inlineStr">
        <is>
          <t>name</t>
        </is>
      </c>
      <c r="B780" t="inlineStr">
        <is>
          <t>amount</t>
        </is>
      </c>
      <c r="C780" t="inlineStr">
        <is>
          <t>location</t>
        </is>
      </c>
      <c r="D780" t="inlineStr">
        <is>
          <t>unit</t>
        </is>
      </c>
      <c r="E780" t="inlineStr">
        <is>
          <t>categories</t>
        </is>
      </c>
      <c r="F780" t="inlineStr">
        <is>
          <t>type</t>
        </is>
      </c>
      <c r="G780" t="inlineStr">
        <is>
          <t>uncertainty type</t>
        </is>
      </c>
      <c r="H780" t="inlineStr">
        <is>
          <t>loc</t>
        </is>
      </c>
      <c r="I780" t="inlineStr">
        <is>
          <t>comment</t>
        </is>
      </c>
      <c r="J780" t="inlineStr">
        <is>
          <t>reference product</t>
        </is>
      </c>
    </row>
    <row r="781">
      <c r="A781" t="inlineStr">
        <is>
          <t>Ethanol, from willow, system expansion, at fuelling station</t>
        </is>
      </c>
      <c r="B781" t="n">
        <v>1</v>
      </c>
      <c r="C781" t="inlineStr">
        <is>
          <t>US</t>
        </is>
      </c>
      <c r="D781" t="inlineStr">
        <is>
          <t>kilogram</t>
        </is>
      </c>
      <c r="F781" t="inlineStr">
        <is>
          <t>production</t>
        </is>
      </c>
      <c r="J781" t="inlineStr">
        <is>
          <t>ethanol, without water, in 99.7% solution state, vehicle grade</t>
        </is>
      </c>
    </row>
    <row r="782">
      <c r="A782" t="inlineStr">
        <is>
          <t>Ethanol production, via fermentation, from willow, system expansion</t>
        </is>
      </c>
      <c r="B782" t="n">
        <v>1.00057</v>
      </c>
      <c r="C782" t="inlineStr">
        <is>
          <t>US</t>
        </is>
      </c>
      <c r="D782" t="inlineStr">
        <is>
          <t>kilogram</t>
        </is>
      </c>
      <c r="F782" t="inlineStr">
        <is>
          <t>technosphere</t>
        </is>
      </c>
      <c r="J782" t="inlineStr">
        <is>
          <t>ethanol, from willow</t>
        </is>
      </c>
    </row>
    <row r="783">
      <c r="A783" t="inlineStr">
        <is>
          <t>market group for electricity, low voltage</t>
        </is>
      </c>
      <c r="B783" t="n">
        <v>0.0067</v>
      </c>
      <c r="C783" t="inlineStr">
        <is>
          <t>US</t>
        </is>
      </c>
      <c r="D783" t="inlineStr">
        <is>
          <t>kilowatt hour</t>
        </is>
      </c>
      <c r="F783" t="inlineStr">
        <is>
          <t>technosphere</t>
        </is>
      </c>
      <c r="J783" t="inlineStr">
        <is>
          <t>electricity, low voltage</t>
        </is>
      </c>
    </row>
    <row r="784">
      <c r="A784" t="inlineStr">
        <is>
          <t>market for fly ash and scrubber sludge</t>
        </is>
      </c>
      <c r="B784" t="n">
        <v>-0.000168</v>
      </c>
      <c r="C784" t="inlineStr">
        <is>
          <t>RoW</t>
        </is>
      </c>
      <c r="D784" t="inlineStr">
        <is>
          <t>kilogram</t>
        </is>
      </c>
      <c r="F784" t="inlineStr">
        <is>
          <t>technosphere</t>
        </is>
      </c>
      <c r="J784" t="inlineStr">
        <is>
          <t>fly ash and scrubber sludge</t>
        </is>
      </c>
    </row>
    <row r="785">
      <c r="A785" t="inlineStr">
        <is>
          <t>market for heat, central or small-scale, other than natural gas</t>
        </is>
      </c>
      <c r="B785" t="n">
        <v>0.000584</v>
      </c>
      <c r="C785" t="inlineStr">
        <is>
          <t>RoW</t>
        </is>
      </c>
      <c r="D785" t="inlineStr">
        <is>
          <t>megajoule</t>
        </is>
      </c>
      <c r="F785" t="inlineStr">
        <is>
          <t>technosphere</t>
        </is>
      </c>
      <c r="J785" t="inlineStr">
        <is>
          <t>heat, central or small-scale, other than natural gas</t>
        </is>
      </c>
    </row>
    <row r="786">
      <c r="A786" t="inlineStr">
        <is>
          <t>infrastructure construction, for regional distribution of oil product</t>
        </is>
      </c>
      <c r="B786" t="n">
        <v>2.6e-10</v>
      </c>
      <c r="C786" t="inlineStr">
        <is>
          <t>RoW</t>
        </is>
      </c>
      <c r="D786" t="inlineStr">
        <is>
          <t>unit</t>
        </is>
      </c>
      <c r="F786" t="inlineStr">
        <is>
          <t>technosphere</t>
        </is>
      </c>
      <c r="J786" t="inlineStr">
        <is>
          <t>infrastructure, for regional distribution of oil product</t>
        </is>
      </c>
    </row>
    <row r="787">
      <c r="A787" t="inlineStr">
        <is>
          <t>market for municipal solid waste</t>
        </is>
      </c>
      <c r="B787" t="n">
        <v>-6.27e-06</v>
      </c>
      <c r="C787" t="inlineStr">
        <is>
          <t>RoW</t>
        </is>
      </c>
      <c r="D787" t="inlineStr">
        <is>
          <t>kilogram</t>
        </is>
      </c>
      <c r="F787" t="inlineStr">
        <is>
          <t>technosphere</t>
        </is>
      </c>
      <c r="J787" t="inlineStr">
        <is>
          <t>municipal solid waste</t>
        </is>
      </c>
    </row>
    <row r="788">
      <c r="A788" t="inlineStr">
        <is>
          <t>market for rainwater mineral oil storage</t>
        </is>
      </c>
      <c r="B788" t="n">
        <v>-7.499999999999999e-05</v>
      </c>
      <c r="C788" t="inlineStr">
        <is>
          <t>RoW</t>
        </is>
      </c>
      <c r="D788" t="inlineStr">
        <is>
          <t>cubic meter</t>
        </is>
      </c>
      <c r="F788" t="inlineStr">
        <is>
          <t>technosphere</t>
        </is>
      </c>
      <c r="J788" t="inlineStr">
        <is>
          <t>rainwater mineral oil storage</t>
        </is>
      </c>
    </row>
    <row r="789">
      <c r="A789" t="inlineStr">
        <is>
          <t>market for tap water</t>
        </is>
      </c>
      <c r="B789" t="n">
        <v>0.0006890000000000001</v>
      </c>
      <c r="C789" t="inlineStr">
        <is>
          <t>RoW</t>
        </is>
      </c>
      <c r="D789" t="inlineStr">
        <is>
          <t>kilogram</t>
        </is>
      </c>
      <c r="F789" t="inlineStr">
        <is>
          <t>technosphere</t>
        </is>
      </c>
      <c r="J789" t="inlineStr">
        <is>
          <t>tap water</t>
        </is>
      </c>
    </row>
    <row r="790">
      <c r="A790" t="inlineStr">
        <is>
          <t>market for transport, freight train</t>
        </is>
      </c>
      <c r="B790" t="n">
        <v>0.0336</v>
      </c>
      <c r="C790" t="inlineStr">
        <is>
          <t>RoW</t>
        </is>
      </c>
      <c r="D790" t="inlineStr">
        <is>
          <t>ton kilometer</t>
        </is>
      </c>
      <c r="F790" t="inlineStr">
        <is>
          <t>technosphere</t>
        </is>
      </c>
      <c r="J790" t="inlineStr">
        <is>
          <t>transport, freight train</t>
        </is>
      </c>
    </row>
    <row r="791">
      <c r="A791" t="inlineStr">
        <is>
          <t>market for transport, freight, lorry, unspecified</t>
        </is>
      </c>
      <c r="B791" t="n">
        <v>0.0326</v>
      </c>
      <c r="C791" t="inlineStr">
        <is>
          <t>RER</t>
        </is>
      </c>
      <c r="D791" t="inlineStr">
        <is>
          <t>ton kilometer</t>
        </is>
      </c>
      <c r="F791" t="inlineStr">
        <is>
          <t>technosphere</t>
        </is>
      </c>
      <c r="J791" t="inlineStr">
        <is>
          <t>transport, freight, lorry, unspecified</t>
        </is>
      </c>
    </row>
    <row r="792">
      <c r="A792" t="inlineStr">
        <is>
          <t>treatment of wastewater, average, capacity 1E9l/year</t>
        </is>
      </c>
      <c r="B792" t="n">
        <v>-6.89e-07</v>
      </c>
      <c r="C792" t="inlineStr">
        <is>
          <t>RoW</t>
        </is>
      </c>
      <c r="D792" t="inlineStr">
        <is>
          <t>cubic meter</t>
        </is>
      </c>
      <c r="F792" t="inlineStr">
        <is>
          <t>technosphere</t>
        </is>
      </c>
      <c r="J792" t="inlineStr">
        <is>
          <t>wastewater, average</t>
        </is>
      </c>
    </row>
    <row r="794">
      <c r="A794" t="inlineStr">
        <is>
          <t>Activity</t>
        </is>
      </c>
      <c r="B794" t="inlineStr">
        <is>
          <t>Supply of forest residue</t>
        </is>
      </c>
    </row>
    <row r="795">
      <c r="A795" t="inlineStr">
        <is>
          <t>location</t>
        </is>
      </c>
      <c r="B795" t="inlineStr">
        <is>
          <t>US</t>
        </is>
      </c>
    </row>
    <row r="796">
      <c r="A796" t="inlineStr">
        <is>
          <t>production amount</t>
        </is>
      </c>
      <c r="B796" t="n">
        <v>1</v>
      </c>
    </row>
    <row r="797">
      <c r="A797" t="inlineStr">
        <is>
          <t>reference product</t>
        </is>
      </c>
      <c r="B797" t="inlineStr">
        <is>
          <t>Forest residue</t>
        </is>
      </c>
    </row>
    <row r="798">
      <c r="A798" t="inlineStr">
        <is>
          <t>type</t>
        </is>
      </c>
      <c r="B798" t="inlineStr">
        <is>
          <t>process</t>
        </is>
      </c>
    </row>
    <row r="799">
      <c r="A799" t="inlineStr">
        <is>
          <t>unit</t>
        </is>
      </c>
      <c r="B799" t="inlineStr">
        <is>
          <t>kilogram</t>
        </is>
      </c>
    </row>
    <row r="800">
      <c r="A800" t="inlineStr">
        <is>
          <t>source</t>
        </is>
      </c>
      <c r="B800" t="inlineStr">
        <is>
          <t>Fuel-Cycle Assessment of Selected Bioethanol Production Pathways in the United States, November 1, 2006, M. Wu, M. Wang, H. Huo, http://greet.es.anl.gov/publication-2lli584z (2020 update)</t>
        </is>
      </c>
    </row>
    <row r="801">
      <c r="A801" t="inlineStr">
        <is>
          <t>comment</t>
        </is>
      </c>
      <c r="B801" t="inlineStr">
        <is>
          <t>Already includes a 14% loss (from handling and during transport)</t>
        </is>
      </c>
    </row>
    <row r="802">
      <c r="A802" t="inlineStr">
        <is>
          <t>classifications</t>
        </is>
      </c>
      <c r="B802" t="inlineStr">
        <is>
          <t>CPC::032:Non-wood forest products</t>
        </is>
      </c>
    </row>
    <row r="803">
      <c r="A803" t="inlineStr">
        <is>
          <t>Exchanges</t>
        </is>
      </c>
    </row>
    <row r="804">
      <c r="A804" t="inlineStr">
        <is>
          <t>name</t>
        </is>
      </c>
      <c r="B804" t="inlineStr">
        <is>
          <t>amount</t>
        </is>
      </c>
      <c r="C804" t="inlineStr">
        <is>
          <t>location</t>
        </is>
      </c>
      <c r="D804" t="inlineStr">
        <is>
          <t>unit</t>
        </is>
      </c>
      <c r="E804" t="inlineStr">
        <is>
          <t>categories</t>
        </is>
      </c>
      <c r="F804" t="inlineStr">
        <is>
          <t>type</t>
        </is>
      </c>
      <c r="G804" t="inlineStr">
        <is>
          <t>comment</t>
        </is>
      </c>
      <c r="H804" t="inlineStr">
        <is>
          <t>reference product</t>
        </is>
      </c>
    </row>
    <row r="805">
      <c r="A805" t="inlineStr">
        <is>
          <t>Supply of forest residue</t>
        </is>
      </c>
      <c r="B805" t="n">
        <v>1</v>
      </c>
      <c r="C805" t="inlineStr">
        <is>
          <t>US</t>
        </is>
      </c>
      <c r="D805" t="inlineStr">
        <is>
          <t>kilogram</t>
        </is>
      </c>
      <c r="F805" t="inlineStr">
        <is>
          <t>production</t>
        </is>
      </c>
      <c r="H805" t="inlineStr">
        <is>
          <t>Forest residue, collected, at ethanol plant</t>
        </is>
      </c>
    </row>
    <row r="806">
      <c r="A806" t="inlineStr">
        <is>
          <t>market for diesel, burned in agricultural machinery</t>
        </is>
      </c>
      <c r="B806" t="n">
        <v>0.139457288862</v>
      </c>
      <c r="C806" t="inlineStr">
        <is>
          <t>GLO</t>
        </is>
      </c>
      <c r="D806" t="inlineStr">
        <is>
          <t>megajoule</t>
        </is>
      </c>
      <c r="F806" t="inlineStr">
        <is>
          <t>technosphere</t>
        </is>
      </c>
      <c r="G806" t="inlineStr">
        <is>
          <t>268597 Btu per ton</t>
        </is>
      </c>
      <c r="H806" t="inlineStr">
        <is>
          <t>diesel, burned in agricultural machinery</t>
        </is>
      </c>
    </row>
    <row r="807">
      <c r="A807" t="inlineStr">
        <is>
          <t>market for transport, freight, lorry, unspecified</t>
        </is>
      </c>
      <c r="B807" t="n">
        <v>0.1449</v>
      </c>
      <c r="C807" t="inlineStr">
        <is>
          <t>RoW</t>
        </is>
      </c>
      <c r="D807" t="inlineStr">
        <is>
          <t>ton kilometer</t>
        </is>
      </c>
      <c r="F807" t="inlineStr">
        <is>
          <t>technosphere</t>
        </is>
      </c>
      <c r="G807" t="inlineStr">
        <is>
          <t>90 miles</t>
        </is>
      </c>
      <c r="H807" t="inlineStr">
        <is>
          <t>transport, freight, lorry, unspecified</t>
        </is>
      </c>
    </row>
    <row r="808">
      <c r="A808" t="inlineStr">
        <is>
          <t>Carbon dioxide, non-fossil</t>
        </is>
      </c>
      <c r="B808" t="n">
        <v>0.22</v>
      </c>
      <c r="D808" t="inlineStr">
        <is>
          <t>kilogram</t>
        </is>
      </c>
      <c r="E808" t="inlineStr">
        <is>
          <t>air</t>
        </is>
      </c>
      <c r="F808" t="inlineStr">
        <is>
          <t>biosphere</t>
        </is>
      </c>
      <c r="G808" t="inlineStr">
        <is>
          <t>Biodegradation of the 14% loss</t>
        </is>
      </c>
    </row>
    <row r="809">
      <c r="A809" t="inlineStr">
        <is>
          <t>Carbon dioxide, in air</t>
        </is>
      </c>
      <c r="B809" t="n">
        <v>1.81</v>
      </c>
      <c r="D809" t="inlineStr">
        <is>
          <t>kilogram</t>
        </is>
      </c>
      <c r="E809" t="inlineStr">
        <is>
          <t>natural resource::in air</t>
        </is>
      </c>
      <c r="F809" t="inlineStr">
        <is>
          <t>biosphere</t>
        </is>
      </c>
      <c r="G809" t="inlineStr">
        <is>
          <t>from "wood chips from softwood forestry, spruce, sustainable forest management, DE" from ecoinvent 3.7.1</t>
        </is>
      </c>
    </row>
    <row r="810">
      <c r="A810" t="inlineStr">
        <is>
          <t>Energy, gross calorific value, in biomass</t>
        </is>
      </c>
      <c r="B810" t="n">
        <v>20.4</v>
      </c>
      <c r="D810" t="inlineStr">
        <is>
          <t>megajoule</t>
        </is>
      </c>
      <c r="E810" t="inlineStr">
        <is>
          <t>natural resource::biotic</t>
        </is>
      </c>
      <c r="F810" t="inlineStr">
        <is>
          <t>biosphere</t>
        </is>
      </c>
      <c r="G810" t="inlineStr">
        <is>
          <t>from "wood chips from softwood forestry, spruce, sustainable forest management, DE" from ecoinvent 3.7.1</t>
        </is>
      </c>
    </row>
    <row r="811">
      <c r="A811" t="inlineStr">
        <is>
          <t>Wood, soft, standing</t>
        </is>
      </c>
      <c r="B811" t="n">
        <v>0.0023256</v>
      </c>
      <c r="D811" t="inlineStr">
        <is>
          <t>cubic meter</t>
        </is>
      </c>
      <c r="E811" t="inlineStr">
        <is>
          <t>natural resource::biotic</t>
        </is>
      </c>
      <c r="F811" t="inlineStr">
        <is>
          <t>biosphere</t>
        </is>
      </c>
      <c r="G811" t="inlineStr">
        <is>
          <t>from "wood chips from softwood forestry, spruce, sustainable forest management, DE" from ecoinvent 3.7.1</t>
        </is>
      </c>
    </row>
    <row r="812">
      <c r="A812" t="inlineStr">
        <is>
          <t>Water, unspecified natural origin</t>
        </is>
      </c>
      <c r="B812" t="n">
        <v>0</v>
      </c>
      <c r="D812" t="inlineStr">
        <is>
          <t>cubic meter</t>
        </is>
      </c>
      <c r="E812" t="inlineStr">
        <is>
          <t>natural resource::in water</t>
        </is>
      </c>
      <c r="F812" t="inlineStr">
        <is>
          <t>biosphere</t>
        </is>
      </c>
      <c r="G812" t="inlineStr">
        <is>
          <t>WF for pine from https://doi.org/10.1016/j.jclepro.2017.02.032</t>
        </is>
      </c>
    </row>
    <row r="814">
      <c r="A814" t="inlineStr">
        <is>
          <t>Activity</t>
        </is>
      </c>
      <c r="B814" t="inlineStr">
        <is>
          <t>Ethanol production, via fermentation, from forest residue, economic allocation</t>
        </is>
      </c>
    </row>
    <row r="815">
      <c r="A815" t="inlineStr">
        <is>
          <t>location</t>
        </is>
      </c>
      <c r="B815" t="inlineStr">
        <is>
          <t>US</t>
        </is>
      </c>
    </row>
    <row r="816">
      <c r="A816" t="inlineStr">
        <is>
          <t>production amount</t>
        </is>
      </c>
      <c r="B816" t="n">
        <v>1</v>
      </c>
    </row>
    <row r="817">
      <c r="A817" t="inlineStr">
        <is>
          <t>reference product</t>
        </is>
      </c>
      <c r="B817" t="inlineStr">
        <is>
          <t>ethanol, from forest residue</t>
        </is>
      </c>
    </row>
    <row r="818">
      <c r="A818" t="inlineStr">
        <is>
          <t>type</t>
        </is>
      </c>
      <c r="B818" t="inlineStr">
        <is>
          <t>process</t>
        </is>
      </c>
    </row>
    <row r="819">
      <c r="A819" t="inlineStr">
        <is>
          <t>unit</t>
        </is>
      </c>
      <c r="B819" t="inlineStr">
        <is>
          <t>kilogram</t>
        </is>
      </c>
    </row>
    <row r="820">
      <c r="A820" t="inlineStr">
        <is>
          <t>source</t>
        </is>
      </c>
      <c r="B820" t="inlineStr">
        <is>
          <t>Fuel-Cycle Assessment of Selected Bioethanol Production Pathways in the United States, November 1, 2006, M. Wu, M. Wang, H. Huo, http://greet.es.anl.gov/publication-2lli584z (2020 update)</t>
        </is>
      </c>
    </row>
    <row r="821">
      <c r="A821" t="inlineStr">
        <is>
          <t>comment</t>
        </is>
      </c>
      <c r="B821"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822">
      <c r="A822" t="inlineStr">
        <is>
          <t>Conversion efficiency (exc. Fuel)</t>
        </is>
      </c>
      <c r="B822" t="n">
        <v>0.4508048913496003</v>
      </c>
    </row>
    <row r="823">
      <c r="A823" t="inlineStr">
        <is>
          <t>classifications</t>
        </is>
      </c>
      <c r="B823" t="inlineStr">
        <is>
          <t>CPC::032:Non-wood forest products</t>
        </is>
      </c>
    </row>
    <row r="824">
      <c r="A824" t="inlineStr">
        <is>
          <t>Exchanges</t>
        </is>
      </c>
    </row>
    <row r="825">
      <c r="A825" t="inlineStr">
        <is>
          <t>name</t>
        </is>
      </c>
      <c r="B825" t="inlineStr">
        <is>
          <t>amount</t>
        </is>
      </c>
      <c r="C825" t="inlineStr">
        <is>
          <t>location</t>
        </is>
      </c>
      <c r="D825" t="inlineStr">
        <is>
          <t>unit</t>
        </is>
      </c>
      <c r="E825" t="inlineStr">
        <is>
          <t>categories</t>
        </is>
      </c>
      <c r="F825" t="inlineStr">
        <is>
          <t>type</t>
        </is>
      </c>
      <c r="G825" t="inlineStr">
        <is>
          <t>comment</t>
        </is>
      </c>
      <c r="H825" t="inlineStr">
        <is>
          <t>reference product</t>
        </is>
      </c>
    </row>
    <row r="826">
      <c r="A826" t="inlineStr">
        <is>
          <t>Ethanol production, via fermentation, from forest residue, economic allocation</t>
        </is>
      </c>
      <c r="B826" t="n">
        <v>1</v>
      </c>
      <c r="C826" t="inlineStr">
        <is>
          <t>US</t>
        </is>
      </c>
      <c r="D826" t="inlineStr">
        <is>
          <t>kilogram</t>
        </is>
      </c>
      <c r="F826" t="inlineStr">
        <is>
          <t>production</t>
        </is>
      </c>
      <c r="H826" t="inlineStr">
        <is>
          <t>ethanol, from forest residue</t>
        </is>
      </c>
    </row>
    <row r="827">
      <c r="A827" t="inlineStr">
        <is>
          <t>Supply of forest residue</t>
        </is>
      </c>
      <c r="B827" t="n">
        <v>3.611789947806617</v>
      </c>
      <c r="C827" t="inlineStr">
        <is>
          <t>US</t>
        </is>
      </c>
      <c r="D827" t="inlineStr">
        <is>
          <t>kilogram</t>
        </is>
      </c>
      <c r="F827" t="inlineStr">
        <is>
          <t>technosphere</t>
        </is>
      </c>
      <c r="H827" t="inlineStr">
        <is>
          <t>Forest residue, collected, at ethanol plant</t>
        </is>
      </c>
    </row>
    <row r="828">
      <c r="A828" t="inlineStr">
        <is>
          <t>market for diesel, burned in building machine</t>
        </is>
      </c>
      <c r="B828" t="n">
        <v>0.05487322023351452</v>
      </c>
      <c r="C828" t="inlineStr">
        <is>
          <t>GLO</t>
        </is>
      </c>
      <c r="D828" t="inlineStr">
        <is>
          <t>megajoule</t>
        </is>
      </c>
      <c r="F828" t="inlineStr">
        <is>
          <t>technosphere</t>
        </is>
      </c>
      <c r="H828" t="inlineStr">
        <is>
          <t>diesel, burned in building machine</t>
        </is>
      </c>
    </row>
    <row r="829">
      <c r="A829" t="inlineStr">
        <is>
          <t>market for sodium hydroxide, without water, in 50% solution state</t>
        </is>
      </c>
      <c r="B829" t="n">
        <v>0.02948954256585147</v>
      </c>
      <c r="C829" t="inlineStr">
        <is>
          <t>GLO</t>
        </is>
      </c>
      <c r="D829" t="inlineStr">
        <is>
          <t>kilogram</t>
        </is>
      </c>
      <c r="F829" t="inlineStr">
        <is>
          <t>technosphere</t>
        </is>
      </c>
      <c r="G829" t="inlineStr">
        <is>
          <t>NaOH</t>
        </is>
      </c>
      <c r="H829" t="inlineStr">
        <is>
          <t>sodium hydroxide, without water, in 50% solution state</t>
        </is>
      </c>
    </row>
    <row r="830">
      <c r="A830" t="inlineStr">
        <is>
          <t>market for sulfuric acid</t>
        </is>
      </c>
      <c r="B830" t="n">
        <v>0.08808433324710779</v>
      </c>
      <c r="C830" t="inlineStr">
        <is>
          <t>RoW</t>
        </is>
      </c>
      <c r="D830" t="inlineStr">
        <is>
          <t>kilogram</t>
        </is>
      </c>
      <c r="F830" t="inlineStr">
        <is>
          <t>technosphere</t>
        </is>
      </c>
      <c r="H830" t="inlineStr">
        <is>
          <t>sulfuric acid</t>
        </is>
      </c>
    </row>
    <row r="831">
      <c r="A831" t="inlineStr">
        <is>
          <t>market for ammonia, anhydrous, liquid</t>
        </is>
      </c>
      <c r="B831" t="n">
        <v>0.0136323399790013</v>
      </c>
      <c r="C831" t="inlineStr">
        <is>
          <t>RNA</t>
        </is>
      </c>
      <c r="D831" t="inlineStr">
        <is>
          <t>kilogram</t>
        </is>
      </c>
      <c r="F831" t="inlineStr">
        <is>
          <t>technosphere</t>
        </is>
      </c>
      <c r="H831" t="inlineStr">
        <is>
          <t>ammonia, anhydrous, liquid</t>
        </is>
      </c>
    </row>
    <row r="832">
      <c r="A832" t="inlineStr">
        <is>
          <t>market for urea ammonium nitrate mix</t>
        </is>
      </c>
      <c r="B832" t="n">
        <v>0</v>
      </c>
      <c r="C832" t="inlineStr">
        <is>
          <t>RoW</t>
        </is>
      </c>
      <c r="D832" t="inlineStr">
        <is>
          <t>kilogram</t>
        </is>
      </c>
      <c r="F832" t="inlineStr">
        <is>
          <t>technosphere</t>
        </is>
      </c>
      <c r="H832" t="inlineStr">
        <is>
          <t>urea ammonium nitrate mix</t>
        </is>
      </c>
    </row>
    <row r="833">
      <c r="A833" t="inlineStr">
        <is>
          <t>market for quicklime, milled, loose</t>
        </is>
      </c>
      <c r="B833" t="n">
        <v>0.01872929795334599</v>
      </c>
      <c r="C833" t="inlineStr">
        <is>
          <t>RoW</t>
        </is>
      </c>
      <c r="D833" t="inlineStr">
        <is>
          <t>kilogram</t>
        </is>
      </c>
      <c r="F833" t="inlineStr">
        <is>
          <t>technosphere</t>
        </is>
      </c>
      <c r="G833" t="inlineStr">
        <is>
          <t>proxy for CaO</t>
        </is>
      </c>
      <c r="H833" t="inlineStr">
        <is>
          <t>quicklime, milled, loose</t>
        </is>
      </c>
    </row>
    <row r="834">
      <c r="A834" t="inlineStr">
        <is>
          <t>Carbon dioxide, non-fossil</t>
        </is>
      </c>
      <c r="B834" t="n">
        <v>4.623339805529977</v>
      </c>
      <c r="D834" t="inlineStr">
        <is>
          <t>kilogram</t>
        </is>
      </c>
      <c r="E834" t="inlineStr">
        <is>
          <t>air</t>
        </is>
      </c>
      <c r="F834" t="inlineStr">
        <is>
          <t>biosphere</t>
        </is>
      </c>
      <c r="G834" t="inlineStr">
        <is>
          <t>Fermentation CO2</t>
        </is>
      </c>
    </row>
    <row r="835">
      <c r="A835" t="inlineStr">
        <is>
          <t>market for ethanol fermentation plant</t>
        </is>
      </c>
      <c r="B835" t="n">
        <v>5.555555555555555e-10</v>
      </c>
      <c r="C835" t="inlineStr">
        <is>
          <t>GLO</t>
        </is>
      </c>
      <c r="D835" t="inlineStr">
        <is>
          <t>unit</t>
        </is>
      </c>
      <c r="F835" t="inlineStr">
        <is>
          <t>technosphere</t>
        </is>
      </c>
      <c r="G835" t="inlineStr">
        <is>
          <t>To replace inputs for concrete and steel. 1 plant = 90,000 t of ethanol per year * 20 years</t>
        </is>
      </c>
      <c r="H835" t="inlineStr">
        <is>
          <t>ethanol fermentation plant</t>
        </is>
      </c>
    </row>
    <row r="836">
      <c r="A836" t="inlineStr">
        <is>
          <t>market for tap water</t>
        </is>
      </c>
      <c r="B836" t="n">
        <v>10.71776996271927</v>
      </c>
      <c r="C836" t="inlineStr">
        <is>
          <t>RoW</t>
        </is>
      </c>
      <c r="D836" t="inlineStr">
        <is>
          <t>kilogram</t>
        </is>
      </c>
      <c r="F836" t="inlineStr">
        <is>
          <t>technosphere</t>
        </is>
      </c>
      <c r="G836" t="inlineStr">
        <is>
          <t>9.8l/l ethanol, from https://doi.org/10.1007/s00267-009-9370-0</t>
        </is>
      </c>
    </row>
    <row r="838">
      <c r="A838" t="inlineStr">
        <is>
          <t>Activity</t>
        </is>
      </c>
      <c r="B838" t="inlineStr">
        <is>
          <t>Ethanol production, via fermentation, from forest residue, energy allocation</t>
        </is>
      </c>
    </row>
    <row r="839">
      <c r="A839" t="inlineStr">
        <is>
          <t>location</t>
        </is>
      </c>
      <c r="B839" t="inlineStr">
        <is>
          <t>US</t>
        </is>
      </c>
    </row>
    <row r="840">
      <c r="A840" t="inlineStr">
        <is>
          <t>production amount</t>
        </is>
      </c>
      <c r="B840" t="n">
        <v>1</v>
      </c>
    </row>
    <row r="841">
      <c r="A841" t="inlineStr">
        <is>
          <t>reference product</t>
        </is>
      </c>
      <c r="B841" t="inlineStr">
        <is>
          <t>ethanol, from forest residue</t>
        </is>
      </c>
    </row>
    <row r="842">
      <c r="A842" t="inlineStr">
        <is>
          <t>type</t>
        </is>
      </c>
      <c r="B842" t="inlineStr">
        <is>
          <t>process</t>
        </is>
      </c>
    </row>
    <row r="843">
      <c r="A843" t="inlineStr">
        <is>
          <t>unit</t>
        </is>
      </c>
      <c r="B843" t="inlineStr">
        <is>
          <t>kilogram</t>
        </is>
      </c>
    </row>
    <row r="844">
      <c r="A844" t="inlineStr">
        <is>
          <t>source</t>
        </is>
      </c>
      <c r="B844" t="inlineStr">
        <is>
          <t>Fuel-Cycle Assessment of Selected Bioethanol Production Pathways in the United States, November 1, 2006, M. Wu, M. Wang, H. Huo, http://greet.es.anl.gov/publication-2lli584z (2020 update)</t>
        </is>
      </c>
    </row>
    <row r="845">
      <c r="A845" t="inlineStr">
        <is>
          <t>comment</t>
        </is>
      </c>
      <c r="B845" t="inlineStr">
        <is>
          <t>There is a net co-production of electricity (0.8 kWh per kg of ethanol produced). energy allocation performed, giving an allocation factor of 91% for ethanol and 9% for electricity.</t>
        </is>
      </c>
    </row>
    <row r="846">
      <c r="A846" t="inlineStr">
        <is>
          <t>Conversion efficiency (exc. Fuel)</t>
        </is>
      </c>
      <c r="B846" t="n">
        <v>0.4172409981148162</v>
      </c>
    </row>
    <row r="847">
      <c r="A847" t="inlineStr">
        <is>
          <t>classifications</t>
        </is>
      </c>
      <c r="B847" t="inlineStr">
        <is>
          <t>CPC::032:Non-wood forest products</t>
        </is>
      </c>
    </row>
    <row r="848">
      <c r="A848" t="inlineStr">
        <is>
          <t>Exchanges</t>
        </is>
      </c>
    </row>
    <row r="849">
      <c r="A849" t="inlineStr">
        <is>
          <t>name</t>
        </is>
      </c>
      <c r="B849" t="inlineStr">
        <is>
          <t>amount</t>
        </is>
      </c>
      <c r="C849" t="inlineStr">
        <is>
          <t>location</t>
        </is>
      </c>
      <c r="D849" t="inlineStr">
        <is>
          <t>unit</t>
        </is>
      </c>
      <c r="E849" t="inlineStr">
        <is>
          <t>categories</t>
        </is>
      </c>
      <c r="F849" t="inlineStr">
        <is>
          <t>type</t>
        </is>
      </c>
      <c r="G849" t="inlineStr">
        <is>
          <t>comment</t>
        </is>
      </c>
      <c r="H849" t="inlineStr">
        <is>
          <t>reference product</t>
        </is>
      </c>
    </row>
    <row r="850">
      <c r="A850" t="inlineStr">
        <is>
          <t>Ethanol production, via fermentation, from forest residue, energy allocation</t>
        </is>
      </c>
      <c r="B850" t="n">
        <v>1</v>
      </c>
      <c r="C850" t="inlineStr">
        <is>
          <t>US</t>
        </is>
      </c>
      <c r="D850" t="inlineStr">
        <is>
          <t>kilogram</t>
        </is>
      </c>
      <c r="F850" t="inlineStr">
        <is>
          <t>production</t>
        </is>
      </c>
      <c r="H850" t="inlineStr">
        <is>
          <t>ethanol, from forest residue</t>
        </is>
      </c>
    </row>
    <row r="851">
      <c r="A851" t="inlineStr">
        <is>
          <t>Supply of forest residue</t>
        </is>
      </c>
      <c r="B851" t="n">
        <v>3.902331224292801</v>
      </c>
      <c r="C851" t="inlineStr">
        <is>
          <t>US</t>
        </is>
      </c>
      <c r="D851" t="inlineStr">
        <is>
          <t>kilogram</t>
        </is>
      </c>
      <c r="F851" t="inlineStr">
        <is>
          <t>technosphere</t>
        </is>
      </c>
      <c r="H851" t="inlineStr">
        <is>
          <t>Forest residue, collected, at ethanol plant</t>
        </is>
      </c>
    </row>
    <row r="852">
      <c r="A852" t="inlineStr">
        <is>
          <t>market for diesel, burned in building machine</t>
        </is>
      </c>
      <c r="B852" t="n">
        <v>0.05928735717999854</v>
      </c>
      <c r="C852" t="inlineStr">
        <is>
          <t>GLO</t>
        </is>
      </c>
      <c r="D852" t="inlineStr">
        <is>
          <t>megajoule</t>
        </is>
      </c>
      <c r="F852" t="inlineStr">
        <is>
          <t>technosphere</t>
        </is>
      </c>
      <c r="H852" t="inlineStr">
        <is>
          <t>diesel, burned in building machine</t>
        </is>
      </c>
    </row>
    <row r="853">
      <c r="A853" t="inlineStr">
        <is>
          <t>market for sodium hydroxide, without water, in 50% solution state</t>
        </is>
      </c>
      <c r="B853" t="n">
        <v>0.03186175398010586</v>
      </c>
      <c r="C853" t="inlineStr">
        <is>
          <t>GLO</t>
        </is>
      </c>
      <c r="D853" t="inlineStr">
        <is>
          <t>kilogram</t>
        </is>
      </c>
      <c r="F853" t="inlineStr">
        <is>
          <t>technosphere</t>
        </is>
      </c>
      <c r="G853" t="inlineStr">
        <is>
          <t>NaOH</t>
        </is>
      </c>
      <c r="H853" t="inlineStr">
        <is>
          <t>sodium hydroxide, without water, in 50% solution state</t>
        </is>
      </c>
    </row>
    <row r="854">
      <c r="A854" t="inlineStr">
        <is>
          <t>market for sulfuric acid</t>
        </is>
      </c>
      <c r="B854" t="n">
        <v>0.09517005389805284</v>
      </c>
      <c r="C854" t="inlineStr">
        <is>
          <t>RoW</t>
        </is>
      </c>
      <c r="D854" t="inlineStr">
        <is>
          <t>kilogram</t>
        </is>
      </c>
      <c r="F854" t="inlineStr">
        <is>
          <t>technosphere</t>
        </is>
      </c>
      <c r="H854" t="inlineStr">
        <is>
          <t>sulfuric acid</t>
        </is>
      </c>
    </row>
    <row r="855">
      <c r="A855" t="inlineStr">
        <is>
          <t>market for ammonia, anhydrous, liquid</t>
        </is>
      </c>
      <c r="B855" t="n">
        <v>0.01472895897297075</v>
      </c>
      <c r="C855" t="inlineStr">
        <is>
          <t>RNA</t>
        </is>
      </c>
      <c r="D855" t="inlineStr">
        <is>
          <t>kilogram</t>
        </is>
      </c>
      <c r="F855" t="inlineStr">
        <is>
          <t>technosphere</t>
        </is>
      </c>
      <c r="H855" t="inlineStr">
        <is>
          <t>ammonia, anhydrous, liquid</t>
        </is>
      </c>
    </row>
    <row r="856">
      <c r="A856" t="inlineStr">
        <is>
          <t>market for urea ammonium nitrate mix</t>
        </is>
      </c>
      <c r="B856" t="n">
        <v>0</v>
      </c>
      <c r="C856" t="inlineStr">
        <is>
          <t>RoW</t>
        </is>
      </c>
      <c r="D856" t="inlineStr">
        <is>
          <t>kilogram</t>
        </is>
      </c>
      <c r="F856" t="inlineStr">
        <is>
          <t>technosphere</t>
        </is>
      </c>
      <c r="H856" t="inlineStr">
        <is>
          <t>urea ammonium nitrate mix</t>
        </is>
      </c>
    </row>
    <row r="857">
      <c r="A857" t="inlineStr">
        <is>
          <t>market for quicklime, milled, loose</t>
        </is>
      </c>
      <c r="B857" t="n">
        <v>0.02023592879669275</v>
      </c>
      <c r="C857" t="inlineStr">
        <is>
          <t>RoW</t>
        </is>
      </c>
      <c r="D857" t="inlineStr">
        <is>
          <t>kilogram</t>
        </is>
      </c>
      <c r="F857" t="inlineStr">
        <is>
          <t>technosphere</t>
        </is>
      </c>
      <c r="G857" t="inlineStr">
        <is>
          <t>proxy for CaO</t>
        </is>
      </c>
      <c r="H857" t="inlineStr">
        <is>
          <t>quicklime, milled, loose</t>
        </is>
      </c>
    </row>
    <row r="858">
      <c r="A858" t="inlineStr">
        <is>
          <t>market for ethanol fermentation plant</t>
        </is>
      </c>
      <c r="B858" t="n">
        <v>5.555555555555555e-10</v>
      </c>
      <c r="C858" t="inlineStr">
        <is>
          <t>GLO</t>
        </is>
      </c>
      <c r="D858" t="inlineStr">
        <is>
          <t>unit</t>
        </is>
      </c>
      <c r="F858" t="inlineStr">
        <is>
          <t>technosphere</t>
        </is>
      </c>
      <c r="G858" t="inlineStr">
        <is>
          <t>To replace inputs for concrete and steel. 1 plant = 90,000 t of ethanol per year * 20 years</t>
        </is>
      </c>
      <c r="H858" t="inlineStr">
        <is>
          <t>ethanol fermentation plant</t>
        </is>
      </c>
    </row>
    <row r="859">
      <c r="A859" t="inlineStr">
        <is>
          <t>Carbon dioxide, non-fossil</t>
        </is>
      </c>
      <c r="B859" t="n">
        <v>5.14921951596997</v>
      </c>
      <c r="D859" t="inlineStr">
        <is>
          <t>kilogram</t>
        </is>
      </c>
      <c r="E859" t="inlineStr">
        <is>
          <t>air</t>
        </is>
      </c>
      <c r="F859" t="inlineStr">
        <is>
          <t>biosphere</t>
        </is>
      </c>
      <c r="G859" t="inlineStr">
        <is>
          <t>Fermentation CO2</t>
        </is>
      </c>
    </row>
    <row r="860">
      <c r="A860" t="inlineStr">
        <is>
          <t>market for tap water</t>
        </is>
      </c>
      <c r="B860" t="n">
        <v>11.57993376821543</v>
      </c>
      <c r="C860" t="inlineStr">
        <is>
          <t>RoW</t>
        </is>
      </c>
      <c r="D860" t="inlineStr">
        <is>
          <t>kilogram</t>
        </is>
      </c>
      <c r="F860" t="inlineStr">
        <is>
          <t>technosphere</t>
        </is>
      </c>
      <c r="G860" t="inlineStr">
        <is>
          <t>9.8l/l ethanol, from https://doi.org/10.1007/s00267-009-9370-0</t>
        </is>
      </c>
    </row>
    <row r="862">
      <c r="A862" t="inlineStr">
        <is>
          <t>Activity</t>
        </is>
      </c>
      <c r="B862" t="inlineStr">
        <is>
          <t>Ethanol production, via fermentation, from forest residue, with carbon capture and storage, energy allocation</t>
        </is>
      </c>
    </row>
    <row r="863">
      <c r="A863" t="inlineStr">
        <is>
          <t>location</t>
        </is>
      </c>
      <c r="B863" t="inlineStr">
        <is>
          <t>US</t>
        </is>
      </c>
    </row>
    <row r="864">
      <c r="A864" t="inlineStr">
        <is>
          <t>production amount</t>
        </is>
      </c>
      <c r="B864" t="n">
        <v>1</v>
      </c>
    </row>
    <row r="865">
      <c r="A865" t="inlineStr">
        <is>
          <t>reference product</t>
        </is>
      </c>
      <c r="B865" t="inlineStr">
        <is>
          <t>ethanol, from forest residue</t>
        </is>
      </c>
    </row>
    <row r="866">
      <c r="A866" t="inlineStr">
        <is>
          <t>type</t>
        </is>
      </c>
      <c r="B866" t="inlineStr">
        <is>
          <t>process</t>
        </is>
      </c>
    </row>
    <row r="867">
      <c r="A867" t="inlineStr">
        <is>
          <t>unit</t>
        </is>
      </c>
      <c r="B867" t="inlineStr">
        <is>
          <t>kilogram</t>
        </is>
      </c>
    </row>
    <row r="868">
      <c r="A868" t="inlineStr">
        <is>
          <t>source</t>
        </is>
      </c>
      <c r="B868" t="inlineStr">
        <is>
          <t>Fuel-Cycle Assessment of Selected Bioethanol Production Pathways in the United States, November 1, 2006, M. Wu, M. Wang, H. Huo, http://greet.es.anl.gov/publication-2lli584z (2020 update)</t>
        </is>
      </c>
    </row>
    <row r="869">
      <c r="A869" t="inlineStr">
        <is>
          <t>comment</t>
        </is>
      </c>
      <c r="B869" t="inlineStr">
        <is>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is>
      </c>
    </row>
    <row r="870">
      <c r="A870" t="inlineStr">
        <is>
          <t>Conversion efficiency (exc. Fuel)</t>
        </is>
      </c>
      <c r="B870" t="n">
        <v>0</v>
      </c>
    </row>
    <row r="871">
      <c r="A871" t="inlineStr">
        <is>
          <t>classifications</t>
        </is>
      </c>
      <c r="B871" t="inlineStr">
        <is>
          <t>CPC::032:Non-wood forest products</t>
        </is>
      </c>
    </row>
    <row r="872">
      <c r="A872" t="inlineStr">
        <is>
          <t>Exchanges</t>
        </is>
      </c>
    </row>
    <row r="873">
      <c r="A873" t="inlineStr">
        <is>
          <t>name</t>
        </is>
      </c>
      <c r="B873" t="inlineStr">
        <is>
          <t>amount</t>
        </is>
      </c>
      <c r="C873" t="inlineStr">
        <is>
          <t>location</t>
        </is>
      </c>
      <c r="D873" t="inlineStr">
        <is>
          <t>unit</t>
        </is>
      </c>
      <c r="E873" t="inlineStr">
        <is>
          <t>categories</t>
        </is>
      </c>
      <c r="F873" t="inlineStr">
        <is>
          <t>type</t>
        </is>
      </c>
      <c r="G873" t="inlineStr">
        <is>
          <t>comment</t>
        </is>
      </c>
      <c r="H873" t="inlineStr">
        <is>
          <t>reference product</t>
        </is>
      </c>
    </row>
    <row r="874">
      <c r="A874" t="inlineStr">
        <is>
          <t>Ethanol production, via fermentation, from forest residue, with carbon capture and storage, energy allocation</t>
        </is>
      </c>
      <c r="B874" t="n">
        <v>1</v>
      </c>
      <c r="C874" t="inlineStr">
        <is>
          <t>US</t>
        </is>
      </c>
      <c r="D874" t="inlineStr">
        <is>
          <t>kilogram</t>
        </is>
      </c>
      <c r="F874" t="inlineStr">
        <is>
          <t>production</t>
        </is>
      </c>
      <c r="H874" t="inlineStr">
        <is>
          <t>ethanol, from forest residue</t>
        </is>
      </c>
    </row>
    <row r="875">
      <c r="A875" t="inlineStr">
        <is>
          <t>Supply of forest residue</t>
        </is>
      </c>
      <c r="B875" t="n">
        <v>3.902331224292801</v>
      </c>
      <c r="C875" t="inlineStr">
        <is>
          <t>US</t>
        </is>
      </c>
      <c r="D875" t="inlineStr">
        <is>
          <t>kilogram</t>
        </is>
      </c>
      <c r="F875" t="inlineStr">
        <is>
          <t>technosphere</t>
        </is>
      </c>
      <c r="H875" t="inlineStr">
        <is>
          <t>Forest residue, collected, at ethanol plant</t>
        </is>
      </c>
    </row>
    <row r="876">
      <c r="A876" t="inlineStr">
        <is>
          <t>market for diesel, burned in building machine</t>
        </is>
      </c>
      <c r="B876" t="n">
        <v>0.05928735717999854</v>
      </c>
      <c r="C876" t="inlineStr">
        <is>
          <t>GLO</t>
        </is>
      </c>
      <c r="D876" t="inlineStr">
        <is>
          <t>megajoule</t>
        </is>
      </c>
      <c r="F876" t="inlineStr">
        <is>
          <t>technosphere</t>
        </is>
      </c>
      <c r="H876" t="inlineStr">
        <is>
          <t>diesel, burned in building machine</t>
        </is>
      </c>
    </row>
    <row r="877">
      <c r="A877" t="inlineStr">
        <is>
          <t>market for sodium hydroxide, without water, in 50% solution state</t>
        </is>
      </c>
      <c r="B877" t="n">
        <v>0.03186175398010586</v>
      </c>
      <c r="C877" t="inlineStr">
        <is>
          <t>GLO</t>
        </is>
      </c>
      <c r="D877" t="inlineStr">
        <is>
          <t>kilogram</t>
        </is>
      </c>
      <c r="F877" t="inlineStr">
        <is>
          <t>technosphere</t>
        </is>
      </c>
      <c r="G877" t="inlineStr">
        <is>
          <t>NaOH</t>
        </is>
      </c>
      <c r="H877" t="inlineStr">
        <is>
          <t>sodium hydroxide, without water, in 50% solution state</t>
        </is>
      </c>
    </row>
    <row r="878">
      <c r="A878" t="inlineStr">
        <is>
          <t>market for sulfuric acid</t>
        </is>
      </c>
      <c r="B878" t="n">
        <v>0.09517005389805284</v>
      </c>
      <c r="C878" t="inlineStr">
        <is>
          <t>RoW</t>
        </is>
      </c>
      <c r="D878" t="inlineStr">
        <is>
          <t>kilogram</t>
        </is>
      </c>
      <c r="F878" t="inlineStr">
        <is>
          <t>technosphere</t>
        </is>
      </c>
      <c r="H878" t="inlineStr">
        <is>
          <t>sulfuric acid</t>
        </is>
      </c>
    </row>
    <row r="879">
      <c r="A879" t="inlineStr">
        <is>
          <t>market for ammonia, anhydrous, liquid</t>
        </is>
      </c>
      <c r="B879" t="n">
        <v>0.01472895897297075</v>
      </c>
      <c r="C879" t="inlineStr">
        <is>
          <t>RNA</t>
        </is>
      </c>
      <c r="D879" t="inlineStr">
        <is>
          <t>kilogram</t>
        </is>
      </c>
      <c r="F879" t="inlineStr">
        <is>
          <t>technosphere</t>
        </is>
      </c>
      <c r="H879" t="inlineStr">
        <is>
          <t>ammonia, anhydrous, liquid</t>
        </is>
      </c>
    </row>
    <row r="880">
      <c r="A880" t="inlineStr">
        <is>
          <t>market for urea ammonium nitrate mix</t>
        </is>
      </c>
      <c r="B880" t="n">
        <v>0</v>
      </c>
      <c r="C880" t="inlineStr">
        <is>
          <t>RoW</t>
        </is>
      </c>
      <c r="D880" t="inlineStr">
        <is>
          <t>kilogram</t>
        </is>
      </c>
      <c r="F880" t="inlineStr">
        <is>
          <t>technosphere</t>
        </is>
      </c>
      <c r="H880" t="inlineStr">
        <is>
          <t>urea ammonium nitrate mix</t>
        </is>
      </c>
    </row>
    <row r="881">
      <c r="A881" t="inlineStr">
        <is>
          <t>market for quicklime, milled, loose</t>
        </is>
      </c>
      <c r="B881" t="n">
        <v>0.02023592879669275</v>
      </c>
      <c r="C881" t="inlineStr">
        <is>
          <t>RoW</t>
        </is>
      </c>
      <c r="D881" t="inlineStr">
        <is>
          <t>kilogram</t>
        </is>
      </c>
      <c r="F881" t="inlineStr">
        <is>
          <t>technosphere</t>
        </is>
      </c>
      <c r="G881" t="inlineStr">
        <is>
          <t>proxy for CaO</t>
        </is>
      </c>
      <c r="H881" t="inlineStr">
        <is>
          <t>quicklime, milled, loose</t>
        </is>
      </c>
    </row>
    <row r="882">
      <c r="A882" t="inlineStr">
        <is>
          <t>market for ethanol fermentation plant</t>
        </is>
      </c>
      <c r="B882" t="n">
        <v>5.555555555555555e-10</v>
      </c>
      <c r="C882" t="inlineStr">
        <is>
          <t>GLO</t>
        </is>
      </c>
      <c r="D882" t="inlineStr">
        <is>
          <t>unit</t>
        </is>
      </c>
      <c r="F882" t="inlineStr">
        <is>
          <t>technosphere</t>
        </is>
      </c>
      <c r="G882" t="inlineStr">
        <is>
          <t>To replace inputs for concrete and steel. 1 plant = 90,000 t of ethanol per year * 20 years</t>
        </is>
      </c>
      <c r="H882" t="inlineStr">
        <is>
          <t>ethanol fermentation plant</t>
        </is>
      </c>
    </row>
    <row r="883">
      <c r="A883" t="inlineStr">
        <is>
          <t>Carbon dioxide, non-fossil</t>
        </is>
      </c>
      <c r="B883" t="n">
        <v>0.1287304878992494</v>
      </c>
      <c r="D883" t="inlineStr">
        <is>
          <t>kilogram</t>
        </is>
      </c>
      <c r="E883" t="inlineStr">
        <is>
          <t>air</t>
        </is>
      </c>
      <c r="F883" t="inlineStr">
        <is>
          <t>biosphere</t>
        </is>
      </c>
      <c r="G883" t="inlineStr">
        <is>
          <t>Fermentation CO2</t>
        </is>
      </c>
    </row>
    <row r="884">
      <c r="A884" t="inlineStr">
        <is>
          <t>market group for electricity, low voltage</t>
        </is>
      </c>
      <c r="B884" t="n">
        <v>0.9036880250527298</v>
      </c>
      <c r="C884" t="inlineStr">
        <is>
          <t>US</t>
        </is>
      </c>
      <c r="D884" t="inlineStr">
        <is>
          <t>kilowatt hour</t>
        </is>
      </c>
      <c r="F884" t="inlineStr">
        <is>
          <t>technosphere</t>
        </is>
      </c>
      <c r="G884" t="inlineStr">
        <is>
          <t>Co-production of electricity. Displaces US-average electricity.</t>
        </is>
      </c>
      <c r="H884" t="inlineStr">
        <is>
          <t>electricity, low voltage</t>
        </is>
      </c>
    </row>
    <row r="885">
      <c r="A885" t="inlineStr">
        <is>
          <t>carbon dioxide storage at wood burning power plant 20 MW post, pipeline 200km, storage 1000m</t>
        </is>
      </c>
      <c r="B885" t="n">
        <v>5.020489028070721</v>
      </c>
      <c r="C885" t="inlineStr">
        <is>
          <t>RER</t>
        </is>
      </c>
      <c r="D885" t="inlineStr">
        <is>
          <t>kilogram</t>
        </is>
      </c>
      <c r="F885" t="inlineStr">
        <is>
          <t>technosphere</t>
        </is>
      </c>
      <c r="H885" t="inlineStr">
        <is>
          <t>carbon dioxide storage at wood burning power plant 20 MW post, pipeline 200km, storage 1000m</t>
        </is>
      </c>
    </row>
    <row r="886">
      <c r="A886" t="inlineStr">
        <is>
          <t>market for tap water</t>
        </is>
      </c>
      <c r="B886" t="n">
        <v>11.57993376821543</v>
      </c>
      <c r="C886" t="inlineStr">
        <is>
          <t>RoW</t>
        </is>
      </c>
      <c r="D886" t="inlineStr">
        <is>
          <t>kilogram</t>
        </is>
      </c>
      <c r="F886" t="inlineStr">
        <is>
          <t>technosphere</t>
        </is>
      </c>
      <c r="G886" t="inlineStr">
        <is>
          <t>9.8l/l ethanol, from https://doi.org/10.1007/s00267-009-9370-0</t>
        </is>
      </c>
    </row>
    <row r="888">
      <c r="A888" t="inlineStr">
        <is>
          <t>Activity</t>
        </is>
      </c>
      <c r="B888" t="inlineStr">
        <is>
          <t>Ethanol production, via fermentation, from forest residue, system expansion</t>
        </is>
      </c>
    </row>
    <row r="889">
      <c r="A889" t="inlineStr">
        <is>
          <t>location</t>
        </is>
      </c>
      <c r="B889" t="inlineStr">
        <is>
          <t>US</t>
        </is>
      </c>
    </row>
    <row r="890">
      <c r="A890" t="inlineStr">
        <is>
          <t>production amount</t>
        </is>
      </c>
      <c r="B890" t="n">
        <v>1</v>
      </c>
    </row>
    <row r="891">
      <c r="A891" t="inlineStr">
        <is>
          <t>reference product</t>
        </is>
      </c>
      <c r="B891" t="inlineStr">
        <is>
          <t>ethanol, from forest residue</t>
        </is>
      </c>
    </row>
    <row r="892">
      <c r="A892" t="inlineStr">
        <is>
          <t>type</t>
        </is>
      </c>
      <c r="B892" t="inlineStr">
        <is>
          <t>process</t>
        </is>
      </c>
    </row>
    <row r="893">
      <c r="A893" t="inlineStr">
        <is>
          <t>unit</t>
        </is>
      </c>
      <c r="B893" t="inlineStr">
        <is>
          <t>kilogram</t>
        </is>
      </c>
    </row>
    <row r="894">
      <c r="A894" t="inlineStr">
        <is>
          <t>source</t>
        </is>
      </c>
      <c r="B894" t="inlineStr">
        <is>
          <t>Fuel-Cycle Assessment of Selected Bioethanol Production Pathways in the United States, November 1, 2006, M. Wu, M. Wang, H. Huo, http://greet.es.anl.gov/publication-2lli584z (2020 update)</t>
        </is>
      </c>
    </row>
    <row r="895">
      <c r="A895" t="inlineStr">
        <is>
          <t>comment</t>
        </is>
      </c>
      <c r="B895" t="inlineStr">
        <is>
          <t>There is a net co-production of electricity (0.8 kWh per kg of ethanol produced). system expansion performed, giving an allocation factor of 91% for ethanol and 9% for electricity.</t>
        </is>
      </c>
    </row>
    <row r="896">
      <c r="A896" t="inlineStr">
        <is>
          <t>Conversion efficiency (exc. Fuel)</t>
        </is>
      </c>
      <c r="B896" t="n">
        <v>0.3889949637228414</v>
      </c>
    </row>
    <row r="897">
      <c r="A897" t="inlineStr">
        <is>
          <t>classifications</t>
        </is>
      </c>
      <c r="B897" t="inlineStr">
        <is>
          <t>CPC::032:Non-wood forest products</t>
        </is>
      </c>
    </row>
    <row r="898">
      <c r="A898" t="inlineStr">
        <is>
          <t>Exchanges</t>
        </is>
      </c>
    </row>
    <row r="899">
      <c r="A899" t="inlineStr">
        <is>
          <t>name</t>
        </is>
      </c>
      <c r="B899" t="inlineStr">
        <is>
          <t>amount</t>
        </is>
      </c>
      <c r="C899" t="inlineStr">
        <is>
          <t>location</t>
        </is>
      </c>
      <c r="D899" t="inlineStr">
        <is>
          <t>unit</t>
        </is>
      </c>
      <c r="E899" t="inlineStr">
        <is>
          <t>categories</t>
        </is>
      </c>
      <c r="F899" t="inlineStr">
        <is>
          <t>type</t>
        </is>
      </c>
      <c r="G899" t="inlineStr">
        <is>
          <t>comment</t>
        </is>
      </c>
      <c r="H899" t="inlineStr">
        <is>
          <t>reference product</t>
        </is>
      </c>
    </row>
    <row r="900">
      <c r="A900" t="inlineStr">
        <is>
          <t>Ethanol production, via fermentation, from forest residue, system expansion</t>
        </is>
      </c>
      <c r="B900" t="n">
        <v>1</v>
      </c>
      <c r="C900" t="inlineStr">
        <is>
          <t>US</t>
        </is>
      </c>
      <c r="D900" t="inlineStr">
        <is>
          <t>kilogram</t>
        </is>
      </c>
      <c r="F900" t="inlineStr">
        <is>
          <t>production</t>
        </is>
      </c>
      <c r="H900" t="inlineStr">
        <is>
          <t>ethanol, from forest residue</t>
        </is>
      </c>
    </row>
    <row r="901">
      <c r="A901" t="inlineStr">
        <is>
          <t>Supply of forest residue</t>
        </is>
      </c>
      <c r="B901" t="n">
        <v>4.185690630582664</v>
      </c>
      <c r="C901" t="inlineStr">
        <is>
          <t>US</t>
        </is>
      </c>
      <c r="D901" t="inlineStr">
        <is>
          <t>kilogram</t>
        </is>
      </c>
      <c r="F901" t="inlineStr">
        <is>
          <t>technosphere</t>
        </is>
      </c>
      <c r="H901" t="inlineStr">
        <is>
          <t>Forest residue, collected, at ethanol plant</t>
        </is>
      </c>
    </row>
    <row r="902">
      <c r="A902" t="inlineStr">
        <is>
          <t>market for diesel, burned in building machine</t>
        </is>
      </c>
      <c r="B902" t="n">
        <v>0.06359238137334183</v>
      </c>
      <c r="C902" t="inlineStr">
        <is>
          <t>GLO</t>
        </is>
      </c>
      <c r="D902" t="inlineStr">
        <is>
          <t>megajoule</t>
        </is>
      </c>
      <c r="F902" t="inlineStr">
        <is>
          <t>technosphere</t>
        </is>
      </c>
      <c r="H902" t="inlineStr">
        <is>
          <t>diesel, burned in building machine</t>
        </is>
      </c>
    </row>
    <row r="903">
      <c r="A903" t="inlineStr">
        <is>
          <t>market for sodium hydroxide, without water, in 50% solution state</t>
        </is>
      </c>
      <c r="B903" t="n">
        <v>0.03417532686058134</v>
      </c>
      <c r="C903" t="inlineStr">
        <is>
          <t>GLO</t>
        </is>
      </c>
      <c r="D903" t="inlineStr">
        <is>
          <t>kilogram</t>
        </is>
      </c>
      <c r="F903" t="inlineStr">
        <is>
          <t>technosphere</t>
        </is>
      </c>
      <c r="G903" t="inlineStr">
        <is>
          <t>NaOH</t>
        </is>
      </c>
      <c r="H903" t="inlineStr">
        <is>
          <t>sodium hydroxide, without water, in 50% solution state</t>
        </is>
      </c>
    </row>
    <row r="904">
      <c r="A904" t="inlineStr">
        <is>
          <t>market for sulfuric acid</t>
        </is>
      </c>
      <c r="B904" t="n">
        <v>0.10208062309865</v>
      </c>
      <c r="C904" t="inlineStr">
        <is>
          <t>RoW</t>
        </is>
      </c>
      <c r="D904" t="inlineStr">
        <is>
          <t>kilogram</t>
        </is>
      </c>
      <c r="F904" t="inlineStr">
        <is>
          <t>technosphere</t>
        </is>
      </c>
      <c r="H904" t="inlineStr">
        <is>
          <t>sulfuric acid</t>
        </is>
      </c>
    </row>
    <row r="905">
      <c r="A905" t="inlineStr">
        <is>
          <t>market for ammonia, anhydrous, liquid</t>
        </is>
      </c>
      <c r="B905" t="n">
        <v>0.01579847071607121</v>
      </c>
      <c r="C905" t="inlineStr">
        <is>
          <t>RNA</t>
        </is>
      </c>
      <c r="D905" t="inlineStr">
        <is>
          <t>kilogram</t>
        </is>
      </c>
      <c r="F905" t="inlineStr">
        <is>
          <t>technosphere</t>
        </is>
      </c>
      <c r="H905" t="inlineStr">
        <is>
          <t>ammonia, anhydrous, liquid</t>
        </is>
      </c>
    </row>
    <row r="906">
      <c r="A906" t="inlineStr">
        <is>
          <t>market for urea ammonium nitrate mix</t>
        </is>
      </c>
      <c r="B906" t="n">
        <v>0</v>
      </c>
      <c r="C906" t="inlineStr">
        <is>
          <t>RoW</t>
        </is>
      </c>
      <c r="D906" t="inlineStr">
        <is>
          <t>kilogram</t>
        </is>
      </c>
      <c r="F906" t="inlineStr">
        <is>
          <t>technosphere</t>
        </is>
      </c>
      <c r="H906" t="inlineStr">
        <is>
          <t>urea ammonium nitrate mix</t>
        </is>
      </c>
    </row>
    <row r="907">
      <c r="A907" t="inlineStr">
        <is>
          <t>market for quicklime, milled, loose</t>
        </is>
      </c>
      <c r="B907" t="n">
        <v>0.02170531733394946</v>
      </c>
      <c r="C907" t="inlineStr">
        <is>
          <t>RoW</t>
        </is>
      </c>
      <c r="D907" t="inlineStr">
        <is>
          <t>kilogram</t>
        </is>
      </c>
      <c r="F907" t="inlineStr">
        <is>
          <t>technosphere</t>
        </is>
      </c>
      <c r="G907" t="inlineStr">
        <is>
          <t>proxy for CaO</t>
        </is>
      </c>
      <c r="H907" t="inlineStr">
        <is>
          <t>quicklime, milled, loose</t>
        </is>
      </c>
    </row>
    <row r="908">
      <c r="A908" t="inlineStr">
        <is>
          <t>market for ethanol fermentation plant</t>
        </is>
      </c>
      <c r="B908" t="n">
        <v>5.555555555555555e-10</v>
      </c>
      <c r="C908" t="inlineStr">
        <is>
          <t>GLO</t>
        </is>
      </c>
      <c r="D908" t="inlineStr">
        <is>
          <t>unit</t>
        </is>
      </c>
      <c r="F908" t="inlineStr">
        <is>
          <t>technosphere</t>
        </is>
      </c>
      <c r="G908" t="inlineStr">
        <is>
          <t>To replace inputs for concrete and steel. 1 plant = 90,000 t of ethanol per year * 20 years</t>
        </is>
      </c>
      <c r="H908" t="inlineStr">
        <is>
          <t>ethanol fermentation plant</t>
        </is>
      </c>
    </row>
    <row r="909">
      <c r="A909" t="inlineStr">
        <is>
          <t>Carbon dioxide, non-fossil</t>
        </is>
      </c>
      <c r="B909" t="n">
        <v>5.662100041354623</v>
      </c>
      <c r="D909" t="inlineStr">
        <is>
          <t>kilogram</t>
        </is>
      </c>
      <c r="E909" t="inlineStr">
        <is>
          <t>air</t>
        </is>
      </c>
      <c r="F909" t="inlineStr">
        <is>
          <t>biosphere</t>
        </is>
      </c>
      <c r="G909" t="inlineStr">
        <is>
          <t>Fermentation CO2</t>
        </is>
      </c>
    </row>
    <row r="910">
      <c r="A910" t="inlineStr">
        <is>
          <t>market group for electricity, low voltage</t>
        </is>
      </c>
      <c r="B910" t="n">
        <v>-0.3729249669749009</v>
      </c>
      <c r="C910" t="inlineStr">
        <is>
          <t>US</t>
        </is>
      </c>
      <c r="D910" t="inlineStr">
        <is>
          <t>kilowatt hour</t>
        </is>
      </c>
      <c r="F910" t="inlineStr">
        <is>
          <t>technosphere</t>
        </is>
      </c>
      <c r="G910" t="inlineStr">
        <is>
          <t>Co-production of electricity. Displaces US-average electricity.</t>
        </is>
      </c>
      <c r="H910" t="inlineStr">
        <is>
          <t>electricity, low voltage</t>
        </is>
      </c>
    </row>
    <row r="911">
      <c r="A911" t="inlineStr">
        <is>
          <t>market for tap water</t>
        </is>
      </c>
      <c r="B911" t="n">
        <v>12.42078580481622</v>
      </c>
      <c r="C911" t="inlineStr">
        <is>
          <t>RoW</t>
        </is>
      </c>
      <c r="D911" t="inlineStr">
        <is>
          <t>kilogram</t>
        </is>
      </c>
      <c r="F911" t="inlineStr">
        <is>
          <t>technosphere</t>
        </is>
      </c>
      <c r="G911" t="inlineStr">
        <is>
          <t>9.8l/l ethanol, from https://doi.org/10.1007/s00267-009-9370-0</t>
        </is>
      </c>
    </row>
    <row r="913">
      <c r="A913" t="inlineStr">
        <is>
          <t>Activity</t>
        </is>
      </c>
      <c r="B913" t="inlineStr">
        <is>
          <t>Ethanol, from forest residue, economic allocation, at fuelling station</t>
        </is>
      </c>
    </row>
    <row r="914">
      <c r="A914" t="inlineStr">
        <is>
          <t>location</t>
        </is>
      </c>
      <c r="B914" t="inlineStr">
        <is>
          <t>US</t>
        </is>
      </c>
    </row>
    <row r="915">
      <c r="A915" t="inlineStr">
        <is>
          <t>production amount</t>
        </is>
      </c>
      <c r="B915" t="n">
        <v>1</v>
      </c>
    </row>
    <row r="916">
      <c r="A916" t="inlineStr">
        <is>
          <t>reference product</t>
        </is>
      </c>
      <c r="B916" t="inlineStr">
        <is>
          <t>ethanol, without water, in 99.7% solution state, vehicle grade</t>
        </is>
      </c>
    </row>
    <row r="917">
      <c r="A917" t="inlineStr">
        <is>
          <t>type</t>
        </is>
      </c>
      <c r="B917" t="inlineStr">
        <is>
          <t>process</t>
        </is>
      </c>
    </row>
    <row r="918">
      <c r="A918" t="inlineStr">
        <is>
          <t>unit</t>
        </is>
      </c>
      <c r="B918" t="inlineStr">
        <is>
          <t>kilogram</t>
        </is>
      </c>
    </row>
    <row r="919">
      <c r="A919" t="inlineStr">
        <is>
          <t>source</t>
        </is>
      </c>
      <c r="B919" t="inlineStr">
        <is>
          <t>Fuel-Cycle Assessment of Selected Bioethanol Production Pathways in the United States, November 1, 2006, M. Wu, M. Wang, H. Huo, http://greet.es.anl.gov/publication-2lli584z (2020 update). Distribution of fuel (incl. losses) adapted from ecoinvent 3.7.</t>
        </is>
      </c>
    </row>
    <row r="920">
      <c r="A920" t="inlineStr">
        <is>
          <t>comment</t>
        </is>
      </c>
      <c r="B920" t="inlineStr">
        <is>
          <t>Economic allocation. LHV: 29.7 MJ/kg.</t>
        </is>
      </c>
    </row>
    <row r="921">
      <c r="A921" t="inlineStr">
        <is>
          <t>classifications</t>
        </is>
      </c>
      <c r="B921" t="inlineStr">
        <is>
          <t>CPC::35491:Biodiesel</t>
        </is>
      </c>
    </row>
    <row r="922">
      <c r="A922" t="inlineStr">
        <is>
          <t>Exchanges</t>
        </is>
      </c>
    </row>
    <row r="923">
      <c r="A923" t="inlineStr">
        <is>
          <t>name</t>
        </is>
      </c>
      <c r="B923" t="inlineStr">
        <is>
          <t>amount</t>
        </is>
      </c>
      <c r="C923" t="inlineStr">
        <is>
          <t>location</t>
        </is>
      </c>
      <c r="D923" t="inlineStr">
        <is>
          <t>unit</t>
        </is>
      </c>
      <c r="E923" t="inlineStr">
        <is>
          <t>categories</t>
        </is>
      </c>
      <c r="F923" t="inlineStr">
        <is>
          <t>type</t>
        </is>
      </c>
      <c r="G923" t="inlineStr">
        <is>
          <t>uncertainty type</t>
        </is>
      </c>
      <c r="H923" t="inlineStr">
        <is>
          <t>loc</t>
        </is>
      </c>
      <c r="I923" t="inlineStr">
        <is>
          <t>comment</t>
        </is>
      </c>
      <c r="J923" t="inlineStr">
        <is>
          <t>reference product</t>
        </is>
      </c>
    </row>
    <row r="924">
      <c r="A924" t="inlineStr">
        <is>
          <t>Ethanol, from forest residue, economic allocation, at fuelling station</t>
        </is>
      </c>
      <c r="B924" t="n">
        <v>1</v>
      </c>
      <c r="C924" t="inlineStr">
        <is>
          <t>US</t>
        </is>
      </c>
      <c r="D924" t="inlineStr">
        <is>
          <t>kilogram</t>
        </is>
      </c>
      <c r="F924" t="inlineStr">
        <is>
          <t>production</t>
        </is>
      </c>
      <c r="J924" t="inlineStr">
        <is>
          <t>ethanol, without water, in 99.7% solution state, vehicle grade</t>
        </is>
      </c>
    </row>
    <row r="925">
      <c r="A925" t="inlineStr">
        <is>
          <t>Ethanol production, via fermentation, from forest residue, economic allocation</t>
        </is>
      </c>
      <c r="B925" t="n">
        <v>1.00057</v>
      </c>
      <c r="C925" t="inlineStr">
        <is>
          <t>US</t>
        </is>
      </c>
      <c r="D925" t="inlineStr">
        <is>
          <t>kilogram</t>
        </is>
      </c>
      <c r="F925" t="inlineStr">
        <is>
          <t>technosphere</t>
        </is>
      </c>
      <c r="J925" t="inlineStr">
        <is>
          <t>ethanol, from forest residue</t>
        </is>
      </c>
    </row>
    <row r="926">
      <c r="A926" t="inlineStr">
        <is>
          <t>market group for electricity, low voltage</t>
        </is>
      </c>
      <c r="B926" t="n">
        <v>0.0067</v>
      </c>
      <c r="C926" t="inlineStr">
        <is>
          <t>US</t>
        </is>
      </c>
      <c r="D926" t="inlineStr">
        <is>
          <t>kilowatt hour</t>
        </is>
      </c>
      <c r="F926" t="inlineStr">
        <is>
          <t>technosphere</t>
        </is>
      </c>
      <c r="J926" t="inlineStr">
        <is>
          <t>electricity, low voltage</t>
        </is>
      </c>
    </row>
    <row r="927">
      <c r="A927" t="inlineStr">
        <is>
          <t>market for fly ash and scrubber sludge</t>
        </is>
      </c>
      <c r="B927" t="n">
        <v>-0.000168</v>
      </c>
      <c r="C927" t="inlineStr">
        <is>
          <t>RoW</t>
        </is>
      </c>
      <c r="D927" t="inlineStr">
        <is>
          <t>kilogram</t>
        </is>
      </c>
      <c r="F927" t="inlineStr">
        <is>
          <t>technosphere</t>
        </is>
      </c>
      <c r="J927" t="inlineStr">
        <is>
          <t>fly ash and scrubber sludge</t>
        </is>
      </c>
    </row>
    <row r="928">
      <c r="A928" t="inlineStr">
        <is>
          <t>market for heat, central or small-scale, other than natural gas</t>
        </is>
      </c>
      <c r="B928" t="n">
        <v>0.000584</v>
      </c>
      <c r="C928" t="inlineStr">
        <is>
          <t>RoW</t>
        </is>
      </c>
      <c r="D928" t="inlineStr">
        <is>
          <t>megajoule</t>
        </is>
      </c>
      <c r="F928" t="inlineStr">
        <is>
          <t>technosphere</t>
        </is>
      </c>
      <c r="J928" t="inlineStr">
        <is>
          <t>heat, central or small-scale, other than natural gas</t>
        </is>
      </c>
    </row>
    <row r="929">
      <c r="A929" t="inlineStr">
        <is>
          <t>infrastructure construction, for regional distribution of oil product</t>
        </is>
      </c>
      <c r="B929" t="n">
        <v>2.6e-10</v>
      </c>
      <c r="C929" t="inlineStr">
        <is>
          <t>RoW</t>
        </is>
      </c>
      <c r="D929" t="inlineStr">
        <is>
          <t>unit</t>
        </is>
      </c>
      <c r="F929" t="inlineStr">
        <is>
          <t>technosphere</t>
        </is>
      </c>
      <c r="J929" t="inlineStr">
        <is>
          <t>infrastructure, for regional distribution of oil product</t>
        </is>
      </c>
    </row>
    <row r="930">
      <c r="A930" t="inlineStr">
        <is>
          <t>market for municipal solid waste</t>
        </is>
      </c>
      <c r="B930" t="n">
        <v>-6.27e-06</v>
      </c>
      <c r="C930" t="inlineStr">
        <is>
          <t>RoW</t>
        </is>
      </c>
      <c r="D930" t="inlineStr">
        <is>
          <t>kilogram</t>
        </is>
      </c>
      <c r="F930" t="inlineStr">
        <is>
          <t>technosphere</t>
        </is>
      </c>
      <c r="J930" t="inlineStr">
        <is>
          <t>municipal solid waste</t>
        </is>
      </c>
    </row>
    <row r="931">
      <c r="A931" t="inlineStr">
        <is>
          <t>market for rainwater mineral oil storage</t>
        </is>
      </c>
      <c r="B931" t="n">
        <v>-7.499999999999999e-05</v>
      </c>
      <c r="C931" t="inlineStr">
        <is>
          <t>RoW</t>
        </is>
      </c>
      <c r="D931" t="inlineStr">
        <is>
          <t>cubic meter</t>
        </is>
      </c>
      <c r="F931" t="inlineStr">
        <is>
          <t>technosphere</t>
        </is>
      </c>
      <c r="J931" t="inlineStr">
        <is>
          <t>rainwater mineral oil storage</t>
        </is>
      </c>
    </row>
    <row r="932">
      <c r="A932" t="inlineStr">
        <is>
          <t>market for tap water</t>
        </is>
      </c>
      <c r="B932" t="n">
        <v>0.0006890000000000001</v>
      </c>
      <c r="C932" t="inlineStr">
        <is>
          <t>RoW</t>
        </is>
      </c>
      <c r="D932" t="inlineStr">
        <is>
          <t>kilogram</t>
        </is>
      </c>
      <c r="F932" t="inlineStr">
        <is>
          <t>technosphere</t>
        </is>
      </c>
      <c r="J932" t="inlineStr">
        <is>
          <t>tap water</t>
        </is>
      </c>
    </row>
    <row r="933">
      <c r="A933" t="inlineStr">
        <is>
          <t>market for transport, freight train</t>
        </is>
      </c>
      <c r="B933" t="n">
        <v>0.0336</v>
      </c>
      <c r="C933" t="inlineStr">
        <is>
          <t>RoW</t>
        </is>
      </c>
      <c r="D933" t="inlineStr">
        <is>
          <t>ton kilometer</t>
        </is>
      </c>
      <c r="F933" t="inlineStr">
        <is>
          <t>technosphere</t>
        </is>
      </c>
      <c r="J933" t="inlineStr">
        <is>
          <t>transport, freight train</t>
        </is>
      </c>
    </row>
    <row r="934">
      <c r="A934" t="inlineStr">
        <is>
          <t>market for transport, freight, lorry, unspecified</t>
        </is>
      </c>
      <c r="B934" t="n">
        <v>0.0326</v>
      </c>
      <c r="C934" t="inlineStr">
        <is>
          <t>RER</t>
        </is>
      </c>
      <c r="D934" t="inlineStr">
        <is>
          <t>ton kilometer</t>
        </is>
      </c>
      <c r="F934" t="inlineStr">
        <is>
          <t>technosphere</t>
        </is>
      </c>
      <c r="J934" t="inlineStr">
        <is>
          <t>transport, freight, lorry, unspecified</t>
        </is>
      </c>
    </row>
    <row r="935">
      <c r="A935" t="inlineStr">
        <is>
          <t>treatment of wastewater, average, capacity 1E9l/year</t>
        </is>
      </c>
      <c r="B935" t="n">
        <v>-6.89e-07</v>
      </c>
      <c r="C935" t="inlineStr">
        <is>
          <t>RoW</t>
        </is>
      </c>
      <c r="D935" t="inlineStr">
        <is>
          <t>cubic meter</t>
        </is>
      </c>
      <c r="F935" t="inlineStr">
        <is>
          <t>technosphere</t>
        </is>
      </c>
      <c r="J935" t="inlineStr">
        <is>
          <t>wastewater, average</t>
        </is>
      </c>
    </row>
    <row r="937">
      <c r="A937" t="inlineStr">
        <is>
          <t>Activity</t>
        </is>
      </c>
      <c r="B937" t="inlineStr">
        <is>
          <t>Ethanol, from forest residue, energy allocation, at fuelling station</t>
        </is>
      </c>
    </row>
    <row r="938">
      <c r="A938" t="inlineStr">
        <is>
          <t>location</t>
        </is>
      </c>
      <c r="B938" t="inlineStr">
        <is>
          <t>US</t>
        </is>
      </c>
    </row>
    <row r="939">
      <c r="A939" t="inlineStr">
        <is>
          <t>production amount</t>
        </is>
      </c>
      <c r="B939" t="n">
        <v>1</v>
      </c>
    </row>
    <row r="940">
      <c r="A940" t="inlineStr">
        <is>
          <t>reference product</t>
        </is>
      </c>
      <c r="B940" t="inlineStr">
        <is>
          <t>ethanol, without water, in 99.7% solution state, vehicle grade</t>
        </is>
      </c>
    </row>
    <row r="941">
      <c r="A941" t="inlineStr">
        <is>
          <t>type</t>
        </is>
      </c>
      <c r="B941" t="inlineStr">
        <is>
          <t>process</t>
        </is>
      </c>
    </row>
    <row r="942">
      <c r="A942" t="inlineStr">
        <is>
          <t>unit</t>
        </is>
      </c>
      <c r="B942" t="inlineStr">
        <is>
          <t>kilogram</t>
        </is>
      </c>
    </row>
    <row r="943">
      <c r="A943" t="inlineStr">
        <is>
          <t>source</t>
        </is>
      </c>
      <c r="B943" t="inlineStr">
        <is>
          <t>Fuel-Cycle Assessment of Selected Bioethanol Production Pathways in the United States, November 1, 2006, M. Wu, M. Wang, H. Huo, http://greet.es.anl.gov/publication-2lli584z (2020 update). Distribution of fuel (incl. losses) adapted from ecoinvent 3.7.</t>
        </is>
      </c>
    </row>
    <row r="944">
      <c r="A944" t="inlineStr">
        <is>
          <t>comment</t>
        </is>
      </c>
      <c r="B944" t="inlineStr">
        <is>
          <t>Energy allocation. LHV: 29.7 MJ/kg.</t>
        </is>
      </c>
    </row>
    <row r="945">
      <c r="A945" t="inlineStr">
        <is>
          <t>classifications</t>
        </is>
      </c>
      <c r="B945" t="inlineStr">
        <is>
          <t>CPC::35491:Biodiesel</t>
        </is>
      </c>
    </row>
    <row r="946">
      <c r="A946" t="inlineStr">
        <is>
          <t>Exchanges</t>
        </is>
      </c>
    </row>
    <row r="947">
      <c r="A947" t="inlineStr">
        <is>
          <t>name</t>
        </is>
      </c>
      <c r="B947" t="inlineStr">
        <is>
          <t>amount</t>
        </is>
      </c>
      <c r="C947" t="inlineStr">
        <is>
          <t>location</t>
        </is>
      </c>
      <c r="D947" t="inlineStr">
        <is>
          <t>unit</t>
        </is>
      </c>
      <c r="E947" t="inlineStr">
        <is>
          <t>categories</t>
        </is>
      </c>
      <c r="F947" t="inlineStr">
        <is>
          <t>type</t>
        </is>
      </c>
      <c r="G947" t="inlineStr">
        <is>
          <t>uncertainty type</t>
        </is>
      </c>
      <c r="H947" t="inlineStr">
        <is>
          <t>loc</t>
        </is>
      </c>
      <c r="I947" t="inlineStr">
        <is>
          <t>comment</t>
        </is>
      </c>
      <c r="J947" t="inlineStr">
        <is>
          <t>reference product</t>
        </is>
      </c>
    </row>
    <row r="948">
      <c r="A948" t="inlineStr">
        <is>
          <t>Ethanol, from forest residue, energy allocation, at fuelling station</t>
        </is>
      </c>
      <c r="B948" t="n">
        <v>1</v>
      </c>
      <c r="C948" t="inlineStr">
        <is>
          <t>US</t>
        </is>
      </c>
      <c r="D948" t="inlineStr">
        <is>
          <t>kilogram</t>
        </is>
      </c>
      <c r="F948" t="inlineStr">
        <is>
          <t>production</t>
        </is>
      </c>
      <c r="J948" t="inlineStr">
        <is>
          <t>ethanol, without water, in 99.7% solution state, vehicle grade</t>
        </is>
      </c>
    </row>
    <row r="949">
      <c r="A949" t="inlineStr">
        <is>
          <t>Ethanol production, via fermentation, from forest residue, energy allocation</t>
        </is>
      </c>
      <c r="B949" t="n">
        <v>1.00057</v>
      </c>
      <c r="C949" t="inlineStr">
        <is>
          <t>US</t>
        </is>
      </c>
      <c r="D949" t="inlineStr">
        <is>
          <t>kilogram</t>
        </is>
      </c>
      <c r="F949" t="inlineStr">
        <is>
          <t>technosphere</t>
        </is>
      </c>
      <c r="J949" t="inlineStr">
        <is>
          <t>ethanol, from forest residue</t>
        </is>
      </c>
    </row>
    <row r="950">
      <c r="A950" t="inlineStr">
        <is>
          <t>market group for electricity, low voltage</t>
        </is>
      </c>
      <c r="B950" t="n">
        <v>0.0067</v>
      </c>
      <c r="C950" t="inlineStr">
        <is>
          <t>US</t>
        </is>
      </c>
      <c r="D950" t="inlineStr">
        <is>
          <t>kilowatt hour</t>
        </is>
      </c>
      <c r="F950" t="inlineStr">
        <is>
          <t>technosphere</t>
        </is>
      </c>
      <c r="J950" t="inlineStr">
        <is>
          <t>electricity, low voltage</t>
        </is>
      </c>
    </row>
    <row r="951">
      <c r="A951" t="inlineStr">
        <is>
          <t>market for fly ash and scrubber sludge</t>
        </is>
      </c>
      <c r="B951" t="n">
        <v>-0.000168</v>
      </c>
      <c r="C951" t="inlineStr">
        <is>
          <t>RoW</t>
        </is>
      </c>
      <c r="D951" t="inlineStr">
        <is>
          <t>kilogram</t>
        </is>
      </c>
      <c r="F951" t="inlineStr">
        <is>
          <t>technosphere</t>
        </is>
      </c>
      <c r="J951" t="inlineStr">
        <is>
          <t>fly ash and scrubber sludge</t>
        </is>
      </c>
    </row>
    <row r="952">
      <c r="A952" t="inlineStr">
        <is>
          <t>market for heat, central or small-scale, other than natural gas</t>
        </is>
      </c>
      <c r="B952" t="n">
        <v>0.000584</v>
      </c>
      <c r="C952" t="inlineStr">
        <is>
          <t>RoW</t>
        </is>
      </c>
      <c r="D952" t="inlineStr">
        <is>
          <t>megajoule</t>
        </is>
      </c>
      <c r="F952" t="inlineStr">
        <is>
          <t>technosphere</t>
        </is>
      </c>
      <c r="J952" t="inlineStr">
        <is>
          <t>heat, central or small-scale, other than natural gas</t>
        </is>
      </c>
    </row>
    <row r="953">
      <c r="A953" t="inlineStr">
        <is>
          <t>infrastructure construction, for regional distribution of oil product</t>
        </is>
      </c>
      <c r="B953" t="n">
        <v>2.6e-10</v>
      </c>
      <c r="C953" t="inlineStr">
        <is>
          <t>RoW</t>
        </is>
      </c>
      <c r="D953" t="inlineStr">
        <is>
          <t>unit</t>
        </is>
      </c>
      <c r="F953" t="inlineStr">
        <is>
          <t>technosphere</t>
        </is>
      </c>
      <c r="J953" t="inlineStr">
        <is>
          <t>infrastructure, for regional distribution of oil product</t>
        </is>
      </c>
    </row>
    <row r="954">
      <c r="A954" t="inlineStr">
        <is>
          <t>market for municipal solid waste</t>
        </is>
      </c>
      <c r="B954" t="n">
        <v>-6.27e-06</v>
      </c>
      <c r="C954" t="inlineStr">
        <is>
          <t>RoW</t>
        </is>
      </c>
      <c r="D954" t="inlineStr">
        <is>
          <t>kilogram</t>
        </is>
      </c>
      <c r="F954" t="inlineStr">
        <is>
          <t>technosphere</t>
        </is>
      </c>
      <c r="J954" t="inlineStr">
        <is>
          <t>municipal solid waste</t>
        </is>
      </c>
    </row>
    <row r="955">
      <c r="A955" t="inlineStr">
        <is>
          <t>market for rainwater mineral oil storage</t>
        </is>
      </c>
      <c r="B955" t="n">
        <v>-7.499999999999999e-05</v>
      </c>
      <c r="C955" t="inlineStr">
        <is>
          <t>RoW</t>
        </is>
      </c>
      <c r="D955" t="inlineStr">
        <is>
          <t>cubic meter</t>
        </is>
      </c>
      <c r="F955" t="inlineStr">
        <is>
          <t>technosphere</t>
        </is>
      </c>
      <c r="J955" t="inlineStr">
        <is>
          <t>rainwater mineral oil storage</t>
        </is>
      </c>
    </row>
    <row r="956">
      <c r="A956" t="inlineStr">
        <is>
          <t>market for tap water</t>
        </is>
      </c>
      <c r="B956" t="n">
        <v>0.0006890000000000001</v>
      </c>
      <c r="C956" t="inlineStr">
        <is>
          <t>RoW</t>
        </is>
      </c>
      <c r="D956" t="inlineStr">
        <is>
          <t>kilogram</t>
        </is>
      </c>
      <c r="F956" t="inlineStr">
        <is>
          <t>technosphere</t>
        </is>
      </c>
      <c r="J956" t="inlineStr">
        <is>
          <t>tap water</t>
        </is>
      </c>
    </row>
    <row r="957">
      <c r="A957" t="inlineStr">
        <is>
          <t>market for transport, freight train</t>
        </is>
      </c>
      <c r="B957" t="n">
        <v>0.0336</v>
      </c>
      <c r="C957" t="inlineStr">
        <is>
          <t>RoW</t>
        </is>
      </c>
      <c r="D957" t="inlineStr">
        <is>
          <t>ton kilometer</t>
        </is>
      </c>
      <c r="F957" t="inlineStr">
        <is>
          <t>technosphere</t>
        </is>
      </c>
      <c r="J957" t="inlineStr">
        <is>
          <t>transport, freight train</t>
        </is>
      </c>
    </row>
    <row r="958">
      <c r="A958" t="inlineStr">
        <is>
          <t>market for transport, freight, lorry, unspecified</t>
        </is>
      </c>
      <c r="B958" t="n">
        <v>0.0326</v>
      </c>
      <c r="C958" t="inlineStr">
        <is>
          <t>RER</t>
        </is>
      </c>
      <c r="D958" t="inlineStr">
        <is>
          <t>ton kilometer</t>
        </is>
      </c>
      <c r="F958" t="inlineStr">
        <is>
          <t>technosphere</t>
        </is>
      </c>
      <c r="J958" t="inlineStr">
        <is>
          <t>transport, freight, lorry, unspecified</t>
        </is>
      </c>
    </row>
    <row r="959">
      <c r="A959" t="inlineStr">
        <is>
          <t>treatment of wastewater, average, capacity 1E9l/year</t>
        </is>
      </c>
      <c r="B959" t="n">
        <v>-6.89e-07</v>
      </c>
      <c r="C959" t="inlineStr">
        <is>
          <t>RoW</t>
        </is>
      </c>
      <c r="D959" t="inlineStr">
        <is>
          <t>cubic meter</t>
        </is>
      </c>
      <c r="F959" t="inlineStr">
        <is>
          <t>technosphere</t>
        </is>
      </c>
      <c r="J959" t="inlineStr">
        <is>
          <t>wastewater, average</t>
        </is>
      </c>
    </row>
    <row r="961">
      <c r="A961" t="inlineStr">
        <is>
          <t>Activity</t>
        </is>
      </c>
      <c r="B961" t="inlineStr">
        <is>
          <t>Ethanol, from forest residue, system expansion, at fuelling station</t>
        </is>
      </c>
    </row>
    <row r="962">
      <c r="A962" t="inlineStr">
        <is>
          <t>location</t>
        </is>
      </c>
      <c r="B962" t="inlineStr">
        <is>
          <t>US</t>
        </is>
      </c>
    </row>
    <row r="963">
      <c r="A963" t="inlineStr">
        <is>
          <t>production amount</t>
        </is>
      </c>
      <c r="B963" t="n">
        <v>1</v>
      </c>
    </row>
    <row r="964">
      <c r="A964" t="inlineStr">
        <is>
          <t>reference product</t>
        </is>
      </c>
      <c r="B964" t="inlineStr">
        <is>
          <t>ethanol, without water, in 99.7% solution state, vehicle grade</t>
        </is>
      </c>
    </row>
    <row r="965">
      <c r="A965" t="inlineStr">
        <is>
          <t>type</t>
        </is>
      </c>
      <c r="B965" t="inlineStr">
        <is>
          <t>process</t>
        </is>
      </c>
    </row>
    <row r="966">
      <c r="A966" t="inlineStr">
        <is>
          <t>unit</t>
        </is>
      </c>
      <c r="B966" t="inlineStr">
        <is>
          <t>kilogram</t>
        </is>
      </c>
    </row>
    <row r="967">
      <c r="A967" t="inlineStr">
        <is>
          <t>source</t>
        </is>
      </c>
      <c r="B967" t="inlineStr">
        <is>
          <t>Fuel-Cycle Assessment of Selected Bioethanol Production Pathways in the United States, November 1, 2006, M. Wu, M. Wang, H. Huo, http://greet.es.anl.gov/publication-2lli584z (2020 update). Distribution of fuel (incl. losses) adapted from ecoinvent 3.7.</t>
        </is>
      </c>
    </row>
    <row r="968">
      <c r="A968" t="inlineStr">
        <is>
          <t>comment</t>
        </is>
      </c>
      <c r="B968" t="inlineStr">
        <is>
          <t>system expansion. LHV: 29.7 MJ/kg.</t>
        </is>
      </c>
    </row>
    <row r="969">
      <c r="A969" t="inlineStr">
        <is>
          <t>classifications</t>
        </is>
      </c>
      <c r="B969" t="inlineStr">
        <is>
          <t>CPC::35491:Biodiesel</t>
        </is>
      </c>
    </row>
    <row r="970">
      <c r="A970" t="inlineStr">
        <is>
          <t>Exchanges</t>
        </is>
      </c>
    </row>
    <row r="971">
      <c r="A971" t="inlineStr">
        <is>
          <t>name</t>
        </is>
      </c>
      <c r="B971" t="inlineStr">
        <is>
          <t>amount</t>
        </is>
      </c>
      <c r="C971" t="inlineStr">
        <is>
          <t>location</t>
        </is>
      </c>
      <c r="D971" t="inlineStr">
        <is>
          <t>unit</t>
        </is>
      </c>
      <c r="E971" t="inlineStr">
        <is>
          <t>categories</t>
        </is>
      </c>
      <c r="F971" t="inlineStr">
        <is>
          <t>type</t>
        </is>
      </c>
      <c r="G971" t="inlineStr">
        <is>
          <t>uncertainty type</t>
        </is>
      </c>
      <c r="H971" t="inlineStr">
        <is>
          <t>loc</t>
        </is>
      </c>
      <c r="I971" t="inlineStr">
        <is>
          <t>comment</t>
        </is>
      </c>
      <c r="J971" t="inlineStr">
        <is>
          <t>reference product</t>
        </is>
      </c>
    </row>
    <row r="972">
      <c r="A972" t="inlineStr">
        <is>
          <t>Ethanol, from forest residue, system expansion, at fuelling station</t>
        </is>
      </c>
      <c r="B972" t="n">
        <v>1</v>
      </c>
      <c r="C972" t="inlineStr">
        <is>
          <t>US</t>
        </is>
      </c>
      <c r="D972" t="inlineStr">
        <is>
          <t>kilogram</t>
        </is>
      </c>
      <c r="F972" t="inlineStr">
        <is>
          <t>production</t>
        </is>
      </c>
      <c r="J972" t="inlineStr">
        <is>
          <t>ethanol, without water, in 99.7% solution state, vehicle grade</t>
        </is>
      </c>
    </row>
    <row r="973">
      <c r="A973" t="inlineStr">
        <is>
          <t>Ethanol production, via fermentation, from forest residue, system expansion</t>
        </is>
      </c>
      <c r="B973" t="n">
        <v>1.00057</v>
      </c>
      <c r="C973" t="inlineStr">
        <is>
          <t>US</t>
        </is>
      </c>
      <c r="D973" t="inlineStr">
        <is>
          <t>kilogram</t>
        </is>
      </c>
      <c r="F973" t="inlineStr">
        <is>
          <t>technosphere</t>
        </is>
      </c>
      <c r="J973" t="inlineStr">
        <is>
          <t>ethanol, from forest residue</t>
        </is>
      </c>
    </row>
    <row r="974">
      <c r="A974" t="inlineStr">
        <is>
          <t>market group for electricity, low voltage</t>
        </is>
      </c>
      <c r="B974" t="n">
        <v>0.0067</v>
      </c>
      <c r="C974" t="inlineStr">
        <is>
          <t>US</t>
        </is>
      </c>
      <c r="D974" t="inlineStr">
        <is>
          <t>kilowatt hour</t>
        </is>
      </c>
      <c r="F974" t="inlineStr">
        <is>
          <t>technosphere</t>
        </is>
      </c>
      <c r="J974" t="inlineStr">
        <is>
          <t>electricity, low voltage</t>
        </is>
      </c>
    </row>
    <row r="975">
      <c r="A975" t="inlineStr">
        <is>
          <t>market for fly ash and scrubber sludge</t>
        </is>
      </c>
      <c r="B975" t="n">
        <v>-0.000168</v>
      </c>
      <c r="C975" t="inlineStr">
        <is>
          <t>RoW</t>
        </is>
      </c>
      <c r="D975" t="inlineStr">
        <is>
          <t>kilogram</t>
        </is>
      </c>
      <c r="F975" t="inlineStr">
        <is>
          <t>technosphere</t>
        </is>
      </c>
      <c r="J975" t="inlineStr">
        <is>
          <t>fly ash and scrubber sludge</t>
        </is>
      </c>
    </row>
    <row r="976">
      <c r="A976" t="inlineStr">
        <is>
          <t>market for heat, central or small-scale, other than natural gas</t>
        </is>
      </c>
      <c r="B976" t="n">
        <v>0.000584</v>
      </c>
      <c r="C976" t="inlineStr">
        <is>
          <t>RoW</t>
        </is>
      </c>
      <c r="D976" t="inlineStr">
        <is>
          <t>megajoule</t>
        </is>
      </c>
      <c r="F976" t="inlineStr">
        <is>
          <t>technosphere</t>
        </is>
      </c>
      <c r="J976" t="inlineStr">
        <is>
          <t>heat, central or small-scale, other than natural gas</t>
        </is>
      </c>
    </row>
    <row r="977">
      <c r="A977" t="inlineStr">
        <is>
          <t>infrastructure construction, for regional distribution of oil product</t>
        </is>
      </c>
      <c r="B977" t="n">
        <v>2.6e-10</v>
      </c>
      <c r="C977" t="inlineStr">
        <is>
          <t>RoW</t>
        </is>
      </c>
      <c r="D977" t="inlineStr">
        <is>
          <t>unit</t>
        </is>
      </c>
      <c r="F977" t="inlineStr">
        <is>
          <t>technosphere</t>
        </is>
      </c>
      <c r="J977" t="inlineStr">
        <is>
          <t>infrastructure, for regional distribution of oil product</t>
        </is>
      </c>
    </row>
    <row r="978">
      <c r="A978" t="inlineStr">
        <is>
          <t>market for municipal solid waste</t>
        </is>
      </c>
      <c r="B978" t="n">
        <v>-6.27e-06</v>
      </c>
      <c r="C978" t="inlineStr">
        <is>
          <t>RoW</t>
        </is>
      </c>
      <c r="D978" t="inlineStr">
        <is>
          <t>kilogram</t>
        </is>
      </c>
      <c r="F978" t="inlineStr">
        <is>
          <t>technosphere</t>
        </is>
      </c>
      <c r="J978" t="inlineStr">
        <is>
          <t>municipal solid waste</t>
        </is>
      </c>
    </row>
    <row r="979">
      <c r="A979" t="inlineStr">
        <is>
          <t>market for rainwater mineral oil storage</t>
        </is>
      </c>
      <c r="B979" t="n">
        <v>-7.499999999999999e-05</v>
      </c>
      <c r="C979" t="inlineStr">
        <is>
          <t>RoW</t>
        </is>
      </c>
      <c r="D979" t="inlineStr">
        <is>
          <t>cubic meter</t>
        </is>
      </c>
      <c r="F979" t="inlineStr">
        <is>
          <t>technosphere</t>
        </is>
      </c>
      <c r="J979" t="inlineStr">
        <is>
          <t>rainwater mineral oil storage</t>
        </is>
      </c>
    </row>
    <row r="980">
      <c r="A980" t="inlineStr">
        <is>
          <t>market for tap water</t>
        </is>
      </c>
      <c r="B980" t="n">
        <v>0.0006890000000000001</v>
      </c>
      <c r="C980" t="inlineStr">
        <is>
          <t>RoW</t>
        </is>
      </c>
      <c r="D980" t="inlineStr">
        <is>
          <t>kilogram</t>
        </is>
      </c>
      <c r="F980" t="inlineStr">
        <is>
          <t>technosphere</t>
        </is>
      </c>
      <c r="J980" t="inlineStr">
        <is>
          <t>tap water</t>
        </is>
      </c>
    </row>
    <row r="981">
      <c r="A981" t="inlineStr">
        <is>
          <t>market for transport, freight train</t>
        </is>
      </c>
      <c r="B981" t="n">
        <v>0.0336</v>
      </c>
      <c r="C981" t="inlineStr">
        <is>
          <t>RoW</t>
        </is>
      </c>
      <c r="D981" t="inlineStr">
        <is>
          <t>ton kilometer</t>
        </is>
      </c>
      <c r="F981" t="inlineStr">
        <is>
          <t>technosphere</t>
        </is>
      </c>
      <c r="J981" t="inlineStr">
        <is>
          <t>transport, freight train</t>
        </is>
      </c>
    </row>
    <row r="982">
      <c r="A982" t="inlineStr">
        <is>
          <t>market for transport, freight, lorry, unspecified</t>
        </is>
      </c>
      <c r="B982" t="n">
        <v>0.0326</v>
      </c>
      <c r="C982" t="inlineStr">
        <is>
          <t>RER</t>
        </is>
      </c>
      <c r="D982" t="inlineStr">
        <is>
          <t>ton kilometer</t>
        </is>
      </c>
      <c r="F982" t="inlineStr">
        <is>
          <t>technosphere</t>
        </is>
      </c>
      <c r="J982" t="inlineStr">
        <is>
          <t>transport, freight, lorry, unspecified</t>
        </is>
      </c>
    </row>
    <row r="983">
      <c r="A983" t="inlineStr">
        <is>
          <t>treatment of wastewater, average, capacity 1E9l/year</t>
        </is>
      </c>
      <c r="B983" t="n">
        <v>-6.89e-07</v>
      </c>
      <c r="C983" t="inlineStr">
        <is>
          <t>RoW</t>
        </is>
      </c>
      <c r="D983" t="inlineStr">
        <is>
          <t>cubic meter</t>
        </is>
      </c>
      <c r="F983" t="inlineStr">
        <is>
          <t>technosphere</t>
        </is>
      </c>
      <c r="J983" t="inlineStr">
        <is>
          <t>wastewater, average</t>
        </is>
      </c>
    </row>
    <row r="985">
      <c r="A985" t="inlineStr">
        <is>
          <t>Activity</t>
        </is>
      </c>
      <c r="B985" t="inlineStr">
        <is>
          <t>Farming and supply of miscanthus</t>
        </is>
      </c>
    </row>
    <row r="986">
      <c r="A986" t="inlineStr">
        <is>
          <t>location</t>
        </is>
      </c>
      <c r="B986" t="inlineStr">
        <is>
          <t>US</t>
        </is>
      </c>
    </row>
    <row r="987">
      <c r="A987" t="inlineStr">
        <is>
          <t>production amount</t>
        </is>
      </c>
      <c r="B987" t="n">
        <v>1</v>
      </c>
    </row>
    <row r="988">
      <c r="A988" t="inlineStr">
        <is>
          <t>reference product</t>
        </is>
      </c>
      <c r="B988" t="inlineStr">
        <is>
          <t>Miscanthus, harvested, at ethanol plant</t>
        </is>
      </c>
    </row>
    <row r="989">
      <c r="A989" t="inlineStr">
        <is>
          <t>type</t>
        </is>
      </c>
      <c r="B989" t="inlineStr">
        <is>
          <t>process</t>
        </is>
      </c>
    </row>
    <row r="990">
      <c r="A990" t="inlineStr">
        <is>
          <t>unit</t>
        </is>
      </c>
      <c r="B990" t="inlineStr">
        <is>
          <t>kilogram</t>
        </is>
      </c>
    </row>
    <row r="991">
      <c r="A991" t="inlineStr">
        <is>
          <t>source</t>
        </is>
      </c>
      <c r="B991" t="inlineStr">
        <is>
          <t>Fuel-Cycle Assessment of Selected Bioethanol Production Pathways in the United States, November 1, 2006, M. Wu, M. Wang, H. Huo, http://greet.es.anl.gov/publication-2lli584z (2020 update)</t>
        </is>
      </c>
    </row>
    <row r="992">
      <c r="A992" t="inlineStr">
        <is>
          <t>comment</t>
        </is>
      </c>
      <c r="B992" t="inlineStr">
        <is>
          <t>Already includes a 14% loss (from handling and during transport). Several inputs are missing in GREET and have been added from ecoinvent. For example, the supply of seeds, land occupation, emission from fertilizers to soil and water, etc.</t>
        </is>
      </c>
    </row>
    <row r="993">
      <c r="A993" t="inlineStr">
        <is>
          <t>LHV [MJ/kg dry]</t>
        </is>
      </c>
      <c r="B993" t="n">
        <v>16.1866676178</v>
      </c>
    </row>
    <row r="994">
      <c r="A994" t="inlineStr">
        <is>
          <t>Moisture content [% wt]</t>
        </is>
      </c>
      <c r="B994" t="n">
        <v>0.15</v>
      </c>
    </row>
    <row r="995">
      <c r="A995" t="inlineStr">
        <is>
          <t>classifications</t>
        </is>
      </c>
      <c r="B995" t="inlineStr">
        <is>
          <t>CPC::01961:Live plants; bulbs, tubers and roots; cuttings and slips; mushroom spawn</t>
        </is>
      </c>
    </row>
    <row r="996">
      <c r="A996" t="inlineStr">
        <is>
          <t>Exchanges</t>
        </is>
      </c>
    </row>
    <row r="997">
      <c r="A997" t="inlineStr">
        <is>
          <t>name</t>
        </is>
      </c>
      <c r="B997" t="inlineStr">
        <is>
          <t>amount</t>
        </is>
      </c>
      <c r="C997" t="inlineStr">
        <is>
          <t>location</t>
        </is>
      </c>
      <c r="D997" t="inlineStr">
        <is>
          <t>unit</t>
        </is>
      </c>
      <c r="E997" t="inlineStr">
        <is>
          <t>categories</t>
        </is>
      </c>
      <c r="F997" t="inlineStr">
        <is>
          <t>type</t>
        </is>
      </c>
      <c r="G997" t="inlineStr">
        <is>
          <t>comment</t>
        </is>
      </c>
      <c r="H997" t="inlineStr">
        <is>
          <t>reference product</t>
        </is>
      </c>
    </row>
    <row r="998">
      <c r="A998" t="inlineStr">
        <is>
          <t>Farming and supply of miscanthus</t>
        </is>
      </c>
      <c r="B998" t="n">
        <v>1</v>
      </c>
      <c r="C998" t="inlineStr">
        <is>
          <t>US</t>
        </is>
      </c>
      <c r="D998" t="inlineStr">
        <is>
          <t>kilogram</t>
        </is>
      </c>
      <c r="F998" t="inlineStr">
        <is>
          <t>production</t>
        </is>
      </c>
      <c r="H998" t="inlineStr">
        <is>
          <t>Willow, harvested, at ethanol plant</t>
        </is>
      </c>
    </row>
    <row r="999">
      <c r="A999" t="inlineStr">
        <is>
          <t>market for diesel, burned in agricultural machinery</t>
        </is>
      </c>
      <c r="B999" t="n">
        <v>0.0505646090634</v>
      </c>
      <c r="C999" t="inlineStr">
        <is>
          <t>GLO</t>
        </is>
      </c>
      <c r="D999" t="inlineStr">
        <is>
          <t>megajoule</t>
        </is>
      </c>
      <c r="F999" t="inlineStr">
        <is>
          <t>technosphere</t>
        </is>
      </c>
      <c r="G999" t="inlineStr">
        <is>
          <t>268597 Btu per ton</t>
        </is>
      </c>
      <c r="H999" t="inlineStr">
        <is>
          <t>diesel, burned in agricultural machinery</t>
        </is>
      </c>
    </row>
    <row r="1000">
      <c r="A1000" t="inlineStr">
        <is>
          <t>market group for electricity, low voltage</t>
        </is>
      </c>
      <c r="B1000" t="n">
        <v>0.001089638287833333</v>
      </c>
      <c r="C1000" t="inlineStr">
        <is>
          <t>US</t>
        </is>
      </c>
      <c r="D1000" t="inlineStr">
        <is>
          <t>kilowatt hour</t>
        </is>
      </c>
      <c r="F1000" t="inlineStr">
        <is>
          <t>technosphere</t>
        </is>
      </c>
      <c r="H1000" t="inlineStr">
        <is>
          <t>electricity, low voltage</t>
        </is>
      </c>
    </row>
    <row r="1001">
      <c r="A1001" t="inlineStr">
        <is>
          <t>market for transport, freight, lorry, unspecified</t>
        </is>
      </c>
      <c r="B1001" t="n">
        <v>0.05957</v>
      </c>
      <c r="C1001" t="inlineStr">
        <is>
          <t>RER</t>
        </is>
      </c>
      <c r="D1001" t="inlineStr">
        <is>
          <t>ton kilometer</t>
        </is>
      </c>
      <c r="F1001" t="inlineStr">
        <is>
          <t>technosphere</t>
        </is>
      </c>
      <c r="G1001" t="inlineStr">
        <is>
          <t>37 miles</t>
        </is>
      </c>
      <c r="H1001" t="inlineStr">
        <is>
          <t>transport, freight, lorry, unspecified</t>
        </is>
      </c>
    </row>
    <row r="1002">
      <c r="A1002" t="inlineStr">
        <is>
          <t>market for inorganic nitrogen fertiliser, as N</t>
        </is>
      </c>
      <c r="B1002" t="n">
        <v>0.004641</v>
      </c>
      <c r="C1002" t="inlineStr">
        <is>
          <t>US</t>
        </is>
      </c>
      <c r="D1002" t="inlineStr">
        <is>
          <t>kilogram</t>
        </is>
      </c>
      <c r="F1002" t="inlineStr">
        <is>
          <t>technosphere</t>
        </is>
      </c>
      <c r="H1002" t="inlineStr">
        <is>
          <t>inorganic nitrogen fertiliser, as N</t>
        </is>
      </c>
    </row>
    <row r="1003">
      <c r="A1003" t="inlineStr">
        <is>
          <t>market for inorganic phosphorus fertiliser, as P2O5</t>
        </is>
      </c>
      <c r="B1003" t="n">
        <v>0.001047</v>
      </c>
      <c r="C1003" t="inlineStr">
        <is>
          <t>US</t>
        </is>
      </c>
      <c r="D1003" t="inlineStr">
        <is>
          <t>kilogram</t>
        </is>
      </c>
      <c r="F1003" t="inlineStr">
        <is>
          <t>technosphere</t>
        </is>
      </c>
      <c r="H1003" t="inlineStr">
        <is>
          <t>inorganic phosphorus fertiliser, as P2O5</t>
        </is>
      </c>
    </row>
    <row r="1004">
      <c r="A1004" t="inlineStr">
        <is>
          <t>market for inorganic potassium fertiliser, as K2O</t>
        </is>
      </c>
      <c r="B1004" t="n">
        <v>0.002868</v>
      </c>
      <c r="C1004" t="inlineStr">
        <is>
          <t>US</t>
        </is>
      </c>
      <c r="D1004" t="inlineStr">
        <is>
          <t>kilogram</t>
        </is>
      </c>
      <c r="F1004" t="inlineStr">
        <is>
          <t>technosphere</t>
        </is>
      </c>
      <c r="H1004" t="inlineStr">
        <is>
          <t>inorganic potassium fertiliser, as K2O</t>
        </is>
      </c>
    </row>
    <row r="1005">
      <c r="A1005" t="inlineStr">
        <is>
          <t>market for soil pH raising agent, as CaCO3</t>
        </is>
      </c>
      <c r="B1005" t="n">
        <v>0.005183</v>
      </c>
      <c r="C1005" t="inlineStr">
        <is>
          <t>GLO</t>
        </is>
      </c>
      <c r="D1005" t="inlineStr">
        <is>
          <t>kilogram</t>
        </is>
      </c>
      <c r="F1005" t="inlineStr">
        <is>
          <t>technosphere</t>
        </is>
      </c>
      <c r="H1005" t="inlineStr">
        <is>
          <t>soil pH raising agent, as CaCO3</t>
        </is>
      </c>
    </row>
    <row r="1006">
      <c r="A1006" t="inlineStr">
        <is>
          <t>market for bipyridylium-compound</t>
        </is>
      </c>
      <c r="B1006" t="n">
        <v>2.872e-05</v>
      </c>
      <c r="C1006" t="inlineStr">
        <is>
          <t>GLO</t>
        </is>
      </c>
      <c r="D1006" t="inlineStr">
        <is>
          <t>kilogram</t>
        </is>
      </c>
      <c r="F1006" t="inlineStr">
        <is>
          <t>technosphere</t>
        </is>
      </c>
      <c r="G1006" t="inlineStr">
        <is>
          <t>herbicide</t>
        </is>
      </c>
      <c r="H1006" t="inlineStr">
        <is>
          <t>bipyridylium-compound</t>
        </is>
      </c>
    </row>
    <row r="1007">
      <c r="A1007" t="inlineStr">
        <is>
          <t>market for packaging film, low density polyethylene</t>
        </is>
      </c>
      <c r="B1007" t="n">
        <v>0.00186</v>
      </c>
      <c r="C1007" t="inlineStr">
        <is>
          <t>GLO</t>
        </is>
      </c>
      <c r="D1007" t="inlineStr">
        <is>
          <t>kilogram</t>
        </is>
      </c>
      <c r="F1007" t="inlineStr">
        <is>
          <t>technosphere</t>
        </is>
      </c>
      <c r="G1007" t="inlineStr">
        <is>
          <t>PE packaging film, 1.86 kg/dry ton</t>
        </is>
      </c>
      <c r="H1007" t="inlineStr">
        <is>
          <t>packaging film, low density polyethylene</t>
        </is>
      </c>
    </row>
    <row r="1008">
      <c r="A1008" t="inlineStr">
        <is>
          <t>market for application of plant protection product, by field sprayer</t>
        </is>
      </c>
      <c r="B1008" t="n">
        <v>6.4103e-06</v>
      </c>
      <c r="C1008" t="inlineStr">
        <is>
          <t>GLO</t>
        </is>
      </c>
      <c r="D1008" t="inlineStr">
        <is>
          <t>hectare</t>
        </is>
      </c>
      <c r="F1008" t="inlineStr">
        <is>
          <t>technosphere</t>
        </is>
      </c>
      <c r="G1008" t="inlineStr">
        <is>
          <t>from "miscanthus production, RoW" from ecoinvent 3.7.1</t>
        </is>
      </c>
      <c r="H1008" t="inlineStr">
        <is>
          <t>application of plant protection product, by field sprayer</t>
        </is>
      </c>
    </row>
    <row r="1009">
      <c r="A1009" t="inlineStr">
        <is>
          <t>market for combine harvesting</t>
        </is>
      </c>
      <c r="B1009" t="n">
        <v>6.0897e-05</v>
      </c>
      <c r="C1009" t="inlineStr">
        <is>
          <t>GLO</t>
        </is>
      </c>
      <c r="D1009" t="inlineStr">
        <is>
          <t>hectare</t>
        </is>
      </c>
      <c r="F1009" t="inlineStr">
        <is>
          <t>technosphere</t>
        </is>
      </c>
      <c r="G1009" t="inlineStr">
        <is>
          <t>from "miscanthus production, RoW" from ecoinvent 3.7.1</t>
        </is>
      </c>
      <c r="H1009" t="inlineStr">
        <is>
          <t>combine harvesting</t>
        </is>
      </c>
    </row>
    <row r="1010">
      <c r="A1010" t="inlineStr">
        <is>
          <t>market for fertilising, by broadcaster</t>
        </is>
      </c>
      <c r="B1010" t="n">
        <v>5.4487e-05</v>
      </c>
      <c r="C1010" t="inlineStr">
        <is>
          <t>GLO</t>
        </is>
      </c>
      <c r="D1010" t="inlineStr">
        <is>
          <t>hectare</t>
        </is>
      </c>
      <c r="F1010" t="inlineStr">
        <is>
          <t>technosphere</t>
        </is>
      </c>
      <c r="G1010" t="inlineStr">
        <is>
          <t>from "miscanthus production, RoW" from ecoinvent 3.7.1</t>
        </is>
      </c>
      <c r="H1010" t="inlineStr">
        <is>
          <t>fertilising, by broadcaster</t>
        </is>
      </c>
    </row>
    <row r="1011">
      <c r="A1011" t="inlineStr">
        <is>
          <t>market for beet seed, Swiss integrated production, for sowing</t>
        </is>
      </c>
      <c r="B1011" t="n">
        <v>6.410300000000001e-05</v>
      </c>
      <c r="C1011" t="inlineStr">
        <is>
          <t>GLO</t>
        </is>
      </c>
      <c r="D1011" t="inlineStr">
        <is>
          <t>kilogram</t>
        </is>
      </c>
      <c r="F1011" t="inlineStr">
        <is>
          <t>technosphere</t>
        </is>
      </c>
      <c r="G1011" t="inlineStr">
        <is>
          <t>from "miscanthus production, RoW" from ecoinvent 3.7.1</t>
        </is>
      </c>
      <c r="H1011" t="inlineStr">
        <is>
          <t>beet seed, Swiss integrated production, for sowing</t>
        </is>
      </c>
    </row>
    <row r="1012">
      <c r="A1012" t="inlineStr">
        <is>
          <t>Carbon dioxide, fossil</t>
        </is>
      </c>
      <c r="B1012" t="n">
        <v>0.005342</v>
      </c>
      <c r="D1012" t="inlineStr">
        <is>
          <t>kilogram</t>
        </is>
      </c>
      <c r="E1012" t="inlineStr">
        <is>
          <t>air</t>
        </is>
      </c>
      <c r="F1012" t="inlineStr">
        <is>
          <t>biosphere</t>
        </is>
      </c>
      <c r="G1012" t="inlineStr">
        <is>
          <t>4.22 kg CO2 from urea use per ton, 1.122 from CaCO3 use</t>
        </is>
      </c>
    </row>
    <row r="1013">
      <c r="A1013" t="inlineStr">
        <is>
          <t>Nitric oxide</t>
        </is>
      </c>
      <c r="B1013" t="n">
        <v>7.3885e-05</v>
      </c>
      <c r="D1013" t="inlineStr">
        <is>
          <t>kilogram</t>
        </is>
      </c>
      <c r="E1013" t="inlineStr">
        <is>
          <t>air</t>
        </is>
      </c>
      <c r="F1013" t="inlineStr">
        <is>
          <t>biosphere</t>
        </is>
      </c>
      <c r="G1013" t="inlineStr">
        <is>
          <t>73.885 g/ton NO from fertilizer use</t>
        </is>
      </c>
    </row>
    <row r="1014">
      <c r="A1014" t="inlineStr">
        <is>
          <t>Dinitrogen monoxide</t>
        </is>
      </c>
      <c r="B1014" t="n">
        <v>0.000109405</v>
      </c>
      <c r="D1014" t="inlineStr">
        <is>
          <t>kilogram</t>
        </is>
      </c>
      <c r="E1014" t="inlineStr">
        <is>
          <t>air</t>
        </is>
      </c>
      <c r="F1014" t="inlineStr">
        <is>
          <t>biosphere</t>
        </is>
      </c>
      <c r="G1014" t="inlineStr">
        <is>
          <t>109.405 g/ton of N2O from fertilizer use</t>
        </is>
      </c>
    </row>
    <row r="1015">
      <c r="A1015" t="inlineStr">
        <is>
          <t>Ammonia</t>
        </is>
      </c>
      <c r="B1015" t="n">
        <v>3.8971e-06</v>
      </c>
      <c r="D1015" t="inlineStr">
        <is>
          <t>kilogram</t>
        </is>
      </c>
      <c r="E1015" t="inlineStr">
        <is>
          <t>air::non-urban air or from high stacks</t>
        </is>
      </c>
      <c r="F1015" t="inlineStr">
        <is>
          <t>biosphere</t>
        </is>
      </c>
      <c r="G1015" t="inlineStr">
        <is>
          <t>from "miscanthus production, RoW" from ecoinvent 3.7.1</t>
        </is>
      </c>
    </row>
    <row r="1016">
      <c r="A1016" t="inlineStr">
        <is>
          <t>Cadmium</t>
        </is>
      </c>
      <c r="B1016" t="n">
        <v>5.8419e-08</v>
      </c>
      <c r="D1016" t="inlineStr">
        <is>
          <t>kilogram</t>
        </is>
      </c>
      <c r="E1016" t="inlineStr">
        <is>
          <t>soil::agricultural</t>
        </is>
      </c>
      <c r="F1016" t="inlineStr">
        <is>
          <t>biosphere</t>
        </is>
      </c>
      <c r="G1016" t="inlineStr">
        <is>
          <t>from "miscanthus production, RoW" from ecoinvent 3.7.1</t>
        </is>
      </c>
    </row>
    <row r="1017">
      <c r="A1017" t="inlineStr">
        <is>
          <t>Cadmium, ion</t>
        </is>
      </c>
      <c r="B1017" t="n">
        <v>2.0658e-09</v>
      </c>
      <c r="D1017" t="inlineStr">
        <is>
          <t>kilogram</t>
        </is>
      </c>
      <c r="E1017" t="inlineStr">
        <is>
          <t>water::ground-</t>
        </is>
      </c>
      <c r="F1017" t="inlineStr">
        <is>
          <t>biosphere</t>
        </is>
      </c>
      <c r="G1017" t="inlineStr">
        <is>
          <t>from "miscanthus production, RoW" from ecoinvent 3.7.1</t>
        </is>
      </c>
    </row>
    <row r="1018">
      <c r="A1018" t="inlineStr">
        <is>
          <t>Cadmium, ion</t>
        </is>
      </c>
      <c r="B1018" t="n">
        <v>2.0568e-09</v>
      </c>
      <c r="D1018" t="inlineStr">
        <is>
          <t>kilogram</t>
        </is>
      </c>
      <c r="E1018" t="inlineStr">
        <is>
          <t>water::surface water</t>
        </is>
      </c>
      <c r="F1018" t="inlineStr">
        <is>
          <t>biosphere</t>
        </is>
      </c>
      <c r="G1018" t="inlineStr">
        <is>
          <t>from "miscanthus production, RoW" from ecoinvent 3.7.1</t>
        </is>
      </c>
    </row>
    <row r="1019">
      <c r="A1019" t="inlineStr">
        <is>
          <t>Carbon dioxide, in air</t>
        </is>
      </c>
      <c r="B1019" t="n">
        <v>1.7590123356146</v>
      </c>
      <c r="D1019" t="inlineStr">
        <is>
          <t>kilogram</t>
        </is>
      </c>
      <c r="E1019" t="inlineStr">
        <is>
          <t>natural resource::in air</t>
        </is>
      </c>
      <c r="F1019" t="inlineStr">
        <is>
          <t>biosphere</t>
        </is>
      </c>
      <c r="G1019" t="inlineStr">
        <is>
          <t>from "miscanthus production, RoW" from ecoinvent 3.7.1</t>
        </is>
      </c>
    </row>
    <row r="1020">
      <c r="A1020" t="inlineStr">
        <is>
          <t>Chromium</t>
        </is>
      </c>
      <c r="B1020" t="n">
        <v>-5.2562e-08</v>
      </c>
      <c r="D1020" t="inlineStr">
        <is>
          <t>kilogram</t>
        </is>
      </c>
      <c r="E1020" t="inlineStr">
        <is>
          <t>soil::agricultural</t>
        </is>
      </c>
      <c r="F1020" t="inlineStr">
        <is>
          <t>biosphere</t>
        </is>
      </c>
      <c r="G1020" t="inlineStr">
        <is>
          <t>from "miscanthus production, RoW" from ecoinvent 3.7.1</t>
        </is>
      </c>
    </row>
    <row r="1021">
      <c r="A1021" t="inlineStr">
        <is>
          <t>Chromium, ion</t>
        </is>
      </c>
      <c r="B1021" t="n">
        <v>1.04e-06</v>
      </c>
      <c r="D1021" t="inlineStr">
        <is>
          <t>kilogram</t>
        </is>
      </c>
      <c r="E1021" t="inlineStr">
        <is>
          <t>water::ground-</t>
        </is>
      </c>
      <c r="F1021" t="inlineStr">
        <is>
          <t>biosphere</t>
        </is>
      </c>
      <c r="G1021" t="inlineStr">
        <is>
          <t>from "miscanthus production, RoW" from ecoinvent 3.7.1</t>
        </is>
      </c>
    </row>
    <row r="1022">
      <c r="A1022" t="inlineStr">
        <is>
          <t>Chromium, ion</t>
        </is>
      </c>
      <c r="B1022" t="n">
        <v>2.4524e-07</v>
      </c>
      <c r="D1022" t="inlineStr">
        <is>
          <t>kilogram</t>
        </is>
      </c>
      <c r="E1022" t="inlineStr">
        <is>
          <t>water::surface water</t>
        </is>
      </c>
      <c r="F1022" t="inlineStr">
        <is>
          <t>biosphere</t>
        </is>
      </c>
      <c r="G1022" t="inlineStr">
        <is>
          <t>from "miscanthus production, RoW" from ecoinvent 3.7.1</t>
        </is>
      </c>
    </row>
    <row r="1023">
      <c r="A1023" t="inlineStr">
        <is>
          <t>Copper</t>
        </is>
      </c>
      <c r="B1023" t="n">
        <v>-1.6025e-06</v>
      </c>
      <c r="D1023" t="inlineStr">
        <is>
          <t>kilogram</t>
        </is>
      </c>
      <c r="E1023" t="inlineStr">
        <is>
          <t>soil::agricultural</t>
        </is>
      </c>
      <c r="F1023" t="inlineStr">
        <is>
          <t>biosphere</t>
        </is>
      </c>
      <c r="G1023" t="inlineStr">
        <is>
          <t>from "miscanthus production, RoW" from ecoinvent 3.7.1</t>
        </is>
      </c>
    </row>
    <row r="1024">
      <c r="A1024" t="inlineStr">
        <is>
          <t>Copper, ion</t>
        </is>
      </c>
      <c r="B1024" t="n">
        <v>1.4423e-07</v>
      </c>
      <c r="D1024" t="inlineStr">
        <is>
          <t>kilogram</t>
        </is>
      </c>
      <c r="E1024" t="inlineStr">
        <is>
          <t>water::ground-</t>
        </is>
      </c>
      <c r="F1024" t="inlineStr">
        <is>
          <t>biosphere</t>
        </is>
      </c>
      <c r="G1024" t="inlineStr">
        <is>
          <t>from "miscanthus production, RoW" from ecoinvent 3.7.1</t>
        </is>
      </c>
    </row>
    <row r="1025">
      <c r="A1025" t="inlineStr">
        <is>
          <t>Copper, ion</t>
        </is>
      </c>
      <c r="B1025" t="n">
        <v>1.6703e-07</v>
      </c>
      <c r="D1025" t="inlineStr">
        <is>
          <t>kilogram</t>
        </is>
      </c>
      <c r="E1025" t="inlineStr">
        <is>
          <t>water::surface water</t>
        </is>
      </c>
      <c r="F1025" t="inlineStr">
        <is>
          <t>biosphere</t>
        </is>
      </c>
      <c r="G1025" t="inlineStr">
        <is>
          <t>from "miscanthus production, RoW" from ecoinvent 3.7.1</t>
        </is>
      </c>
    </row>
    <row r="1026">
      <c r="A1026" t="inlineStr">
        <is>
          <t>Energy, gross calorific value, in biomass</t>
        </is>
      </c>
      <c r="B1026" t="n">
        <v>19.212</v>
      </c>
      <c r="D1026" t="inlineStr">
        <is>
          <t>megajoule</t>
        </is>
      </c>
      <c r="E1026" t="inlineStr">
        <is>
          <t>natural resource::biotic</t>
        </is>
      </c>
      <c r="F1026" t="inlineStr">
        <is>
          <t>biosphere</t>
        </is>
      </c>
      <c r="G1026" t="inlineStr">
        <is>
          <t>from "miscanthus production, RoW" from ecoinvent 3.7.1</t>
        </is>
      </c>
    </row>
    <row r="1027">
      <c r="A1027" t="inlineStr">
        <is>
          <t>Glyphosate</t>
        </is>
      </c>
      <c r="B1027" t="n">
        <v>1.1538e-05</v>
      </c>
      <c r="D1027" t="inlineStr">
        <is>
          <t>kilogram</t>
        </is>
      </c>
      <c r="E1027" t="inlineStr">
        <is>
          <t>soil::agricultural</t>
        </is>
      </c>
      <c r="F1027" t="inlineStr">
        <is>
          <t>biosphere</t>
        </is>
      </c>
      <c r="G1027" t="inlineStr">
        <is>
          <t>from "miscanthus production, RoW" from ecoinvent 3.7.1</t>
        </is>
      </c>
    </row>
    <row r="1028">
      <c r="A1028" t="inlineStr">
        <is>
          <t>Lead</t>
        </is>
      </c>
      <c r="B1028" t="n">
        <v>7.0326e-09</v>
      </c>
      <c r="D1028" t="inlineStr">
        <is>
          <t>kilogram</t>
        </is>
      </c>
      <c r="E1028" t="inlineStr">
        <is>
          <t>soil::agricultural</t>
        </is>
      </c>
      <c r="F1028" t="inlineStr">
        <is>
          <t>biosphere</t>
        </is>
      </c>
      <c r="G1028" t="inlineStr">
        <is>
          <t>from "miscanthus production, RoW" from ecoinvent 3.7.1</t>
        </is>
      </c>
    </row>
    <row r="1029">
      <c r="A1029" t="inlineStr">
        <is>
          <t>Lead</t>
        </is>
      </c>
      <c r="B1029" t="n">
        <v>2.3085e-08</v>
      </c>
      <c r="D1029" t="inlineStr">
        <is>
          <t>kilogram</t>
        </is>
      </c>
      <c r="E1029" t="inlineStr">
        <is>
          <t>water::surface water</t>
        </is>
      </c>
      <c r="F1029" t="inlineStr">
        <is>
          <t>biosphere</t>
        </is>
      </c>
      <c r="G1029" t="inlineStr">
        <is>
          <t>from "miscanthus production, RoW" from ecoinvent 3.7.1</t>
        </is>
      </c>
    </row>
    <row r="1030">
      <c r="A1030" t="inlineStr">
        <is>
          <t>Lead</t>
        </is>
      </c>
      <c r="B1030" t="n">
        <v>3.4244e-09</v>
      </c>
      <c r="D1030" t="inlineStr">
        <is>
          <t>kilogram</t>
        </is>
      </c>
      <c r="E1030" t="inlineStr">
        <is>
          <t>water::ground-</t>
        </is>
      </c>
      <c r="F1030" t="inlineStr">
        <is>
          <t>biosphere</t>
        </is>
      </c>
      <c r="G1030" t="inlineStr">
        <is>
          <t>from "miscanthus production, RoW" from ecoinvent 3.7.1</t>
        </is>
      </c>
    </row>
    <row r="1031">
      <c r="A1031" t="inlineStr">
        <is>
          <t>Mercury</t>
        </is>
      </c>
      <c r="B1031" t="n">
        <v>5.5528e-12</v>
      </c>
      <c r="D1031" t="inlineStr">
        <is>
          <t>kilogram</t>
        </is>
      </c>
      <c r="E1031" t="inlineStr">
        <is>
          <t>soil::agricultural</t>
        </is>
      </c>
      <c r="F1031" t="inlineStr">
        <is>
          <t>biosphere</t>
        </is>
      </c>
      <c r="G1031" t="inlineStr">
        <is>
          <t>from "miscanthus production, RoW" from ecoinvent 3.7.1</t>
        </is>
      </c>
    </row>
    <row r="1032">
      <c r="A1032" t="inlineStr">
        <is>
          <t>Mercury</t>
        </is>
      </c>
      <c r="B1032" t="n">
        <v>2.4134e-12</v>
      </c>
      <c r="D1032" t="inlineStr">
        <is>
          <t>kilogram</t>
        </is>
      </c>
      <c r="E1032" t="inlineStr">
        <is>
          <t>water::ground-</t>
        </is>
      </c>
      <c r="F1032" t="inlineStr">
        <is>
          <t>biosphere</t>
        </is>
      </c>
      <c r="G1032" t="inlineStr">
        <is>
          <t>from "miscanthus production, RoW" from ecoinvent 3.7.1</t>
        </is>
      </c>
    </row>
    <row r="1033">
      <c r="A1033" t="inlineStr">
        <is>
          <t>Mercury</t>
        </is>
      </c>
      <c r="B1033" t="n">
        <v>3.234e-12</v>
      </c>
      <c r="D1033" t="inlineStr">
        <is>
          <t>kilogram</t>
        </is>
      </c>
      <c r="E1033" t="inlineStr">
        <is>
          <t>water::surface water</t>
        </is>
      </c>
      <c r="F1033" t="inlineStr">
        <is>
          <t>biosphere</t>
        </is>
      </c>
      <c r="G1033" t="inlineStr">
        <is>
          <t>from "miscanthus production, RoW" from ecoinvent 3.7.1</t>
        </is>
      </c>
    </row>
    <row r="1034">
      <c r="A1034" t="inlineStr">
        <is>
          <t>Nickel</t>
        </is>
      </c>
      <c r="B1034" t="n">
        <v>-1.0578e-06</v>
      </c>
      <c r="D1034" t="inlineStr">
        <is>
          <t>kilogram</t>
        </is>
      </c>
      <c r="E1034" t="inlineStr">
        <is>
          <t>soil::agricultural</t>
        </is>
      </c>
      <c r="F1034" t="inlineStr">
        <is>
          <t>biosphere</t>
        </is>
      </c>
      <c r="G1034" t="inlineStr">
        <is>
          <t>from "miscanthus production, RoW" from ecoinvent 3.7.1</t>
        </is>
      </c>
    </row>
    <row r="1035">
      <c r="A1035" t="inlineStr">
        <is>
          <t>Nickel, ion</t>
        </is>
      </c>
      <c r="B1035" t="n">
        <v>1.1773e-07</v>
      </c>
      <c r="D1035" t="inlineStr">
        <is>
          <t>kilogram</t>
        </is>
      </c>
      <c r="E1035" t="inlineStr">
        <is>
          <t>water::surface water</t>
        </is>
      </c>
      <c r="F1035" t="inlineStr">
        <is>
          <t>biosphere</t>
        </is>
      </c>
      <c r="G1035" t="inlineStr">
        <is>
          <t>from "miscanthus production, RoW" from ecoinvent 3.7.1</t>
        </is>
      </c>
    </row>
    <row r="1036">
      <c r="A1036" t="inlineStr">
        <is>
          <t>Nitrate</t>
        </is>
      </c>
      <c r="B1036" t="n">
        <v>0.00081582</v>
      </c>
      <c r="D1036" t="inlineStr">
        <is>
          <t>kilogram</t>
        </is>
      </c>
      <c r="E1036" t="inlineStr">
        <is>
          <t>water::ground-</t>
        </is>
      </c>
      <c r="F1036" t="inlineStr">
        <is>
          <t>biosphere</t>
        </is>
      </c>
      <c r="G1036" t="inlineStr">
        <is>
          <t>from "miscanthus production, RoW" from ecoinvent 3.7.1</t>
        </is>
      </c>
    </row>
    <row r="1037">
      <c r="A1037" t="inlineStr">
        <is>
          <t>Nitrogen oxides</t>
        </is>
      </c>
      <c r="B1037" t="n">
        <v>1.6519e-06</v>
      </c>
      <c r="D1037" t="inlineStr">
        <is>
          <t>kilogram</t>
        </is>
      </c>
      <c r="E1037" t="inlineStr">
        <is>
          <t>air::non-urban air or from high stacks</t>
        </is>
      </c>
      <c r="F1037" t="inlineStr">
        <is>
          <t>biosphere</t>
        </is>
      </c>
      <c r="G1037" t="inlineStr">
        <is>
          <t>from "miscanthus production, RoW" from ecoinvent 3.7.1</t>
        </is>
      </c>
    </row>
    <row r="1038">
      <c r="A1038" t="inlineStr">
        <is>
          <t>Occupation, permanent crop, non-irrigated, intensive</t>
        </is>
      </c>
      <c r="B1038" t="n">
        <v>0.64656</v>
      </c>
      <c r="D1038" t="inlineStr">
        <is>
          <t>square meter-year</t>
        </is>
      </c>
      <c r="E1038" t="inlineStr">
        <is>
          <t>natural resource::land</t>
        </is>
      </c>
      <c r="F1038" t="inlineStr">
        <is>
          <t>biosphere</t>
        </is>
      </c>
      <c r="G1038" t="inlineStr">
        <is>
          <t>from "miscanthus production, RoW" from ecoinvent 3.7.1</t>
        </is>
      </c>
    </row>
    <row r="1039">
      <c r="A1039" t="inlineStr">
        <is>
          <t>Phosphate</t>
        </is>
      </c>
      <c r="B1039" t="n">
        <v>1.387e-05</v>
      </c>
      <c r="D1039" t="inlineStr">
        <is>
          <t>kilogram</t>
        </is>
      </c>
      <c r="E1039" t="inlineStr">
        <is>
          <t>water::ground-</t>
        </is>
      </c>
      <c r="F1039" t="inlineStr">
        <is>
          <t>biosphere</t>
        </is>
      </c>
      <c r="G1039" t="inlineStr">
        <is>
          <t>from "miscanthus production, RoW" from ecoinvent 3.7.1</t>
        </is>
      </c>
    </row>
    <row r="1040">
      <c r="A1040" t="inlineStr">
        <is>
          <t>Phosphate</t>
        </is>
      </c>
      <c r="B1040" t="n">
        <v>5.397e-05</v>
      </c>
      <c r="D1040" t="inlineStr">
        <is>
          <t>kilogram</t>
        </is>
      </c>
      <c r="E1040" t="inlineStr">
        <is>
          <t>water::surface water</t>
        </is>
      </c>
      <c r="F1040" t="inlineStr">
        <is>
          <t>biosphere</t>
        </is>
      </c>
      <c r="G1040" t="inlineStr">
        <is>
          <t>from "miscanthus production, RoW" from ecoinvent 3.7.1</t>
        </is>
      </c>
    </row>
    <row r="1041">
      <c r="A1041" t="inlineStr">
        <is>
          <t>Phosphorus</t>
        </is>
      </c>
      <c r="B1041" t="n">
        <v>1.2741e-05</v>
      </c>
      <c r="D1041" t="inlineStr">
        <is>
          <t>kilogram</t>
        </is>
      </c>
      <c r="E1041" t="inlineStr">
        <is>
          <t>water::surface water</t>
        </is>
      </c>
      <c r="F1041" t="inlineStr">
        <is>
          <t>biosphere</t>
        </is>
      </c>
      <c r="G1041" t="inlineStr">
        <is>
          <t>from "miscanthus production, RoW" from ecoinvent 3.7.1</t>
        </is>
      </c>
    </row>
    <row r="1042">
      <c r="A1042" t="inlineStr">
        <is>
          <t>Transformation, from arable land, unspecified use</t>
        </is>
      </c>
      <c r="B1042" t="n">
        <v>0.033654</v>
      </c>
      <c r="D1042" t="inlineStr">
        <is>
          <t>square meter</t>
        </is>
      </c>
      <c r="E1042" t="inlineStr">
        <is>
          <t>natural resource::land</t>
        </is>
      </c>
      <c r="F1042" t="inlineStr">
        <is>
          <t>biosphere</t>
        </is>
      </c>
      <c r="G1042" t="inlineStr">
        <is>
          <t>from "miscanthus production, RoW" from ecoinvent 3.7.1</t>
        </is>
      </c>
    </row>
    <row r="1043">
      <c r="A1043" t="inlineStr">
        <is>
          <t>Transformation, to permanent crop, non-irrigated, intensive</t>
        </is>
      </c>
      <c r="B1043" t="n">
        <v>0.033654</v>
      </c>
      <c r="D1043" t="inlineStr">
        <is>
          <t>square meter</t>
        </is>
      </c>
      <c r="E1043" t="inlineStr">
        <is>
          <t>natural resource::land</t>
        </is>
      </c>
      <c r="F1043" t="inlineStr">
        <is>
          <t>biosphere</t>
        </is>
      </c>
      <c r="G1043" t="inlineStr">
        <is>
          <t>from "miscanthus production, RoW" from ecoinvent 3.7.1</t>
        </is>
      </c>
    </row>
    <row r="1044">
      <c r="A1044" t="inlineStr">
        <is>
          <t>Zinc</t>
        </is>
      </c>
      <c r="B1044" t="n">
        <v>-3.9254e-05</v>
      </c>
      <c r="D1044" t="inlineStr">
        <is>
          <t>kilogram</t>
        </is>
      </c>
      <c r="E1044" t="inlineStr">
        <is>
          <t>soil::agricultural</t>
        </is>
      </c>
      <c r="F1044" t="inlineStr">
        <is>
          <t>biosphere</t>
        </is>
      </c>
      <c r="G1044" t="inlineStr">
        <is>
          <t>from "miscanthus production, RoW" from ecoinvent 3.7.1</t>
        </is>
      </c>
    </row>
    <row r="1045">
      <c r="A1045" t="inlineStr">
        <is>
          <t>Zinc, ion</t>
        </is>
      </c>
      <c r="B1045" t="n">
        <v>7.0345e-07</v>
      </c>
      <c r="D1045" t="inlineStr">
        <is>
          <t>kilogram</t>
        </is>
      </c>
      <c r="E1045" t="inlineStr">
        <is>
          <t>water::ground-</t>
        </is>
      </c>
      <c r="F1045" t="inlineStr">
        <is>
          <t>biosphere</t>
        </is>
      </c>
      <c r="G1045" t="inlineStr">
        <is>
          <t>from "miscanthus production, RoW" from ecoinvent 3.7.1</t>
        </is>
      </c>
    </row>
    <row r="1046">
      <c r="A1046" t="inlineStr">
        <is>
          <t>Zinc, ion</t>
        </is>
      </c>
      <c r="B1046" t="n">
        <v>2.1932e-07</v>
      </c>
      <c r="D1046" t="inlineStr">
        <is>
          <t>kilogram</t>
        </is>
      </c>
      <c r="E1046" t="inlineStr">
        <is>
          <t>water::surface water</t>
        </is>
      </c>
      <c r="F1046" t="inlineStr">
        <is>
          <t>biosphere</t>
        </is>
      </c>
      <c r="G1046" t="inlineStr">
        <is>
          <t>from "miscanthus production, RoW" from ecoinvent 3.7.1</t>
        </is>
      </c>
    </row>
    <row r="1047">
      <c r="A1047" t="inlineStr">
        <is>
          <t>Water, unspecified natural origin</t>
        </is>
      </c>
      <c r="B1047" t="n">
        <v>0</v>
      </c>
      <c r="D1047" t="inlineStr">
        <is>
          <t>cubic meter</t>
        </is>
      </c>
      <c r="E1047" t="inlineStr">
        <is>
          <t>natural resource::in water</t>
        </is>
      </c>
      <c r="F1047" t="inlineStr">
        <is>
          <t>biosphere</t>
        </is>
      </c>
      <c r="G1047" t="inlineStr">
        <is>
          <t>WF for miscanthus from https://doi.org/10.1016/j.jclepro.2017.02.032</t>
        </is>
      </c>
    </row>
    <row r="1049">
      <c r="A1049" t="inlineStr">
        <is>
          <t>Activity</t>
        </is>
      </c>
      <c r="B1049" t="inlineStr">
        <is>
          <t>Ethanol production, via fermentation, from miscanthus, economic allocation</t>
        </is>
      </c>
    </row>
    <row r="1050">
      <c r="A1050" t="inlineStr">
        <is>
          <t>location</t>
        </is>
      </c>
      <c r="B1050" t="inlineStr">
        <is>
          <t>US</t>
        </is>
      </c>
    </row>
    <row r="1051">
      <c r="A1051" t="inlineStr">
        <is>
          <t>production amount</t>
        </is>
      </c>
      <c r="B1051" t="n">
        <v>1</v>
      </c>
    </row>
    <row r="1052">
      <c r="A1052" t="inlineStr">
        <is>
          <t>reference product</t>
        </is>
      </c>
      <c r="B1052" t="inlineStr">
        <is>
          <t>ethanol, from miscanthus</t>
        </is>
      </c>
    </row>
    <row r="1053">
      <c r="A1053" t="inlineStr">
        <is>
          <t>type</t>
        </is>
      </c>
      <c r="B1053" t="inlineStr">
        <is>
          <t>process</t>
        </is>
      </c>
    </row>
    <row r="1054">
      <c r="A1054" t="inlineStr">
        <is>
          <t>unit</t>
        </is>
      </c>
      <c r="B1054" t="inlineStr">
        <is>
          <t>kilogram</t>
        </is>
      </c>
    </row>
    <row r="1055">
      <c r="A1055" t="inlineStr">
        <is>
          <t>source</t>
        </is>
      </c>
      <c r="B1055" t="inlineStr">
        <is>
          <t>Fuel-Cycle Assessment of Selected Bioethanol Production Pathways in the United States, November 1, 2006, M. Wu, M. Wang, H. Huo, http://greet.es.anl.gov/publication-2lli584z (2020 update)</t>
        </is>
      </c>
    </row>
    <row r="1056">
      <c r="A1056" t="inlineStr">
        <is>
          <t>comment</t>
        </is>
      </c>
      <c r="B1056"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1057">
      <c r="A1057" t="inlineStr">
        <is>
          <t>Conversion efficiency (exc. Fuel)</t>
        </is>
      </c>
      <c r="B1057" t="n">
        <v>0.5080149763096885</v>
      </c>
    </row>
    <row r="1058">
      <c r="A1058" t="inlineStr">
        <is>
          <t>classifications</t>
        </is>
      </c>
      <c r="B1058" t="inlineStr">
        <is>
          <t>CPC::34131:Ethyl alcohol and other spirits, denatured, of any strength</t>
        </is>
      </c>
    </row>
    <row r="1059">
      <c r="A1059" t="inlineStr">
        <is>
          <t>Exchanges</t>
        </is>
      </c>
    </row>
    <row r="1060">
      <c r="A1060" t="inlineStr">
        <is>
          <t>name</t>
        </is>
      </c>
      <c r="B1060" t="inlineStr">
        <is>
          <t>amount</t>
        </is>
      </c>
      <c r="C1060" t="inlineStr">
        <is>
          <t>location</t>
        </is>
      </c>
      <c r="D1060" t="inlineStr">
        <is>
          <t>unit</t>
        </is>
      </c>
      <c r="E1060" t="inlineStr">
        <is>
          <t>categories</t>
        </is>
      </c>
      <c r="F1060" t="inlineStr">
        <is>
          <t>type</t>
        </is>
      </c>
      <c r="G1060" t="inlineStr">
        <is>
          <t>comment</t>
        </is>
      </c>
      <c r="H1060" t="inlineStr">
        <is>
          <t>reference product</t>
        </is>
      </c>
    </row>
    <row r="1061">
      <c r="A1061" t="inlineStr">
        <is>
          <t>Ethanol production, via fermentation, from miscanthus, economic allocation</t>
        </is>
      </c>
      <c r="B1061" t="n">
        <v>1</v>
      </c>
      <c r="C1061" t="inlineStr">
        <is>
          <t>US</t>
        </is>
      </c>
      <c r="D1061" t="inlineStr">
        <is>
          <t>kilogram</t>
        </is>
      </c>
      <c r="F1061" t="inlineStr">
        <is>
          <t>production</t>
        </is>
      </c>
      <c r="H1061" t="inlineStr">
        <is>
          <t>ethanol, from miscanthus</t>
        </is>
      </c>
    </row>
    <row r="1062">
      <c r="A1062" t="inlineStr">
        <is>
          <t>Farming and supply of miscanthus</t>
        </is>
      </c>
      <c r="B1062" t="n">
        <v>3.611789947806617</v>
      </c>
      <c r="C1062" t="inlineStr">
        <is>
          <t>US</t>
        </is>
      </c>
      <c r="D1062" t="inlineStr">
        <is>
          <t>kilogram</t>
        </is>
      </c>
      <c r="F1062" t="inlineStr">
        <is>
          <t>technosphere</t>
        </is>
      </c>
      <c r="H1062" t="inlineStr">
        <is>
          <t>miscanthus, harvested, at ethanol plant</t>
        </is>
      </c>
    </row>
    <row r="1063">
      <c r="A1063" t="inlineStr">
        <is>
          <t>market for diesel, burned in building machine</t>
        </is>
      </c>
      <c r="B1063" t="n">
        <v>0.05487322023351452</v>
      </c>
      <c r="C1063" t="inlineStr">
        <is>
          <t>GLO</t>
        </is>
      </c>
      <c r="D1063" t="inlineStr">
        <is>
          <t>megajoule</t>
        </is>
      </c>
      <c r="F1063" t="inlineStr">
        <is>
          <t>technosphere</t>
        </is>
      </c>
      <c r="H1063" t="inlineStr">
        <is>
          <t>diesel, burned in building machine</t>
        </is>
      </c>
    </row>
    <row r="1064">
      <c r="A1064" t="inlineStr">
        <is>
          <t>market for sulfuric acid</t>
        </is>
      </c>
      <c r="B1064" t="n">
        <v>0.1000408026903268</v>
      </c>
      <c r="C1064" t="inlineStr">
        <is>
          <t>RoW</t>
        </is>
      </c>
      <c r="D1064" t="inlineStr">
        <is>
          <t>kilogram</t>
        </is>
      </c>
      <c r="F1064" t="inlineStr">
        <is>
          <t>technosphere</t>
        </is>
      </c>
      <c r="H1064" t="inlineStr">
        <is>
          <t>sulfuric acid</t>
        </is>
      </c>
    </row>
    <row r="1065">
      <c r="A1065" t="inlineStr">
        <is>
          <t>market for ammonia, anhydrous, liquid</t>
        </is>
      </c>
      <c r="B1065" t="n">
        <v>0.0120055897865092</v>
      </c>
      <c r="C1065" t="inlineStr">
        <is>
          <t>RNA</t>
        </is>
      </c>
      <c r="D1065" t="inlineStr">
        <is>
          <t>kilogram</t>
        </is>
      </c>
      <c r="F1065" t="inlineStr">
        <is>
          <t>technosphere</t>
        </is>
      </c>
      <c r="H1065" t="inlineStr">
        <is>
          <t>ammonia, anhydrous, liquid</t>
        </is>
      </c>
    </row>
    <row r="1066">
      <c r="A1066" t="inlineStr">
        <is>
          <t>market for urea ammonium nitrate mix</t>
        </is>
      </c>
      <c r="B1066" t="n">
        <v>0.006001350177275475</v>
      </c>
      <c r="C1066" t="inlineStr">
        <is>
          <t>RoW</t>
        </is>
      </c>
      <c r="D1066" t="inlineStr">
        <is>
          <t>kilogram</t>
        </is>
      </c>
      <c r="F1066" t="inlineStr">
        <is>
          <t>technosphere</t>
        </is>
      </c>
      <c r="H1066" t="inlineStr">
        <is>
          <t>urea ammonium nitrate mix</t>
        </is>
      </c>
    </row>
    <row r="1067">
      <c r="A1067" t="inlineStr">
        <is>
          <t>market for quicklime, milled, loose</t>
        </is>
      </c>
      <c r="B1067" t="n">
        <v>0.0220088032259544</v>
      </c>
      <c r="C1067" t="inlineStr">
        <is>
          <t>RoW</t>
        </is>
      </c>
      <c r="D1067" t="inlineStr">
        <is>
          <t>kilogram</t>
        </is>
      </c>
      <c r="F1067" t="inlineStr">
        <is>
          <t>technosphere</t>
        </is>
      </c>
      <c r="G1067" t="inlineStr">
        <is>
          <t>proxy for CaO</t>
        </is>
      </c>
      <c r="H1067" t="inlineStr">
        <is>
          <t>quicklime, milled, loose</t>
        </is>
      </c>
    </row>
    <row r="1068">
      <c r="A1068" t="inlineStr">
        <is>
          <t>enzymes production</t>
        </is>
      </c>
      <c r="B1068" t="n">
        <v>0.03083890729035202</v>
      </c>
      <c r="C1068" t="inlineStr">
        <is>
          <t>RoW</t>
        </is>
      </c>
      <c r="D1068" t="inlineStr">
        <is>
          <t>kilogram</t>
        </is>
      </c>
      <c r="F1068" t="inlineStr">
        <is>
          <t>technosphere</t>
        </is>
      </c>
      <c r="G1068" t="inlineStr">
        <is>
          <t>proxy for cellulase. 0.23g per MJ ethanol</t>
        </is>
      </c>
      <c r="H1068" t="inlineStr">
        <is>
          <t>enzymes</t>
        </is>
      </c>
    </row>
    <row r="1069">
      <c r="A1069" t="inlineStr">
        <is>
          <t>market for fodder yeast</t>
        </is>
      </c>
      <c r="B1069" t="n">
        <v>0.007680110145015991</v>
      </c>
      <c r="C1069" t="inlineStr">
        <is>
          <t>GLO</t>
        </is>
      </c>
      <c r="D1069" t="inlineStr">
        <is>
          <t>kilogram</t>
        </is>
      </c>
      <c r="F1069" t="inlineStr">
        <is>
          <t>technosphere</t>
        </is>
      </c>
      <c r="G1069" t="inlineStr">
        <is>
          <t>proxy for yeast</t>
        </is>
      </c>
      <c r="H1069" t="inlineStr">
        <is>
          <t>fodder yeast</t>
        </is>
      </c>
    </row>
    <row r="1070">
      <c r="A1070" t="inlineStr">
        <is>
          <t>market for sodium hydroxide, without water, in 50% solution state</t>
        </is>
      </c>
      <c r="B1070" t="n">
        <v>0.0340143930124636</v>
      </c>
      <c r="C1070" t="inlineStr">
        <is>
          <t>GLO</t>
        </is>
      </c>
      <c r="D1070" t="inlineStr">
        <is>
          <t>kilogram</t>
        </is>
      </c>
      <c r="F1070" t="inlineStr">
        <is>
          <t>technosphere</t>
        </is>
      </c>
      <c r="G1070" t="inlineStr">
        <is>
          <t>NaOH</t>
        </is>
      </c>
      <c r="H1070" t="inlineStr">
        <is>
          <t>sodium hydroxide, without water, in 50% solution state</t>
        </is>
      </c>
    </row>
    <row r="1071">
      <c r="A1071" t="inlineStr">
        <is>
          <t>Carbon dioxide, non-fossil</t>
        </is>
      </c>
      <c r="B1071" t="n">
        <v>4.439183071840652</v>
      </c>
      <c r="D1071" t="inlineStr">
        <is>
          <t>kilogram</t>
        </is>
      </c>
      <c r="E1071" t="inlineStr">
        <is>
          <t>air</t>
        </is>
      </c>
      <c r="F1071" t="inlineStr">
        <is>
          <t>biosphere</t>
        </is>
      </c>
      <c r="G1071" t="inlineStr">
        <is>
          <t>Fermentation CO2</t>
        </is>
      </c>
    </row>
    <row r="1072">
      <c r="A1072" t="inlineStr">
        <is>
          <t>market for ethanol fermentation plant</t>
        </is>
      </c>
      <c r="B1072" t="n">
        <v>5.555555555555555e-10</v>
      </c>
      <c r="C1072" t="inlineStr">
        <is>
          <t>GLO</t>
        </is>
      </c>
      <c r="D1072" t="inlineStr">
        <is>
          <t>unit</t>
        </is>
      </c>
      <c r="F1072" t="inlineStr">
        <is>
          <t>technosphere</t>
        </is>
      </c>
      <c r="G1072" t="inlineStr">
        <is>
          <t>To replace inputs for concrete and steel. 1 plant = 90,000 t of ethanol per year * 20 years</t>
        </is>
      </c>
      <c r="H1072" t="inlineStr">
        <is>
          <t>ethanol fermentation plant</t>
        </is>
      </c>
    </row>
    <row r="1073">
      <c r="A1073" t="inlineStr">
        <is>
          <t>market for tap water</t>
        </is>
      </c>
      <c r="B1073" t="n">
        <v>10.71776996271927</v>
      </c>
      <c r="C1073" t="inlineStr">
        <is>
          <t>RoW</t>
        </is>
      </c>
      <c r="D1073" t="inlineStr">
        <is>
          <t>kilogram</t>
        </is>
      </c>
      <c r="F1073" t="inlineStr">
        <is>
          <t>technosphere</t>
        </is>
      </c>
      <c r="G1073" t="inlineStr">
        <is>
          <t>9.8l/l ethanol, from https://doi.org/10.1007/s00267-009-9370-0</t>
        </is>
      </c>
    </row>
    <row r="1075">
      <c r="A1075" t="inlineStr">
        <is>
          <t>Activity</t>
        </is>
      </c>
      <c r="B1075" t="inlineStr">
        <is>
          <t>Ethanol production, via fermentation, from miscanthus, energy allocation</t>
        </is>
      </c>
    </row>
    <row r="1076">
      <c r="A1076" t="inlineStr">
        <is>
          <t>location</t>
        </is>
      </c>
      <c r="B1076" t="inlineStr">
        <is>
          <t>US</t>
        </is>
      </c>
    </row>
    <row r="1077">
      <c r="A1077" t="inlineStr">
        <is>
          <t>production amount</t>
        </is>
      </c>
      <c r="B1077" t="n">
        <v>1</v>
      </c>
    </row>
    <row r="1078">
      <c r="A1078" t="inlineStr">
        <is>
          <t>reference product</t>
        </is>
      </c>
      <c r="B1078" t="inlineStr">
        <is>
          <t>ethanol, from miscanthus</t>
        </is>
      </c>
    </row>
    <row r="1079">
      <c r="A1079" t="inlineStr">
        <is>
          <t>type</t>
        </is>
      </c>
      <c r="B1079" t="inlineStr">
        <is>
          <t>process</t>
        </is>
      </c>
    </row>
    <row r="1080">
      <c r="A1080" t="inlineStr">
        <is>
          <t>unit</t>
        </is>
      </c>
      <c r="B1080" t="inlineStr">
        <is>
          <t>kilogram</t>
        </is>
      </c>
    </row>
    <row r="1081">
      <c r="A1081" t="inlineStr">
        <is>
          <t>source</t>
        </is>
      </c>
      <c r="B1081" t="inlineStr">
        <is>
          <t>Fuel-Cycle Assessment of Selected Bioethanol Production Pathways in the United States, November 1, 2006, M. Wu, M. Wang, H. Huo, http://greet.es.anl.gov/publication-2lli584z (2020 update)</t>
        </is>
      </c>
    </row>
    <row r="1082">
      <c r="A1082" t="inlineStr">
        <is>
          <t>comment</t>
        </is>
      </c>
      <c r="B1082" t="inlineStr">
        <is>
          <t>There is a net co-production of electricity (0.8 kWh per kg of ethanol produced). energy allocation performed, giving an allocation factor of 91% for ethanol and 9% for electricity.</t>
        </is>
      </c>
    </row>
    <row r="1083">
      <c r="A1083" t="inlineStr">
        <is>
          <t>Conversion efficiency (exc. Fuel)</t>
        </is>
      </c>
      <c r="B1083" t="n">
        <v>0.4701916058145651</v>
      </c>
    </row>
    <row r="1084">
      <c r="A1084" t="inlineStr">
        <is>
          <t>classifications</t>
        </is>
      </c>
      <c r="B1084" t="inlineStr">
        <is>
          <t>CPC::34131:Ethyl alcohol and other spirits, denatured, of any strength</t>
        </is>
      </c>
    </row>
    <row r="1085">
      <c r="A1085" t="inlineStr">
        <is>
          <t>Exchanges</t>
        </is>
      </c>
    </row>
    <row r="1086">
      <c r="A1086" t="inlineStr">
        <is>
          <t>name</t>
        </is>
      </c>
      <c r="B1086" t="inlineStr">
        <is>
          <t>amount</t>
        </is>
      </c>
      <c r="C1086" t="inlineStr">
        <is>
          <t>location</t>
        </is>
      </c>
      <c r="D1086" t="inlineStr">
        <is>
          <t>unit</t>
        </is>
      </c>
      <c r="E1086" t="inlineStr">
        <is>
          <t>categories</t>
        </is>
      </c>
      <c r="F1086" t="inlineStr">
        <is>
          <t>type</t>
        </is>
      </c>
      <c r="G1086" t="inlineStr">
        <is>
          <t>comment</t>
        </is>
      </c>
      <c r="H1086" t="inlineStr">
        <is>
          <t>reference product</t>
        </is>
      </c>
    </row>
    <row r="1087">
      <c r="A1087" t="inlineStr">
        <is>
          <t>Ethanol production, via fermentation, from miscanthus, energy allocation</t>
        </is>
      </c>
      <c r="B1087" t="n">
        <v>1</v>
      </c>
      <c r="C1087" t="inlineStr">
        <is>
          <t>US</t>
        </is>
      </c>
      <c r="D1087" t="inlineStr">
        <is>
          <t>kilogram</t>
        </is>
      </c>
      <c r="F1087" t="inlineStr">
        <is>
          <t>production</t>
        </is>
      </c>
      <c r="H1087" t="inlineStr">
        <is>
          <t>ethanol, from miscanthus</t>
        </is>
      </c>
    </row>
    <row r="1088">
      <c r="A1088" t="inlineStr">
        <is>
          <t>Farming and supply of miscanthus</t>
        </is>
      </c>
      <c r="B1088" t="n">
        <v>3.902331224292801</v>
      </c>
      <c r="C1088" t="inlineStr">
        <is>
          <t>US</t>
        </is>
      </c>
      <c r="D1088" t="inlineStr">
        <is>
          <t>kilogram</t>
        </is>
      </c>
      <c r="F1088" t="inlineStr">
        <is>
          <t>technosphere</t>
        </is>
      </c>
      <c r="H1088" t="inlineStr">
        <is>
          <t>miscanthus, harvested, at ethanol plant</t>
        </is>
      </c>
    </row>
    <row r="1089">
      <c r="A1089" t="inlineStr">
        <is>
          <t>market for diesel, burned in building machine</t>
        </is>
      </c>
      <c r="B1089" t="n">
        <v>0.05928735717999854</v>
      </c>
      <c r="C1089" t="inlineStr">
        <is>
          <t>GLO</t>
        </is>
      </c>
      <c r="D1089" t="inlineStr">
        <is>
          <t>megajoule</t>
        </is>
      </c>
      <c r="F1089" t="inlineStr">
        <is>
          <t>technosphere</t>
        </is>
      </c>
      <c r="H1089" t="inlineStr">
        <is>
          <t>diesel, burned in building machine</t>
        </is>
      </c>
    </row>
    <row r="1090">
      <c r="A1090" t="inlineStr">
        <is>
          <t>market for sulfuric acid</t>
        </is>
      </c>
      <c r="B1090" t="n">
        <v>0.1080883311829517</v>
      </c>
      <c r="C1090" t="inlineStr">
        <is>
          <t>RoW</t>
        </is>
      </c>
      <c r="D1090" t="inlineStr">
        <is>
          <t>kilogram</t>
        </is>
      </c>
      <c r="F1090" t="inlineStr">
        <is>
          <t>technosphere</t>
        </is>
      </c>
      <c r="H1090" t="inlineStr">
        <is>
          <t>sulfuric acid</t>
        </is>
      </c>
    </row>
    <row r="1091">
      <c r="A1091" t="inlineStr">
        <is>
          <t>market for ammonia, anhydrous, liquid</t>
        </is>
      </c>
      <c r="B1091" t="n">
        <v>0.01297134898954927</v>
      </c>
      <c r="C1091" t="inlineStr">
        <is>
          <t>RNA</t>
        </is>
      </c>
      <c r="D1091" t="inlineStr">
        <is>
          <t>kilogram</t>
        </is>
      </c>
      <c r="F1091" t="inlineStr">
        <is>
          <t>technosphere</t>
        </is>
      </c>
      <c r="H1091" t="inlineStr">
        <is>
          <t>ammonia, anhydrous, liquid</t>
        </is>
      </c>
    </row>
    <row r="1092">
      <c r="A1092" t="inlineStr">
        <is>
          <t>market for urea ammonium nitrate mix</t>
        </is>
      </c>
      <c r="B1092" t="n">
        <v>0.006484113562284919</v>
      </c>
      <c r="C1092" t="inlineStr">
        <is>
          <t>RoW</t>
        </is>
      </c>
      <c r="D1092" t="inlineStr">
        <is>
          <t>kilogram</t>
        </is>
      </c>
      <c r="F1092" t="inlineStr">
        <is>
          <t>technosphere</t>
        </is>
      </c>
      <c r="H1092" t="inlineStr">
        <is>
          <t>urea ammonium nitrate mix</t>
        </is>
      </c>
    </row>
    <row r="1093">
      <c r="A1093" t="inlineStr">
        <is>
          <t>market for quicklime, milled, loose</t>
        </is>
      </c>
      <c r="B1093" t="n">
        <v>0.02377924554835061</v>
      </c>
      <c r="C1093" t="inlineStr">
        <is>
          <t>RoW</t>
        </is>
      </c>
      <c r="D1093" t="inlineStr">
        <is>
          <t>kilogram</t>
        </is>
      </c>
      <c r="F1093" t="inlineStr">
        <is>
          <t>technosphere</t>
        </is>
      </c>
      <c r="H1093" t="inlineStr">
        <is>
          <t>quicklime, milled, loose</t>
        </is>
      </c>
    </row>
    <row r="1094">
      <c r="A1094" t="inlineStr">
        <is>
          <t>enzymes production</t>
        </is>
      </c>
      <c r="B1094" t="n">
        <v>0.03331966492550165</v>
      </c>
      <c r="C1094" t="inlineStr">
        <is>
          <t>RoW</t>
        </is>
      </c>
      <c r="D1094" t="inlineStr">
        <is>
          <t>kilogram</t>
        </is>
      </c>
      <c r="F1094" t="inlineStr">
        <is>
          <t>technosphere</t>
        </is>
      </c>
      <c r="G1094" t="inlineStr">
        <is>
          <t>proxy for cellulase. 0.23g per MJ ethanol</t>
        </is>
      </c>
      <c r="H1094" t="inlineStr">
        <is>
          <t>enzymes</t>
        </is>
      </c>
    </row>
    <row r="1095">
      <c r="A1095" t="inlineStr">
        <is>
          <t>market for fodder yeast</t>
        </is>
      </c>
      <c r="B1095" t="n">
        <v>0.008297917115336213</v>
      </c>
      <c r="C1095" t="inlineStr">
        <is>
          <t>GLO</t>
        </is>
      </c>
      <c r="D1095" t="inlineStr">
        <is>
          <t>kilogram</t>
        </is>
      </c>
      <c r="F1095" t="inlineStr">
        <is>
          <t>technosphere</t>
        </is>
      </c>
      <c r="G1095" t="inlineStr">
        <is>
          <t>proxy for yeast</t>
        </is>
      </c>
      <c r="H1095" t="inlineStr">
        <is>
          <t>fodder yeast</t>
        </is>
      </c>
    </row>
    <row r="1096">
      <c r="A1096" t="inlineStr">
        <is>
          <t>market for sodium hydroxide, without water, in 50% solution state</t>
        </is>
      </c>
      <c r="B1096" t="n">
        <v>0.03675059453789989</v>
      </c>
      <c r="C1096" t="inlineStr">
        <is>
          <t>GLO</t>
        </is>
      </c>
      <c r="D1096" t="inlineStr">
        <is>
          <t>kilogram</t>
        </is>
      </c>
      <c r="F1096" t="inlineStr">
        <is>
          <t>technosphere</t>
        </is>
      </c>
      <c r="G1096" t="inlineStr">
        <is>
          <t>NaOH</t>
        </is>
      </c>
      <c r="H1096" t="inlineStr">
        <is>
          <t>sodium hydroxide, without water, in 50% solution state</t>
        </is>
      </c>
    </row>
    <row r="1097">
      <c r="A1097" t="inlineStr">
        <is>
          <t>Carbon dioxide, non-fossil</t>
        </is>
      </c>
      <c r="B1097" t="n">
        <v>4.950248761185061</v>
      </c>
      <c r="D1097" t="inlineStr">
        <is>
          <t>kilogram</t>
        </is>
      </c>
      <c r="E1097" t="inlineStr">
        <is>
          <t>air</t>
        </is>
      </c>
      <c r="F1097" t="inlineStr">
        <is>
          <t>biosphere</t>
        </is>
      </c>
      <c r="G1097" t="inlineStr">
        <is>
          <t>Fermentation CO2</t>
        </is>
      </c>
    </row>
    <row r="1098">
      <c r="A1098" t="inlineStr">
        <is>
          <t>market for ethanol fermentation plant</t>
        </is>
      </c>
      <c r="B1098" t="n">
        <v>5.555555555555555e-10</v>
      </c>
      <c r="C1098" t="inlineStr">
        <is>
          <t>GLO</t>
        </is>
      </c>
      <c r="D1098" t="inlineStr">
        <is>
          <t>unit</t>
        </is>
      </c>
      <c r="F1098" t="inlineStr">
        <is>
          <t>technosphere</t>
        </is>
      </c>
      <c r="G1098" t="inlineStr">
        <is>
          <t>To replace inputs for concrete and steel. 1 plant = 90,000 t of ethanol per year * 20 years</t>
        </is>
      </c>
      <c r="H1098" t="inlineStr">
        <is>
          <t>ethanol fermentation plant</t>
        </is>
      </c>
    </row>
    <row r="1099">
      <c r="A1099" t="inlineStr">
        <is>
          <t>market for tap water</t>
        </is>
      </c>
      <c r="B1099" t="n">
        <v>11.57993376821543</v>
      </c>
      <c r="C1099" t="inlineStr">
        <is>
          <t>RoW</t>
        </is>
      </c>
      <c r="D1099" t="inlineStr">
        <is>
          <t>kilogram</t>
        </is>
      </c>
      <c r="F1099" t="inlineStr">
        <is>
          <t>technosphere</t>
        </is>
      </c>
      <c r="G1099" t="inlineStr">
        <is>
          <t>9.8l/l ethanol, from https://doi.org/10.1007/s00267-009-9370-0</t>
        </is>
      </c>
    </row>
    <row r="1101">
      <c r="A1101" t="inlineStr">
        <is>
          <t>Activity</t>
        </is>
      </c>
      <c r="B1101" t="inlineStr">
        <is>
          <t>Ethanol production, via fermentation, from miscanthus, system expansion</t>
        </is>
      </c>
    </row>
    <row r="1102">
      <c r="A1102" t="inlineStr">
        <is>
          <t>location</t>
        </is>
      </c>
      <c r="B1102" t="inlineStr">
        <is>
          <t>US</t>
        </is>
      </c>
    </row>
    <row r="1103">
      <c r="A1103" t="inlineStr">
        <is>
          <t>production amount</t>
        </is>
      </c>
      <c r="B1103" t="n">
        <v>1</v>
      </c>
    </row>
    <row r="1104">
      <c r="A1104" t="inlineStr">
        <is>
          <t>reference product</t>
        </is>
      </c>
      <c r="B1104" t="inlineStr">
        <is>
          <t>ethanol, from miscanthus</t>
        </is>
      </c>
    </row>
    <row r="1105">
      <c r="A1105" t="inlineStr">
        <is>
          <t>type</t>
        </is>
      </c>
      <c r="B1105" t="inlineStr">
        <is>
          <t>process</t>
        </is>
      </c>
    </row>
    <row r="1106">
      <c r="A1106" t="inlineStr">
        <is>
          <t>unit</t>
        </is>
      </c>
      <c r="B1106" t="inlineStr">
        <is>
          <t>kilogram</t>
        </is>
      </c>
    </row>
    <row r="1107">
      <c r="A1107" t="inlineStr">
        <is>
          <t>source</t>
        </is>
      </c>
      <c r="B1107" t="inlineStr">
        <is>
          <t>Fuel-Cycle Assessment of Selected Bioethanol Production Pathways in the United States, November 1, 2006, M. Wu, M. Wang, H. Huo, http://greet.es.anl.gov/publication-2lli584z (2020 update)</t>
        </is>
      </c>
    </row>
    <row r="1108">
      <c r="A1108" t="inlineStr">
        <is>
          <t>comment</t>
        </is>
      </c>
      <c r="B1108" t="inlineStr">
        <is>
          <t>There is a net co-production of electricity (0.8 kWh per kg of ethanol produced). system expansion performed, giving an allocation factor of 91% for ethanol and 9% for electricity.</t>
        </is>
      </c>
    </row>
    <row r="1109">
      <c r="A1109" t="inlineStr">
        <is>
          <t>Conversion efficiency (exc. Fuel)</t>
        </is>
      </c>
      <c r="B1109" t="n">
        <v>0.4383609651808243</v>
      </c>
    </row>
    <row r="1110">
      <c r="A1110" t="inlineStr">
        <is>
          <t>classifications</t>
        </is>
      </c>
      <c r="B1110" t="inlineStr">
        <is>
          <t>CPC::34131:Ethyl alcohol and other spirits, denatured, of any strength</t>
        </is>
      </c>
    </row>
    <row r="1111">
      <c r="A1111" t="inlineStr">
        <is>
          <t>Exchanges</t>
        </is>
      </c>
    </row>
    <row r="1112">
      <c r="A1112" t="inlineStr">
        <is>
          <t>name</t>
        </is>
      </c>
      <c r="B1112" t="inlineStr">
        <is>
          <t>amount</t>
        </is>
      </c>
      <c r="C1112" t="inlineStr">
        <is>
          <t>location</t>
        </is>
      </c>
      <c r="D1112" t="inlineStr">
        <is>
          <t>unit</t>
        </is>
      </c>
      <c r="E1112" t="inlineStr">
        <is>
          <t>categories</t>
        </is>
      </c>
      <c r="F1112" t="inlineStr">
        <is>
          <t>type</t>
        </is>
      </c>
      <c r="G1112" t="inlineStr">
        <is>
          <t>comment</t>
        </is>
      </c>
      <c r="H1112" t="inlineStr">
        <is>
          <t>reference product</t>
        </is>
      </c>
    </row>
    <row r="1113">
      <c r="A1113" t="inlineStr">
        <is>
          <t>Ethanol production, via fermentation, from miscanthus, system expansion</t>
        </is>
      </c>
      <c r="B1113" t="n">
        <v>1</v>
      </c>
      <c r="C1113" t="inlineStr">
        <is>
          <t>US</t>
        </is>
      </c>
      <c r="D1113" t="inlineStr">
        <is>
          <t>kilogram</t>
        </is>
      </c>
      <c r="F1113" t="inlineStr">
        <is>
          <t>production</t>
        </is>
      </c>
      <c r="H1113" t="inlineStr">
        <is>
          <t>ethanol, from miscanthus</t>
        </is>
      </c>
    </row>
    <row r="1114">
      <c r="A1114" t="inlineStr">
        <is>
          <t>Farming and supply of miscanthus</t>
        </is>
      </c>
      <c r="B1114" t="n">
        <v>4.185690630582664</v>
      </c>
      <c r="C1114" t="inlineStr">
        <is>
          <t>US</t>
        </is>
      </c>
      <c r="D1114" t="inlineStr">
        <is>
          <t>kilogram</t>
        </is>
      </c>
      <c r="F1114" t="inlineStr">
        <is>
          <t>technosphere</t>
        </is>
      </c>
      <c r="H1114" t="inlineStr">
        <is>
          <t>miscanthus, harvested, at ethanol plant</t>
        </is>
      </c>
    </row>
    <row r="1115">
      <c r="A1115" t="inlineStr">
        <is>
          <t>market for diesel, burned in building machine</t>
        </is>
      </c>
      <c r="B1115" t="n">
        <v>0.06359238137334183</v>
      </c>
      <c r="C1115" t="inlineStr">
        <is>
          <t>GLO</t>
        </is>
      </c>
      <c r="D1115" t="inlineStr">
        <is>
          <t>megajoule</t>
        </is>
      </c>
      <c r="F1115" t="inlineStr">
        <is>
          <t>technosphere</t>
        </is>
      </c>
      <c r="H1115" t="inlineStr">
        <is>
          <t>diesel, burned in building machine</t>
        </is>
      </c>
    </row>
    <row r="1116">
      <c r="A1116" t="inlineStr">
        <is>
          <t>market for sulfuric acid</t>
        </is>
      </c>
      <c r="B1116" t="n">
        <v>0.1159369333621309</v>
      </c>
      <c r="C1116" t="inlineStr">
        <is>
          <t>RoW</t>
        </is>
      </c>
      <c r="D1116" t="inlineStr">
        <is>
          <t>kilogram</t>
        </is>
      </c>
      <c r="F1116" t="inlineStr">
        <is>
          <t>technosphere</t>
        </is>
      </c>
      <c r="H1116" t="inlineStr">
        <is>
          <t>sulfuric acid</t>
        </is>
      </c>
    </row>
    <row r="1117">
      <c r="A1117" t="inlineStr">
        <is>
          <t>market for ammonia, anhydrous, liquid</t>
        </is>
      </c>
      <c r="B1117" t="n">
        <v>0.01391323565605678</v>
      </c>
      <c r="C1117" t="inlineStr">
        <is>
          <t>RNA</t>
        </is>
      </c>
      <c r="D1117" t="inlineStr">
        <is>
          <t>kilogram</t>
        </is>
      </c>
      <c r="F1117" t="inlineStr">
        <is>
          <t>technosphere</t>
        </is>
      </c>
      <c r="H1117" t="inlineStr">
        <is>
          <t>ammonia, anhydrous, liquid</t>
        </is>
      </c>
    </row>
    <row r="1118">
      <c r="A1118" t="inlineStr">
        <is>
          <t>market for urea ammonium nitrate mix</t>
        </is>
      </c>
      <c r="B1118" t="n">
        <v>0.006954943551776156</v>
      </c>
      <c r="C1118" t="inlineStr">
        <is>
          <t>RoW</t>
        </is>
      </c>
      <c r="D1118" t="inlineStr">
        <is>
          <t>kilogram</t>
        </is>
      </c>
      <c r="F1118" t="inlineStr">
        <is>
          <t>technosphere</t>
        </is>
      </c>
      <c r="H1118" t="inlineStr">
        <is>
          <t>urea ammonium nitrate mix</t>
        </is>
      </c>
    </row>
    <row r="1119">
      <c r="A1119" t="inlineStr">
        <is>
          <t>market for quicklime, milled, loose</t>
        </is>
      </c>
      <c r="B1119" t="n">
        <v>0.02550592442651852</v>
      </c>
      <c r="C1119" t="inlineStr">
        <is>
          <t>RoW</t>
        </is>
      </c>
      <c r="D1119" t="inlineStr">
        <is>
          <t>kilogram</t>
        </is>
      </c>
      <c r="F1119" t="inlineStr">
        <is>
          <t>technosphere</t>
        </is>
      </c>
      <c r="H1119" t="inlineStr">
        <is>
          <t>quicklime, milled, loose</t>
        </is>
      </c>
    </row>
    <row r="1120">
      <c r="A1120" t="inlineStr">
        <is>
          <t>enzymes production</t>
        </is>
      </c>
      <c r="B1120" t="n">
        <v>0.03573910088016703</v>
      </c>
      <c r="C1120" t="inlineStr">
        <is>
          <t>RoW</t>
        </is>
      </c>
      <c r="D1120" t="inlineStr">
        <is>
          <t>kilogram</t>
        </is>
      </c>
      <c r="F1120" t="inlineStr">
        <is>
          <t>technosphere</t>
        </is>
      </c>
      <c r="G1120" t="inlineStr">
        <is>
          <t>proxy for cellulase. 0.23g per MJ ethanol</t>
        </is>
      </c>
      <c r="H1120" t="inlineStr">
        <is>
          <t>enzymes</t>
        </is>
      </c>
    </row>
    <row r="1121">
      <c r="A1121" t="inlineStr">
        <is>
          <t>market for fodder yeast</t>
        </is>
      </c>
      <c r="B1121" t="n">
        <v>0.008900452556870978</v>
      </c>
      <c r="C1121" t="inlineStr">
        <is>
          <t>GLO</t>
        </is>
      </c>
      <c r="D1121" t="inlineStr">
        <is>
          <t>kilogram</t>
        </is>
      </c>
      <c r="F1121" t="inlineStr">
        <is>
          <t>technosphere</t>
        </is>
      </c>
      <c r="G1121" t="inlineStr">
        <is>
          <t>proxy for yeast</t>
        </is>
      </c>
      <c r="H1121" t="inlineStr">
        <is>
          <t>fodder yeast</t>
        </is>
      </c>
    </row>
    <row r="1122">
      <c r="A1122" t="inlineStr">
        <is>
          <t>market for sodium hydroxide, without water, in 50% solution state</t>
        </is>
      </c>
      <c r="B1122" t="n">
        <v>0.0394191600825753</v>
      </c>
      <c r="C1122" t="inlineStr">
        <is>
          <t>GLO</t>
        </is>
      </c>
      <c r="D1122" t="inlineStr">
        <is>
          <t>kilogram</t>
        </is>
      </c>
      <c r="F1122" t="inlineStr">
        <is>
          <t>technosphere</t>
        </is>
      </c>
      <c r="G1122" t="inlineStr">
        <is>
          <t>NaOH</t>
        </is>
      </c>
      <c r="H1122" t="inlineStr">
        <is>
          <t>sodium hydroxide, without water, in 50% solution state</t>
        </is>
      </c>
    </row>
    <row r="1123">
      <c r="A1123" t="inlineStr">
        <is>
          <t>Carbon dioxide, non-fossil</t>
        </is>
      </c>
      <c r="B1123" t="n">
        <v>5.44868145226136</v>
      </c>
      <c r="D1123" t="inlineStr">
        <is>
          <t>kilogram</t>
        </is>
      </c>
      <c r="E1123" t="inlineStr">
        <is>
          <t>air</t>
        </is>
      </c>
      <c r="F1123" t="inlineStr">
        <is>
          <t>biosphere</t>
        </is>
      </c>
      <c r="G1123" t="inlineStr">
        <is>
          <t>Fermentation CO2</t>
        </is>
      </c>
    </row>
    <row r="1124">
      <c r="A1124" t="inlineStr">
        <is>
          <t>market for ethanol fermentation plant</t>
        </is>
      </c>
      <c r="B1124" t="n">
        <v>5.555555555555555e-10</v>
      </c>
      <c r="C1124" t="inlineStr">
        <is>
          <t>GLO</t>
        </is>
      </c>
      <c r="D1124" t="inlineStr">
        <is>
          <t>unit</t>
        </is>
      </c>
      <c r="F1124" t="inlineStr">
        <is>
          <t>technosphere</t>
        </is>
      </c>
      <c r="G1124" t="inlineStr">
        <is>
          <t>To replace inputs for concrete and steel. 1 plant = 90,000 t of ethanol per year * 20 years</t>
        </is>
      </c>
      <c r="H1124" t="inlineStr">
        <is>
          <t>ethanol fermentation plant</t>
        </is>
      </c>
    </row>
    <row r="1125">
      <c r="A1125" t="inlineStr">
        <is>
          <t>market group for electricity, low voltage</t>
        </is>
      </c>
      <c r="B1125" t="n">
        <v>-0.3729249669749009</v>
      </c>
      <c r="C1125" t="inlineStr">
        <is>
          <t>US</t>
        </is>
      </c>
      <c r="D1125" t="inlineStr">
        <is>
          <t>kilowatt hour</t>
        </is>
      </c>
      <c r="F1125" t="inlineStr">
        <is>
          <t>technosphere</t>
        </is>
      </c>
      <c r="G1125" t="inlineStr">
        <is>
          <t>Co-production of electricity. Displaces US-average electricity.</t>
        </is>
      </c>
      <c r="H1125" t="inlineStr">
        <is>
          <t>electricity, low voltage</t>
        </is>
      </c>
    </row>
    <row r="1126">
      <c r="A1126" t="inlineStr">
        <is>
          <t>market for tap water</t>
        </is>
      </c>
      <c r="B1126" t="n">
        <v>12.42078580481622</v>
      </c>
      <c r="C1126" t="inlineStr">
        <is>
          <t>RoW</t>
        </is>
      </c>
      <c r="D1126" t="inlineStr">
        <is>
          <t>kilogram</t>
        </is>
      </c>
      <c r="F1126" t="inlineStr">
        <is>
          <t>technosphere</t>
        </is>
      </c>
      <c r="G1126" t="inlineStr">
        <is>
          <t>9.8l/l ethanol, from https://doi.org/10.1007/s00267-009-9370-0</t>
        </is>
      </c>
    </row>
    <row r="1129">
      <c r="A1129" t="inlineStr">
        <is>
          <t>Activity</t>
        </is>
      </c>
      <c r="B1129" t="inlineStr">
        <is>
          <t>Ethanol production, via fermentation, from miscanthus, with carbon capture and storage, economic allocation</t>
        </is>
      </c>
    </row>
    <row r="1130">
      <c r="A1130" t="inlineStr">
        <is>
          <t>location</t>
        </is>
      </c>
      <c r="B1130" t="inlineStr">
        <is>
          <t>US</t>
        </is>
      </c>
    </row>
    <row r="1131">
      <c r="A1131" t="inlineStr">
        <is>
          <t>production amount</t>
        </is>
      </c>
      <c r="B1131" t="n">
        <v>1</v>
      </c>
    </row>
    <row r="1132">
      <c r="A1132" t="inlineStr">
        <is>
          <t>reference product</t>
        </is>
      </c>
      <c r="B1132" t="inlineStr">
        <is>
          <t>ethanol, from miscanthus</t>
        </is>
      </c>
    </row>
    <row r="1133">
      <c r="A1133" t="inlineStr">
        <is>
          <t>type</t>
        </is>
      </c>
      <c r="B1133" t="inlineStr">
        <is>
          <t>process</t>
        </is>
      </c>
    </row>
    <row r="1134">
      <c r="A1134" t="inlineStr">
        <is>
          <t>unit</t>
        </is>
      </c>
      <c r="B1134" t="inlineStr">
        <is>
          <t>kilogram</t>
        </is>
      </c>
    </row>
    <row r="1135">
      <c r="A1135" t="inlineStr">
        <is>
          <t>source</t>
        </is>
      </c>
      <c r="B1135" t="inlineStr">
        <is>
          <t>Fuel-Cycle Assessment of Selected Bioethanol Production Pathways in the United States, November 1, 2006, M. Wu, M. Wang, H. Huo, http://greet.es.anl.gov/publication-2lli584z (2020 update)</t>
        </is>
      </c>
    </row>
    <row r="1136">
      <c r="A1136" t="inlineStr">
        <is>
          <t>comment</t>
        </is>
      </c>
      <c r="B1136"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1137">
      <c r="A1137" t="inlineStr">
        <is>
          <t>Conversion efficiency (exc. Fuel)</t>
        </is>
      </c>
      <c r="B1137" t="n">
        <v>0</v>
      </c>
    </row>
    <row r="1138">
      <c r="A1138" t="inlineStr">
        <is>
          <t>classifications</t>
        </is>
      </c>
      <c r="B1138" t="inlineStr">
        <is>
          <t>CPC::34131:Ethyl alcohol and other spirits, denatured, of any strength</t>
        </is>
      </c>
    </row>
    <row r="1139">
      <c r="A1139" t="inlineStr">
        <is>
          <t>Exchanges</t>
        </is>
      </c>
    </row>
    <row r="1140">
      <c r="A1140" t="inlineStr">
        <is>
          <t>name</t>
        </is>
      </c>
      <c r="B1140" t="inlineStr">
        <is>
          <t>amount</t>
        </is>
      </c>
      <c r="C1140" t="inlineStr">
        <is>
          <t>location</t>
        </is>
      </c>
      <c r="D1140" t="inlineStr">
        <is>
          <t>unit</t>
        </is>
      </c>
      <c r="E1140" t="inlineStr">
        <is>
          <t>categories</t>
        </is>
      </c>
      <c r="F1140" t="inlineStr">
        <is>
          <t>type</t>
        </is>
      </c>
      <c r="G1140" t="inlineStr">
        <is>
          <t>comment</t>
        </is>
      </c>
      <c r="H1140" t="inlineStr">
        <is>
          <t>reference product</t>
        </is>
      </c>
    </row>
    <row r="1141">
      <c r="A1141" t="inlineStr">
        <is>
          <t>Ethanol production, via fermentation, from miscanthus, with carbon capture and storage, economic allocation</t>
        </is>
      </c>
      <c r="B1141" t="n">
        <v>1</v>
      </c>
      <c r="C1141" t="inlineStr">
        <is>
          <t>US</t>
        </is>
      </c>
      <c r="D1141" t="inlineStr">
        <is>
          <t>kilogram</t>
        </is>
      </c>
      <c r="F1141" t="inlineStr">
        <is>
          <t>production</t>
        </is>
      </c>
      <c r="H1141" t="inlineStr">
        <is>
          <t>ethanol, from miscanthus</t>
        </is>
      </c>
    </row>
    <row r="1142">
      <c r="A1142" t="inlineStr">
        <is>
          <t>Farming and supply of miscanthus</t>
        </is>
      </c>
      <c r="B1142" t="n">
        <v>3.611789947806617</v>
      </c>
      <c r="C1142" t="inlineStr">
        <is>
          <t>US</t>
        </is>
      </c>
      <c r="D1142" t="inlineStr">
        <is>
          <t>kilogram</t>
        </is>
      </c>
      <c r="F1142" t="inlineStr">
        <is>
          <t>technosphere</t>
        </is>
      </c>
      <c r="H1142" t="inlineStr">
        <is>
          <t>miscanthus, harvested, at ethanol plant</t>
        </is>
      </c>
    </row>
    <row r="1143">
      <c r="A1143" t="inlineStr">
        <is>
          <t>market for diesel, burned in building machine</t>
        </is>
      </c>
      <c r="B1143" t="n">
        <v>0.05487322023351452</v>
      </c>
      <c r="C1143" t="inlineStr">
        <is>
          <t>GLO</t>
        </is>
      </c>
      <c r="D1143" t="inlineStr">
        <is>
          <t>megajoule</t>
        </is>
      </c>
      <c r="F1143" t="inlineStr">
        <is>
          <t>technosphere</t>
        </is>
      </c>
      <c r="H1143" t="inlineStr">
        <is>
          <t>diesel, burned in building machine</t>
        </is>
      </c>
    </row>
    <row r="1144">
      <c r="A1144" t="inlineStr">
        <is>
          <t>market for sulfuric acid</t>
        </is>
      </c>
      <c r="B1144" t="n">
        <v>0.1000408026903268</v>
      </c>
      <c r="C1144" t="inlineStr">
        <is>
          <t>RoW</t>
        </is>
      </c>
      <c r="D1144" t="inlineStr">
        <is>
          <t>kilogram</t>
        </is>
      </c>
      <c r="F1144" t="inlineStr">
        <is>
          <t>technosphere</t>
        </is>
      </c>
      <c r="H1144" t="inlineStr">
        <is>
          <t>sulfuric acid</t>
        </is>
      </c>
    </row>
    <row r="1145">
      <c r="A1145" t="inlineStr">
        <is>
          <t>market for ammonia, anhydrous, liquid</t>
        </is>
      </c>
      <c r="B1145" t="n">
        <v>0.0120055897865092</v>
      </c>
      <c r="C1145" t="inlineStr">
        <is>
          <t>RNA</t>
        </is>
      </c>
      <c r="D1145" t="inlineStr">
        <is>
          <t>kilogram</t>
        </is>
      </c>
      <c r="F1145" t="inlineStr">
        <is>
          <t>technosphere</t>
        </is>
      </c>
      <c r="H1145" t="inlineStr">
        <is>
          <t>ammonia, anhydrous, liquid</t>
        </is>
      </c>
    </row>
    <row r="1146">
      <c r="A1146" t="inlineStr">
        <is>
          <t>market for urea ammonium nitrate mix</t>
        </is>
      </c>
      <c r="B1146" t="n">
        <v>0.006001350177275475</v>
      </c>
      <c r="C1146" t="inlineStr">
        <is>
          <t>RoW</t>
        </is>
      </c>
      <c r="D1146" t="inlineStr">
        <is>
          <t>kilogram</t>
        </is>
      </c>
      <c r="F1146" t="inlineStr">
        <is>
          <t>technosphere</t>
        </is>
      </c>
      <c r="H1146" t="inlineStr">
        <is>
          <t>urea ammonium nitrate mix</t>
        </is>
      </c>
    </row>
    <row r="1147">
      <c r="A1147" t="inlineStr">
        <is>
          <t>market for quicklime, milled, loose</t>
        </is>
      </c>
      <c r="B1147" t="n">
        <v>0.0220088032259544</v>
      </c>
      <c r="C1147" t="inlineStr">
        <is>
          <t>RoW</t>
        </is>
      </c>
      <c r="D1147" t="inlineStr">
        <is>
          <t>kilogram</t>
        </is>
      </c>
      <c r="F1147" t="inlineStr">
        <is>
          <t>technosphere</t>
        </is>
      </c>
      <c r="G1147" t="inlineStr">
        <is>
          <t>proxy for CaO</t>
        </is>
      </c>
      <c r="H1147" t="inlineStr">
        <is>
          <t>quicklime, milled, loose</t>
        </is>
      </c>
    </row>
    <row r="1148">
      <c r="A1148" t="inlineStr">
        <is>
          <t>enzymes production</t>
        </is>
      </c>
      <c r="B1148" t="n">
        <v>0.03083890729035202</v>
      </c>
      <c r="C1148" t="inlineStr">
        <is>
          <t>RoW</t>
        </is>
      </c>
      <c r="D1148" t="inlineStr">
        <is>
          <t>kilogram</t>
        </is>
      </c>
      <c r="F1148" t="inlineStr">
        <is>
          <t>technosphere</t>
        </is>
      </c>
      <c r="G1148" t="inlineStr">
        <is>
          <t>proxy for cellulase. 0.23g per MJ ethanol</t>
        </is>
      </c>
      <c r="H1148" t="inlineStr">
        <is>
          <t>enzymes</t>
        </is>
      </c>
    </row>
    <row r="1149">
      <c r="A1149" t="inlineStr">
        <is>
          <t>market for fodder yeast</t>
        </is>
      </c>
      <c r="B1149" t="n">
        <v>0.007680110145015991</v>
      </c>
      <c r="C1149" t="inlineStr">
        <is>
          <t>GLO</t>
        </is>
      </c>
      <c r="D1149" t="inlineStr">
        <is>
          <t>kilogram</t>
        </is>
      </c>
      <c r="F1149" t="inlineStr">
        <is>
          <t>technosphere</t>
        </is>
      </c>
      <c r="G1149" t="inlineStr">
        <is>
          <t>proxy for yeast</t>
        </is>
      </c>
      <c r="H1149" t="inlineStr">
        <is>
          <t>fodder yeast</t>
        </is>
      </c>
    </row>
    <row r="1150">
      <c r="A1150" t="inlineStr">
        <is>
          <t>market for sodium hydroxide, without water, in 50% solution state</t>
        </is>
      </c>
      <c r="B1150" t="n">
        <v>0.0340143930124636</v>
      </c>
      <c r="C1150" t="inlineStr">
        <is>
          <t>GLO</t>
        </is>
      </c>
      <c r="D1150" t="inlineStr">
        <is>
          <t>kilogram</t>
        </is>
      </c>
      <c r="F1150" t="inlineStr">
        <is>
          <t>technosphere</t>
        </is>
      </c>
      <c r="G1150" t="inlineStr">
        <is>
          <t>NaOH</t>
        </is>
      </c>
      <c r="H1150" t="inlineStr">
        <is>
          <t>sodium hydroxide, without water, in 50% solution state</t>
        </is>
      </c>
    </row>
    <row r="1151">
      <c r="A1151" t="inlineStr">
        <is>
          <t>Carbon dioxide, non-fossil</t>
        </is>
      </c>
      <c r="B1151" t="n">
        <v>0.1109795767960164</v>
      </c>
      <c r="D1151" t="inlineStr">
        <is>
          <t>kilogram</t>
        </is>
      </c>
      <c r="E1151" t="inlineStr">
        <is>
          <t>air</t>
        </is>
      </c>
      <c r="F1151" t="inlineStr">
        <is>
          <t>biosphere</t>
        </is>
      </c>
      <c r="G1151" t="inlineStr">
        <is>
          <t>Fermentation CO2</t>
        </is>
      </c>
    </row>
    <row r="1152">
      <c r="A1152" t="inlineStr">
        <is>
          <t>market for ethanol fermentation plant</t>
        </is>
      </c>
      <c r="B1152" t="n">
        <v>5.555555555555555e-10</v>
      </c>
      <c r="C1152" t="inlineStr">
        <is>
          <t>GLO</t>
        </is>
      </c>
      <c r="D1152" t="inlineStr">
        <is>
          <t>unit</t>
        </is>
      </c>
      <c r="F1152" t="inlineStr">
        <is>
          <t>technosphere</t>
        </is>
      </c>
      <c r="G1152" t="inlineStr">
        <is>
          <t>To replace inputs for concrete and steel. 1 plant = 90,000 t of ethanol per year * 20 years</t>
        </is>
      </c>
      <c r="H1152" t="inlineStr">
        <is>
          <t>ethanol fermentation plant</t>
        </is>
      </c>
    </row>
    <row r="1153">
      <c r="A1153" t="inlineStr">
        <is>
          <t>market group for electricity, low voltage</t>
        </is>
      </c>
      <c r="B1153" t="n">
        <v>0.7790766291080342</v>
      </c>
      <c r="C1153" t="inlineStr">
        <is>
          <t>US</t>
        </is>
      </c>
      <c r="D1153" t="inlineStr">
        <is>
          <t>kilowatt hour</t>
        </is>
      </c>
      <c r="F1153" t="inlineStr">
        <is>
          <t>technosphere</t>
        </is>
      </c>
      <c r="G1153" t="inlineStr">
        <is>
          <t>Co-production of electricity. Displaces US-average electricity.</t>
        </is>
      </c>
      <c r="H1153" t="inlineStr">
        <is>
          <t>electricity, low voltage</t>
        </is>
      </c>
    </row>
    <row r="1154">
      <c r="A1154" t="inlineStr">
        <is>
          <t>carbon dioxide storage at wood burning power plant 20 MW post, pipeline 200km, storage 1000m</t>
        </is>
      </c>
      <c r="B1154" t="n">
        <v>4.328203495044635</v>
      </c>
      <c r="C1154" t="inlineStr">
        <is>
          <t>RER</t>
        </is>
      </c>
      <c r="D1154" t="inlineStr">
        <is>
          <t>kilogram</t>
        </is>
      </c>
      <c r="F1154" t="inlineStr">
        <is>
          <t>technosphere</t>
        </is>
      </c>
      <c r="H1154" t="inlineStr">
        <is>
          <t>carbon dioxide storage at wood burning power plant 20 MW post, pipeline 200km, storage 1000m</t>
        </is>
      </c>
    </row>
    <row r="1155">
      <c r="A1155" t="inlineStr">
        <is>
          <t>market for tap water</t>
        </is>
      </c>
      <c r="B1155" t="n">
        <v>10.71776996271927</v>
      </c>
      <c r="C1155" t="inlineStr">
        <is>
          <t>RoW</t>
        </is>
      </c>
      <c r="D1155" t="inlineStr">
        <is>
          <t>kilogram</t>
        </is>
      </c>
      <c r="F1155" t="inlineStr">
        <is>
          <t>technosphere</t>
        </is>
      </c>
      <c r="G1155" t="inlineStr">
        <is>
          <t>9.8l/l ethanol, from https://doi.org/10.1007/s00267-009-9370-0</t>
        </is>
      </c>
    </row>
    <row r="1157">
      <c r="A1157" t="inlineStr">
        <is>
          <t>Activity</t>
        </is>
      </c>
      <c r="B1157" t="inlineStr">
        <is>
          <t>Ethanol production, via fermentation, from miscanthus, with carbon capture and storage, energy allocation</t>
        </is>
      </c>
    </row>
    <row r="1158">
      <c r="A1158" t="inlineStr">
        <is>
          <t>location</t>
        </is>
      </c>
      <c r="B1158" t="inlineStr">
        <is>
          <t>US</t>
        </is>
      </c>
    </row>
    <row r="1159">
      <c r="A1159" t="inlineStr">
        <is>
          <t>production amount</t>
        </is>
      </c>
      <c r="B1159" t="n">
        <v>1</v>
      </c>
    </row>
    <row r="1160">
      <c r="A1160" t="inlineStr">
        <is>
          <t>reference product</t>
        </is>
      </c>
      <c r="B1160" t="inlineStr">
        <is>
          <t>ethanol, from miscanthus</t>
        </is>
      </c>
    </row>
    <row r="1161">
      <c r="A1161" t="inlineStr">
        <is>
          <t>type</t>
        </is>
      </c>
      <c r="B1161" t="inlineStr">
        <is>
          <t>process</t>
        </is>
      </c>
    </row>
    <row r="1162">
      <c r="A1162" t="inlineStr">
        <is>
          <t>unit</t>
        </is>
      </c>
      <c r="B1162" t="inlineStr">
        <is>
          <t>kilogram</t>
        </is>
      </c>
    </row>
    <row r="1163">
      <c r="A1163" t="inlineStr">
        <is>
          <t>source</t>
        </is>
      </c>
      <c r="B1163" t="inlineStr">
        <is>
          <t>Fuel-Cycle Assessment of Selected Bioethanol Production Pathways in the United States, November 1, 2006, M. Wu, M. Wang, H. Huo, http://greet.es.anl.gov/publication-2lli584z (2020 update)</t>
        </is>
      </c>
    </row>
    <row r="1164">
      <c r="A1164" t="inlineStr">
        <is>
          <t>comment</t>
        </is>
      </c>
      <c r="B1164" t="inlineStr">
        <is>
          <t>There is a net co-production of electricity (0.8 kWh per kg of ethanol produced). energy allocation performed, giving an allocation factor of 91% for ethanol and 9% for electricity.</t>
        </is>
      </c>
    </row>
    <row r="1165">
      <c r="A1165" t="inlineStr">
        <is>
          <t>Conversion efficiency (exc. Fuel)</t>
        </is>
      </c>
      <c r="B1165" t="n">
        <v>0.4508048913496003</v>
      </c>
    </row>
    <row r="1166">
      <c r="A1166" t="inlineStr">
        <is>
          <t>classifications</t>
        </is>
      </c>
      <c r="B1166" t="inlineStr">
        <is>
          <t>CPC::34131:Ethyl alcohol and other spirits, denatured, of any strength</t>
        </is>
      </c>
    </row>
    <row r="1167">
      <c r="A1167" t="inlineStr">
        <is>
          <t>Exchanges</t>
        </is>
      </c>
    </row>
    <row r="1168">
      <c r="A1168" t="inlineStr">
        <is>
          <t>name</t>
        </is>
      </c>
      <c r="B1168" t="inlineStr">
        <is>
          <t>amount</t>
        </is>
      </c>
      <c r="C1168" t="inlineStr">
        <is>
          <t>location</t>
        </is>
      </c>
      <c r="D1168" t="inlineStr">
        <is>
          <t>unit</t>
        </is>
      </c>
      <c r="E1168" t="inlineStr">
        <is>
          <t>categories</t>
        </is>
      </c>
      <c r="F1168" t="inlineStr">
        <is>
          <t>type</t>
        </is>
      </c>
      <c r="G1168" t="inlineStr">
        <is>
          <t>comment</t>
        </is>
      </c>
      <c r="H1168" t="inlineStr">
        <is>
          <t>reference product</t>
        </is>
      </c>
    </row>
    <row r="1169">
      <c r="A1169" t="inlineStr">
        <is>
          <t>Ethanol production, via fermentation, from miscanthus, with carbon capture and storage, energy allocation</t>
        </is>
      </c>
      <c r="B1169" t="n">
        <v>1</v>
      </c>
      <c r="C1169" t="inlineStr">
        <is>
          <t>US</t>
        </is>
      </c>
      <c r="D1169" t="inlineStr">
        <is>
          <t>kilogram</t>
        </is>
      </c>
      <c r="F1169" t="inlineStr">
        <is>
          <t>production</t>
        </is>
      </c>
      <c r="H1169" t="inlineStr">
        <is>
          <t>ethanol, from miscanthus</t>
        </is>
      </c>
    </row>
    <row r="1170">
      <c r="A1170" t="inlineStr">
        <is>
          <t>Farming and supply of miscanthus</t>
        </is>
      </c>
      <c r="B1170" t="n">
        <v>3.902331224292801</v>
      </c>
      <c r="C1170" t="inlineStr">
        <is>
          <t>US</t>
        </is>
      </c>
      <c r="D1170" t="inlineStr">
        <is>
          <t>kilogram</t>
        </is>
      </c>
      <c r="F1170" t="inlineStr">
        <is>
          <t>technosphere</t>
        </is>
      </c>
      <c r="H1170" t="inlineStr">
        <is>
          <t>miscanthus, harvested, at ethanol plant</t>
        </is>
      </c>
    </row>
    <row r="1171">
      <c r="A1171" t="inlineStr">
        <is>
          <t>market for diesel, burned in building machine</t>
        </is>
      </c>
      <c r="B1171" t="n">
        <v>0.05928735717999854</v>
      </c>
      <c r="C1171" t="inlineStr">
        <is>
          <t>GLO</t>
        </is>
      </c>
      <c r="D1171" t="inlineStr">
        <is>
          <t>megajoule</t>
        </is>
      </c>
      <c r="F1171" t="inlineStr">
        <is>
          <t>technosphere</t>
        </is>
      </c>
      <c r="H1171" t="inlineStr">
        <is>
          <t>diesel, burned in building machine</t>
        </is>
      </c>
    </row>
    <row r="1172">
      <c r="A1172" t="inlineStr">
        <is>
          <t>market for sulfuric acid</t>
        </is>
      </c>
      <c r="B1172" t="n">
        <v>0.1080883311829517</v>
      </c>
      <c r="C1172" t="inlineStr">
        <is>
          <t>RoW</t>
        </is>
      </c>
      <c r="D1172" t="inlineStr">
        <is>
          <t>kilogram</t>
        </is>
      </c>
      <c r="F1172" t="inlineStr">
        <is>
          <t>technosphere</t>
        </is>
      </c>
      <c r="H1172" t="inlineStr">
        <is>
          <t>sulfuric acid</t>
        </is>
      </c>
    </row>
    <row r="1173">
      <c r="A1173" t="inlineStr">
        <is>
          <t>market for ammonia, anhydrous, liquid</t>
        </is>
      </c>
      <c r="B1173" t="n">
        <v>0.01297134898954927</v>
      </c>
      <c r="C1173" t="inlineStr">
        <is>
          <t>RNA</t>
        </is>
      </c>
      <c r="D1173" t="inlineStr">
        <is>
          <t>kilogram</t>
        </is>
      </c>
      <c r="F1173" t="inlineStr">
        <is>
          <t>technosphere</t>
        </is>
      </c>
      <c r="H1173" t="inlineStr">
        <is>
          <t>ammonia, anhydrous, liquid</t>
        </is>
      </c>
    </row>
    <row r="1174">
      <c r="A1174" t="inlineStr">
        <is>
          <t>market for urea ammonium nitrate mix</t>
        </is>
      </c>
      <c r="B1174" t="n">
        <v>0.006484113562284919</v>
      </c>
      <c r="C1174" t="inlineStr">
        <is>
          <t>RoW</t>
        </is>
      </c>
      <c r="D1174" t="inlineStr">
        <is>
          <t>kilogram</t>
        </is>
      </c>
      <c r="F1174" t="inlineStr">
        <is>
          <t>technosphere</t>
        </is>
      </c>
      <c r="H1174" t="inlineStr">
        <is>
          <t>urea ammonium nitrate mix</t>
        </is>
      </c>
    </row>
    <row r="1175">
      <c r="A1175" t="inlineStr">
        <is>
          <t>market for quicklime, milled, loose</t>
        </is>
      </c>
      <c r="B1175" t="n">
        <v>0.02377924554835061</v>
      </c>
      <c r="C1175" t="inlineStr">
        <is>
          <t>RoW</t>
        </is>
      </c>
      <c r="D1175" t="inlineStr">
        <is>
          <t>kilogram</t>
        </is>
      </c>
      <c r="F1175" t="inlineStr">
        <is>
          <t>technosphere</t>
        </is>
      </c>
      <c r="H1175" t="inlineStr">
        <is>
          <t>quicklime, milled, loose</t>
        </is>
      </c>
    </row>
    <row r="1176">
      <c r="A1176" t="inlineStr">
        <is>
          <t>enzymes production</t>
        </is>
      </c>
      <c r="B1176" t="n">
        <v>0.03331966492550165</v>
      </c>
      <c r="C1176" t="inlineStr">
        <is>
          <t>RoW</t>
        </is>
      </c>
      <c r="D1176" t="inlineStr">
        <is>
          <t>kilogram</t>
        </is>
      </c>
      <c r="F1176" t="inlineStr">
        <is>
          <t>technosphere</t>
        </is>
      </c>
      <c r="G1176" t="inlineStr">
        <is>
          <t>proxy for cellulase. 0.23g per MJ ethanol</t>
        </is>
      </c>
      <c r="H1176" t="inlineStr">
        <is>
          <t>enzymes</t>
        </is>
      </c>
    </row>
    <row r="1177">
      <c r="A1177" t="inlineStr">
        <is>
          <t>market for fodder yeast</t>
        </is>
      </c>
      <c r="B1177" t="n">
        <v>0.008297917115336213</v>
      </c>
      <c r="C1177" t="inlineStr">
        <is>
          <t>GLO</t>
        </is>
      </c>
      <c r="D1177" t="inlineStr">
        <is>
          <t>kilogram</t>
        </is>
      </c>
      <c r="F1177" t="inlineStr">
        <is>
          <t>technosphere</t>
        </is>
      </c>
      <c r="G1177" t="inlineStr">
        <is>
          <t>proxy for yeast</t>
        </is>
      </c>
      <c r="H1177" t="inlineStr">
        <is>
          <t>fodder yeast</t>
        </is>
      </c>
    </row>
    <row r="1178">
      <c r="A1178" t="inlineStr">
        <is>
          <t>market for sodium hydroxide, without water, in 50% solution state</t>
        </is>
      </c>
      <c r="B1178" t="n">
        <v>0.03675059453789989</v>
      </c>
      <c r="C1178" t="inlineStr">
        <is>
          <t>GLO</t>
        </is>
      </c>
      <c r="D1178" t="inlineStr">
        <is>
          <t>kilogram</t>
        </is>
      </c>
      <c r="F1178" t="inlineStr">
        <is>
          <t>technosphere</t>
        </is>
      </c>
      <c r="G1178" t="inlineStr">
        <is>
          <t>NaOH</t>
        </is>
      </c>
      <c r="H1178" t="inlineStr">
        <is>
          <t>sodium hydroxide, without water, in 50% solution state</t>
        </is>
      </c>
    </row>
    <row r="1179">
      <c r="A1179" t="inlineStr">
        <is>
          <t>Carbon dioxide, non-fossil</t>
        </is>
      </c>
      <c r="B1179" t="n">
        <v>0.1237562190296266</v>
      </c>
      <c r="D1179" t="inlineStr">
        <is>
          <t>kilogram</t>
        </is>
      </c>
      <c r="E1179" t="inlineStr">
        <is>
          <t>air</t>
        </is>
      </c>
      <c r="F1179" t="inlineStr">
        <is>
          <t>biosphere</t>
        </is>
      </c>
      <c r="G1179" t="inlineStr">
        <is>
          <t>Fermentation CO2</t>
        </is>
      </c>
    </row>
    <row r="1180">
      <c r="A1180" t="inlineStr">
        <is>
          <t>market for ethanol fermentation plant</t>
        </is>
      </c>
      <c r="B1180" t="n">
        <v>5.555555555555555e-10</v>
      </c>
      <c r="C1180" t="inlineStr">
        <is>
          <t>GLO</t>
        </is>
      </c>
      <c r="D1180" t="inlineStr">
        <is>
          <t>unit</t>
        </is>
      </c>
      <c r="F1180" t="inlineStr">
        <is>
          <t>technosphere</t>
        </is>
      </c>
      <c r="G1180" t="inlineStr">
        <is>
          <t>To replace inputs for concrete and steel. 1 plant = 90,000 t of ethanol per year * 20 years</t>
        </is>
      </c>
      <c r="H1180" t="inlineStr">
        <is>
          <t>ethanol fermentation plant</t>
        </is>
      </c>
    </row>
    <row r="1181">
      <c r="A1181" t="inlineStr">
        <is>
          <t>market group for electricity, low voltage</t>
        </is>
      </c>
      <c r="B1181" t="n">
        <v>0.8687686575879782</v>
      </c>
      <c r="C1181" t="inlineStr">
        <is>
          <t>US</t>
        </is>
      </c>
      <c r="D1181" t="inlineStr">
        <is>
          <t>kilowatt hour</t>
        </is>
      </c>
      <c r="F1181" t="inlineStr">
        <is>
          <t>technosphere</t>
        </is>
      </c>
      <c r="G1181" t="inlineStr">
        <is>
          <t>Co-production of electricity. Displaces US-average electricity.</t>
        </is>
      </c>
      <c r="H1181" t="inlineStr">
        <is>
          <t>electricity, low voltage</t>
        </is>
      </c>
    </row>
    <row r="1182">
      <c r="A1182" t="inlineStr">
        <is>
          <t>carbon dioxide storage at wood burning power plant 20 MW post, pipeline 200km, storage 1000m</t>
        </is>
      </c>
      <c r="B1182" t="n">
        <v>4.826492542155434</v>
      </c>
      <c r="C1182" t="inlineStr">
        <is>
          <t>RER</t>
        </is>
      </c>
      <c r="D1182" t="inlineStr">
        <is>
          <t>kilogram</t>
        </is>
      </c>
      <c r="F1182" t="inlineStr">
        <is>
          <t>technosphere</t>
        </is>
      </c>
      <c r="H1182" t="inlineStr">
        <is>
          <t>carbon dioxide storage at wood burning power plant 20 MW post, pipeline 200km, storage 1000m</t>
        </is>
      </c>
    </row>
    <row r="1183">
      <c r="A1183" t="inlineStr">
        <is>
          <t>market for tap water</t>
        </is>
      </c>
      <c r="B1183" t="n">
        <v>11.57993376821543</v>
      </c>
      <c r="C1183" t="inlineStr">
        <is>
          <t>RoW</t>
        </is>
      </c>
      <c r="D1183" t="inlineStr">
        <is>
          <t>kilogram</t>
        </is>
      </c>
      <c r="F1183" t="inlineStr">
        <is>
          <t>technosphere</t>
        </is>
      </c>
      <c r="G1183" t="inlineStr">
        <is>
          <t>9.8l/l ethanol, from https://doi.org/10.1007/s00267-009-9370-0</t>
        </is>
      </c>
    </row>
    <row r="1185">
      <c r="A1185" t="inlineStr">
        <is>
          <t>Activity</t>
        </is>
      </c>
      <c r="B1185" t="inlineStr">
        <is>
          <t>Ethanol production, via fermentation, from miscanthus, with carbon capture and storage, system expansion</t>
        </is>
      </c>
    </row>
    <row r="1186">
      <c r="A1186" t="inlineStr">
        <is>
          <t>location</t>
        </is>
      </c>
      <c r="B1186" t="inlineStr">
        <is>
          <t>US</t>
        </is>
      </c>
    </row>
    <row r="1187">
      <c r="A1187" t="inlineStr">
        <is>
          <t>production amount</t>
        </is>
      </c>
      <c r="B1187" t="n">
        <v>1</v>
      </c>
    </row>
    <row r="1188">
      <c r="A1188" t="inlineStr">
        <is>
          <t>reference product</t>
        </is>
      </c>
      <c r="B1188" t="inlineStr">
        <is>
          <t>ethanol, from miscanthus</t>
        </is>
      </c>
    </row>
    <row r="1189">
      <c r="A1189" t="inlineStr">
        <is>
          <t>type</t>
        </is>
      </c>
      <c r="B1189" t="inlineStr">
        <is>
          <t>process</t>
        </is>
      </c>
    </row>
    <row r="1190">
      <c r="A1190" t="inlineStr">
        <is>
          <t>unit</t>
        </is>
      </c>
      <c r="B1190" t="inlineStr">
        <is>
          <t>kilogram</t>
        </is>
      </c>
    </row>
    <row r="1191">
      <c r="A1191" t="inlineStr">
        <is>
          <t>source</t>
        </is>
      </c>
      <c r="B1191" t="inlineStr">
        <is>
          <t>Fuel-Cycle Assessment of Selected Bioethanol Production Pathways in the United States, November 1, 2006, M. Wu, M. Wang, H. Huo, http://greet.es.anl.gov/publication-2lli584z (2020 update)</t>
        </is>
      </c>
    </row>
    <row r="1192">
      <c r="A1192" t="inlineStr">
        <is>
          <t>comment</t>
        </is>
      </c>
      <c r="B1192" t="inlineStr">
        <is>
          <t>There is a net co-production of electricity (0.8 kWh per kg of ethanol produced). system expansion performed, giving an allocation factor of 91% for ethanol and 9% for electricity.</t>
        </is>
      </c>
    </row>
    <row r="1193">
      <c r="A1193" t="inlineStr">
        <is>
          <t>Conversion efficiency (exc. Fuel)</t>
        </is>
      </c>
      <c r="B1193" t="n">
        <v>0</v>
      </c>
    </row>
    <row r="1194">
      <c r="A1194" t="inlineStr">
        <is>
          <t>classifications</t>
        </is>
      </c>
      <c r="B1194" t="inlineStr">
        <is>
          <t>CPC::34131:Ethyl alcohol and other spirits, denatured, of any strength</t>
        </is>
      </c>
    </row>
    <row r="1195">
      <c r="A1195" t="inlineStr">
        <is>
          <t>Exchanges</t>
        </is>
      </c>
    </row>
    <row r="1196">
      <c r="A1196" t="inlineStr">
        <is>
          <t>name</t>
        </is>
      </c>
      <c r="B1196" t="inlineStr">
        <is>
          <t>amount</t>
        </is>
      </c>
      <c r="C1196" t="inlineStr">
        <is>
          <t>location</t>
        </is>
      </c>
      <c r="D1196" t="inlineStr">
        <is>
          <t>unit</t>
        </is>
      </c>
      <c r="E1196" t="inlineStr">
        <is>
          <t>categories</t>
        </is>
      </c>
      <c r="F1196" t="inlineStr">
        <is>
          <t>type</t>
        </is>
      </c>
      <c r="G1196" t="inlineStr">
        <is>
          <t>comment</t>
        </is>
      </c>
      <c r="H1196" t="inlineStr">
        <is>
          <t>reference product</t>
        </is>
      </c>
    </row>
    <row r="1197">
      <c r="A1197" t="inlineStr">
        <is>
          <t>Ethanol production, via fermentation, from miscanthus, with carbon capture and storage, system expansion</t>
        </is>
      </c>
      <c r="B1197" t="n">
        <v>1</v>
      </c>
      <c r="C1197" t="inlineStr">
        <is>
          <t>US</t>
        </is>
      </c>
      <c r="D1197" t="inlineStr">
        <is>
          <t>kilogram</t>
        </is>
      </c>
      <c r="F1197" t="inlineStr">
        <is>
          <t>production</t>
        </is>
      </c>
      <c r="H1197" t="inlineStr">
        <is>
          <t>ethanol, from miscanthus</t>
        </is>
      </c>
    </row>
    <row r="1198">
      <c r="A1198" t="inlineStr">
        <is>
          <t>Farming and supply of miscanthus</t>
        </is>
      </c>
      <c r="B1198" t="n">
        <v>4.185690630582664</v>
      </c>
      <c r="C1198" t="inlineStr">
        <is>
          <t>US</t>
        </is>
      </c>
      <c r="D1198" t="inlineStr">
        <is>
          <t>kilogram</t>
        </is>
      </c>
      <c r="F1198" t="inlineStr">
        <is>
          <t>technosphere</t>
        </is>
      </c>
      <c r="H1198" t="inlineStr">
        <is>
          <t>miscanthus, harvested, at ethanol plant</t>
        </is>
      </c>
    </row>
    <row r="1199">
      <c r="A1199" t="inlineStr">
        <is>
          <t>market for diesel, burned in building machine</t>
        </is>
      </c>
      <c r="B1199" t="n">
        <v>0.06359238137334183</v>
      </c>
      <c r="C1199" t="inlineStr">
        <is>
          <t>GLO</t>
        </is>
      </c>
      <c r="D1199" t="inlineStr">
        <is>
          <t>megajoule</t>
        </is>
      </c>
      <c r="F1199" t="inlineStr">
        <is>
          <t>technosphere</t>
        </is>
      </c>
      <c r="H1199" t="inlineStr">
        <is>
          <t>diesel, burned in building machine</t>
        </is>
      </c>
    </row>
    <row r="1200">
      <c r="A1200" t="inlineStr">
        <is>
          <t>market for sulfuric acid</t>
        </is>
      </c>
      <c r="B1200" t="n">
        <v>0.1159369333621309</v>
      </c>
      <c r="C1200" t="inlineStr">
        <is>
          <t>RoW</t>
        </is>
      </c>
      <c r="D1200" t="inlineStr">
        <is>
          <t>kilogram</t>
        </is>
      </c>
      <c r="F1200" t="inlineStr">
        <is>
          <t>technosphere</t>
        </is>
      </c>
      <c r="H1200" t="inlineStr">
        <is>
          <t>sulfuric acid</t>
        </is>
      </c>
    </row>
    <row r="1201">
      <c r="A1201" t="inlineStr">
        <is>
          <t>market for ammonia, anhydrous, liquid</t>
        </is>
      </c>
      <c r="B1201" t="n">
        <v>0.01391323565605678</v>
      </c>
      <c r="C1201" t="inlineStr">
        <is>
          <t>RNA</t>
        </is>
      </c>
      <c r="D1201" t="inlineStr">
        <is>
          <t>kilogram</t>
        </is>
      </c>
      <c r="F1201" t="inlineStr">
        <is>
          <t>technosphere</t>
        </is>
      </c>
      <c r="H1201" t="inlineStr">
        <is>
          <t>ammonia, anhydrous, liquid</t>
        </is>
      </c>
    </row>
    <row r="1202">
      <c r="A1202" t="inlineStr">
        <is>
          <t>market for urea ammonium nitrate mix</t>
        </is>
      </c>
      <c r="B1202" t="n">
        <v>0.006954943551776156</v>
      </c>
      <c r="C1202" t="inlineStr">
        <is>
          <t>RoW</t>
        </is>
      </c>
      <c r="D1202" t="inlineStr">
        <is>
          <t>kilogram</t>
        </is>
      </c>
      <c r="F1202" t="inlineStr">
        <is>
          <t>technosphere</t>
        </is>
      </c>
      <c r="H1202" t="inlineStr">
        <is>
          <t>urea ammonium nitrate mix</t>
        </is>
      </c>
    </row>
    <row r="1203">
      <c r="A1203" t="inlineStr">
        <is>
          <t>market for quicklime, milled, loose</t>
        </is>
      </c>
      <c r="B1203" t="n">
        <v>0.02550592442651852</v>
      </c>
      <c r="C1203" t="inlineStr">
        <is>
          <t>RoW</t>
        </is>
      </c>
      <c r="D1203" t="inlineStr">
        <is>
          <t>kilogram</t>
        </is>
      </c>
      <c r="F1203" t="inlineStr">
        <is>
          <t>technosphere</t>
        </is>
      </c>
      <c r="H1203" t="inlineStr">
        <is>
          <t>quicklime, milled, loose</t>
        </is>
      </c>
    </row>
    <row r="1204">
      <c r="A1204" t="inlineStr">
        <is>
          <t>enzymes production</t>
        </is>
      </c>
      <c r="B1204" t="n">
        <v>0.03573910088016703</v>
      </c>
      <c r="C1204" t="inlineStr">
        <is>
          <t>RoW</t>
        </is>
      </c>
      <c r="D1204" t="inlineStr">
        <is>
          <t>kilogram</t>
        </is>
      </c>
      <c r="F1204" t="inlineStr">
        <is>
          <t>technosphere</t>
        </is>
      </c>
      <c r="G1204" t="inlineStr">
        <is>
          <t>proxy for cellulase. 0.23g per MJ ethanol</t>
        </is>
      </c>
      <c r="H1204" t="inlineStr">
        <is>
          <t>enzymes</t>
        </is>
      </c>
    </row>
    <row r="1205">
      <c r="A1205" t="inlineStr">
        <is>
          <t>market for fodder yeast</t>
        </is>
      </c>
      <c r="B1205" t="n">
        <v>0.008900452556870978</v>
      </c>
      <c r="C1205" t="inlineStr">
        <is>
          <t>GLO</t>
        </is>
      </c>
      <c r="D1205" t="inlineStr">
        <is>
          <t>kilogram</t>
        </is>
      </c>
      <c r="F1205" t="inlineStr">
        <is>
          <t>technosphere</t>
        </is>
      </c>
      <c r="G1205" t="inlineStr">
        <is>
          <t>proxy for yeast</t>
        </is>
      </c>
      <c r="H1205" t="inlineStr">
        <is>
          <t>fodder yeast</t>
        </is>
      </c>
    </row>
    <row r="1206">
      <c r="A1206" t="inlineStr">
        <is>
          <t>market for sodium hydroxide, without water, in 50% solution state</t>
        </is>
      </c>
      <c r="B1206" t="n">
        <v>0.0394191600825753</v>
      </c>
      <c r="C1206" t="inlineStr">
        <is>
          <t>GLO</t>
        </is>
      </c>
      <c r="D1206" t="inlineStr">
        <is>
          <t>kilogram</t>
        </is>
      </c>
      <c r="F1206" t="inlineStr">
        <is>
          <t>technosphere</t>
        </is>
      </c>
      <c r="G1206" t="inlineStr">
        <is>
          <t>NaOH</t>
        </is>
      </c>
      <c r="H1206" t="inlineStr">
        <is>
          <t>sodium hydroxide, without water, in 50% solution state</t>
        </is>
      </c>
    </row>
    <row r="1207">
      <c r="A1207" t="inlineStr">
        <is>
          <t>Carbon dioxide, non-fossil</t>
        </is>
      </c>
      <c r="B1207" t="n">
        <v>0.1362170363065341</v>
      </c>
      <c r="D1207" t="inlineStr">
        <is>
          <t>kilogram</t>
        </is>
      </c>
      <c r="E1207" t="inlineStr">
        <is>
          <t>air</t>
        </is>
      </c>
      <c r="F1207" t="inlineStr">
        <is>
          <t>biosphere</t>
        </is>
      </c>
      <c r="G1207" t="inlineStr">
        <is>
          <t>Fermentation CO2</t>
        </is>
      </c>
    </row>
    <row r="1208">
      <c r="A1208" t="inlineStr">
        <is>
          <t>market for ethanol fermentation plant</t>
        </is>
      </c>
      <c r="B1208" t="n">
        <v>5.555555555555555e-10</v>
      </c>
      <c r="C1208" t="inlineStr">
        <is>
          <t>GLO</t>
        </is>
      </c>
      <c r="D1208" t="inlineStr">
        <is>
          <t>unit</t>
        </is>
      </c>
      <c r="F1208" t="inlineStr">
        <is>
          <t>technosphere</t>
        </is>
      </c>
      <c r="G1208" t="inlineStr">
        <is>
          <t>To replace inputs for concrete and steel. 1 plant = 90,000 t of ethanol per year * 20 years</t>
        </is>
      </c>
      <c r="H1208" t="inlineStr">
        <is>
          <t>ethanol fermentation plant</t>
        </is>
      </c>
    </row>
    <row r="1209">
      <c r="A1209" t="inlineStr">
        <is>
          <t>market group for electricity, low voltage</t>
        </is>
      </c>
      <c r="B1209" t="n">
        <v>0.5833186278969678</v>
      </c>
      <c r="C1209" t="inlineStr">
        <is>
          <t>US</t>
        </is>
      </c>
      <c r="D1209" t="inlineStr">
        <is>
          <t>kilowatt hour</t>
        </is>
      </c>
      <c r="F1209" t="inlineStr">
        <is>
          <t>technosphere</t>
        </is>
      </c>
      <c r="G1209" t="inlineStr">
        <is>
          <t>Co-production of electricity. Displaces US-average electricity.</t>
        </is>
      </c>
      <c r="H1209" t="inlineStr">
        <is>
          <t>electricity, low voltage</t>
        </is>
      </c>
    </row>
    <row r="1210">
      <c r="A1210" t="inlineStr">
        <is>
          <t>carbon dioxide storage at wood burning power plant 20 MW post, pipeline 200km, storage 1000m</t>
        </is>
      </c>
      <c r="B1210" t="n">
        <v>5.312464415954826</v>
      </c>
      <c r="C1210" t="inlineStr">
        <is>
          <t>RER</t>
        </is>
      </c>
      <c r="D1210" t="inlineStr">
        <is>
          <t>kilogram</t>
        </is>
      </c>
      <c r="F1210" t="inlineStr">
        <is>
          <t>technosphere</t>
        </is>
      </c>
      <c r="H1210" t="inlineStr">
        <is>
          <t>carbon dioxide storage at wood burning power plant 20 MW post, pipeline 200km, storage 1000m</t>
        </is>
      </c>
    </row>
    <row r="1211">
      <c r="A1211" t="inlineStr">
        <is>
          <t>market for tap water</t>
        </is>
      </c>
      <c r="B1211" t="n">
        <v>12.42078580481622</v>
      </c>
      <c r="C1211" t="inlineStr">
        <is>
          <t>RoW</t>
        </is>
      </c>
      <c r="D1211" t="inlineStr">
        <is>
          <t>kilogram</t>
        </is>
      </c>
      <c r="F1211" t="inlineStr">
        <is>
          <t>technosphere</t>
        </is>
      </c>
      <c r="G1211" t="inlineStr">
        <is>
          <t>9.8l/l ethanol, from https://doi.org/10.1007/s00267-009-9370-0</t>
        </is>
      </c>
    </row>
    <row r="1213">
      <c r="A1213" t="inlineStr">
        <is>
          <t>Activity</t>
        </is>
      </c>
      <c r="B1213" t="inlineStr">
        <is>
          <t>Ethanol, from miscanthus, economic allocation, at fuelling station</t>
        </is>
      </c>
    </row>
    <row r="1214">
      <c r="A1214" t="inlineStr">
        <is>
          <t>location</t>
        </is>
      </c>
      <c r="B1214" t="inlineStr">
        <is>
          <t>US</t>
        </is>
      </c>
    </row>
    <row r="1215">
      <c r="A1215" t="inlineStr">
        <is>
          <t>production amount</t>
        </is>
      </c>
      <c r="B1215" t="n">
        <v>1</v>
      </c>
    </row>
    <row r="1216">
      <c r="A1216" t="inlineStr">
        <is>
          <t>reference product</t>
        </is>
      </c>
      <c r="B1216" t="inlineStr">
        <is>
          <t>ethanol, without water, in 99.7% solution state, vehicle grade</t>
        </is>
      </c>
    </row>
    <row r="1217">
      <c r="A1217" t="inlineStr">
        <is>
          <t>type</t>
        </is>
      </c>
      <c r="B1217" t="inlineStr">
        <is>
          <t>process</t>
        </is>
      </c>
    </row>
    <row r="1218">
      <c r="A1218" t="inlineStr">
        <is>
          <t>unit</t>
        </is>
      </c>
      <c r="B1218" t="inlineStr">
        <is>
          <t>kilogram</t>
        </is>
      </c>
    </row>
    <row r="1219">
      <c r="A1219" t="inlineStr">
        <is>
          <t>source</t>
        </is>
      </c>
      <c r="B1219" t="inlineStr">
        <is>
          <t>Fuel-Cycle Assessment of Selected Bioethanol Production Pathways in the United States, November 1, 2006, M. Wu, M. Wang, H. Huo, http://greet.es.anl.gov/publication-2lli584z (2020 update). Distribution of fuel (incl. losses) adapted from ecoinvent 3.7.</t>
        </is>
      </c>
    </row>
    <row r="1220">
      <c r="A1220" t="inlineStr">
        <is>
          <t>comment</t>
        </is>
      </c>
      <c r="B1220" t="inlineStr">
        <is>
          <t>Economic allocation. LHV: 29.7 MJ/kg.</t>
        </is>
      </c>
    </row>
    <row r="1221">
      <c r="A1221" t="inlineStr">
        <is>
          <t>classifications</t>
        </is>
      </c>
      <c r="B1221" t="inlineStr">
        <is>
          <t>CPC::35491:Biodiesel</t>
        </is>
      </c>
    </row>
    <row r="1222">
      <c r="A1222" t="inlineStr">
        <is>
          <t>Exchanges</t>
        </is>
      </c>
    </row>
    <row r="1223">
      <c r="A1223" t="inlineStr">
        <is>
          <t>name</t>
        </is>
      </c>
      <c r="B1223" t="inlineStr">
        <is>
          <t>amount</t>
        </is>
      </c>
      <c r="C1223" t="inlineStr">
        <is>
          <t>location</t>
        </is>
      </c>
      <c r="D1223" t="inlineStr">
        <is>
          <t>unit</t>
        </is>
      </c>
      <c r="E1223" t="inlineStr">
        <is>
          <t>categories</t>
        </is>
      </c>
      <c r="F1223" t="inlineStr">
        <is>
          <t>type</t>
        </is>
      </c>
      <c r="G1223" t="inlineStr">
        <is>
          <t>uncertainty type</t>
        </is>
      </c>
      <c r="H1223" t="inlineStr">
        <is>
          <t>loc</t>
        </is>
      </c>
      <c r="I1223" t="inlineStr">
        <is>
          <t>comment</t>
        </is>
      </c>
      <c r="J1223" t="inlineStr">
        <is>
          <t>reference product</t>
        </is>
      </c>
    </row>
    <row r="1224">
      <c r="A1224" t="inlineStr">
        <is>
          <t>Ethanol, from miscanthus, economic allocation, at fuelling station</t>
        </is>
      </c>
      <c r="B1224" t="n">
        <v>1</v>
      </c>
      <c r="C1224" t="inlineStr">
        <is>
          <t>US</t>
        </is>
      </c>
      <c r="D1224" t="inlineStr">
        <is>
          <t>kilogram</t>
        </is>
      </c>
      <c r="F1224" t="inlineStr">
        <is>
          <t>production</t>
        </is>
      </c>
      <c r="J1224" t="inlineStr">
        <is>
          <t>ethanol, without water, in 99.7% solution state, vehicle grade</t>
        </is>
      </c>
    </row>
    <row r="1225">
      <c r="A1225" t="inlineStr">
        <is>
          <t>Ethanol production, via fermentation, from miscanthus, economic allocation</t>
        </is>
      </c>
      <c r="B1225" t="n">
        <v>1.00057</v>
      </c>
      <c r="C1225" t="inlineStr">
        <is>
          <t>US</t>
        </is>
      </c>
      <c r="D1225" t="inlineStr">
        <is>
          <t>kilogram</t>
        </is>
      </c>
      <c r="F1225" t="inlineStr">
        <is>
          <t>technosphere</t>
        </is>
      </c>
      <c r="J1225" t="inlineStr">
        <is>
          <t>ethanol, from miscanthus</t>
        </is>
      </c>
    </row>
    <row r="1226">
      <c r="A1226" t="inlineStr">
        <is>
          <t>market group for electricity, low voltage</t>
        </is>
      </c>
      <c r="B1226" t="n">
        <v>0.0067</v>
      </c>
      <c r="C1226" t="inlineStr">
        <is>
          <t>US</t>
        </is>
      </c>
      <c r="D1226" t="inlineStr">
        <is>
          <t>kilowatt hour</t>
        </is>
      </c>
      <c r="F1226" t="inlineStr">
        <is>
          <t>technosphere</t>
        </is>
      </c>
      <c r="J1226" t="inlineStr">
        <is>
          <t>electricity, low voltage</t>
        </is>
      </c>
    </row>
    <row r="1227">
      <c r="A1227" t="inlineStr">
        <is>
          <t>market for fly ash and scrubber sludge</t>
        </is>
      </c>
      <c r="B1227" t="n">
        <v>-0.000168</v>
      </c>
      <c r="C1227" t="inlineStr">
        <is>
          <t>RoW</t>
        </is>
      </c>
      <c r="D1227" t="inlineStr">
        <is>
          <t>kilogram</t>
        </is>
      </c>
      <c r="F1227" t="inlineStr">
        <is>
          <t>technosphere</t>
        </is>
      </c>
      <c r="J1227" t="inlineStr">
        <is>
          <t>fly ash and scrubber sludge</t>
        </is>
      </c>
    </row>
    <row r="1228">
      <c r="A1228" t="inlineStr">
        <is>
          <t>market for heat, central or small-scale, other than natural gas</t>
        </is>
      </c>
      <c r="B1228" t="n">
        <v>0.000584</v>
      </c>
      <c r="C1228" t="inlineStr">
        <is>
          <t>RoW</t>
        </is>
      </c>
      <c r="D1228" t="inlineStr">
        <is>
          <t>megajoule</t>
        </is>
      </c>
      <c r="F1228" t="inlineStr">
        <is>
          <t>technosphere</t>
        </is>
      </c>
      <c r="J1228" t="inlineStr">
        <is>
          <t>heat, central or small-scale, other than natural gas</t>
        </is>
      </c>
    </row>
    <row r="1229">
      <c r="A1229" t="inlineStr">
        <is>
          <t>infrastructure construction, for regional distribution of oil product</t>
        </is>
      </c>
      <c r="B1229" t="n">
        <v>2.6e-10</v>
      </c>
      <c r="C1229" t="inlineStr">
        <is>
          <t>RoW</t>
        </is>
      </c>
      <c r="D1229" t="inlineStr">
        <is>
          <t>unit</t>
        </is>
      </c>
      <c r="F1229" t="inlineStr">
        <is>
          <t>technosphere</t>
        </is>
      </c>
      <c r="J1229" t="inlineStr">
        <is>
          <t>infrastructure, for regional distribution of oil product</t>
        </is>
      </c>
    </row>
    <row r="1230">
      <c r="A1230" t="inlineStr">
        <is>
          <t>market for municipal solid waste</t>
        </is>
      </c>
      <c r="B1230" t="n">
        <v>-6.27e-06</v>
      </c>
      <c r="C1230" t="inlineStr">
        <is>
          <t>RoW</t>
        </is>
      </c>
      <c r="D1230" t="inlineStr">
        <is>
          <t>kilogram</t>
        </is>
      </c>
      <c r="F1230" t="inlineStr">
        <is>
          <t>technosphere</t>
        </is>
      </c>
      <c r="J1230" t="inlineStr">
        <is>
          <t>municipal solid waste</t>
        </is>
      </c>
    </row>
    <row r="1231">
      <c r="A1231" t="inlineStr">
        <is>
          <t>market for rainwater mineral oil storage</t>
        </is>
      </c>
      <c r="B1231" t="n">
        <v>-7.499999999999999e-05</v>
      </c>
      <c r="C1231" t="inlineStr">
        <is>
          <t>RoW</t>
        </is>
      </c>
      <c r="D1231" t="inlineStr">
        <is>
          <t>cubic meter</t>
        </is>
      </c>
      <c r="F1231" t="inlineStr">
        <is>
          <t>technosphere</t>
        </is>
      </c>
      <c r="J1231" t="inlineStr">
        <is>
          <t>rainwater mineral oil storage</t>
        </is>
      </c>
    </row>
    <row r="1232">
      <c r="A1232" t="inlineStr">
        <is>
          <t>market for tap water</t>
        </is>
      </c>
      <c r="B1232" t="n">
        <v>0.0006890000000000001</v>
      </c>
      <c r="C1232" t="inlineStr">
        <is>
          <t>RoW</t>
        </is>
      </c>
      <c r="D1232" t="inlineStr">
        <is>
          <t>kilogram</t>
        </is>
      </c>
      <c r="F1232" t="inlineStr">
        <is>
          <t>technosphere</t>
        </is>
      </c>
      <c r="J1232" t="inlineStr">
        <is>
          <t>tap water</t>
        </is>
      </c>
    </row>
    <row r="1233">
      <c r="A1233" t="inlineStr">
        <is>
          <t>market for transport, freight train</t>
        </is>
      </c>
      <c r="B1233" t="n">
        <v>0.0336</v>
      </c>
      <c r="C1233" t="inlineStr">
        <is>
          <t>RoW</t>
        </is>
      </c>
      <c r="D1233" t="inlineStr">
        <is>
          <t>ton kilometer</t>
        </is>
      </c>
      <c r="F1233" t="inlineStr">
        <is>
          <t>technosphere</t>
        </is>
      </c>
      <c r="J1233" t="inlineStr">
        <is>
          <t>transport, freight train</t>
        </is>
      </c>
    </row>
    <row r="1234">
      <c r="A1234" t="inlineStr">
        <is>
          <t>market for transport, freight, lorry, unspecified</t>
        </is>
      </c>
      <c r="B1234" t="n">
        <v>0.0326</v>
      </c>
      <c r="C1234" t="inlineStr">
        <is>
          <t>RER</t>
        </is>
      </c>
      <c r="D1234" t="inlineStr">
        <is>
          <t>ton kilometer</t>
        </is>
      </c>
      <c r="F1234" t="inlineStr">
        <is>
          <t>technosphere</t>
        </is>
      </c>
      <c r="J1234" t="inlineStr">
        <is>
          <t>transport, freight, lorry, unspecified</t>
        </is>
      </c>
    </row>
    <row r="1235">
      <c r="A1235" t="inlineStr">
        <is>
          <t>treatment of wastewater, average, capacity 1E9l/year</t>
        </is>
      </c>
      <c r="B1235" t="n">
        <v>-6.89e-07</v>
      </c>
      <c r="C1235" t="inlineStr">
        <is>
          <t>RoW</t>
        </is>
      </c>
      <c r="D1235" t="inlineStr">
        <is>
          <t>cubic meter</t>
        </is>
      </c>
      <c r="F1235" t="inlineStr">
        <is>
          <t>technosphere</t>
        </is>
      </c>
      <c r="J1235" t="inlineStr">
        <is>
          <t>wastewater, average</t>
        </is>
      </c>
    </row>
    <row r="1237">
      <c r="A1237" t="inlineStr">
        <is>
          <t>Activity</t>
        </is>
      </c>
      <c r="B1237" t="inlineStr">
        <is>
          <t>Ethanol, from miscanthus, energy allocation, at fuelling station</t>
        </is>
      </c>
    </row>
    <row r="1238">
      <c r="A1238" t="inlineStr">
        <is>
          <t>location</t>
        </is>
      </c>
      <c r="B1238" t="inlineStr">
        <is>
          <t>US</t>
        </is>
      </c>
    </row>
    <row r="1239">
      <c r="A1239" t="inlineStr">
        <is>
          <t>production amount</t>
        </is>
      </c>
      <c r="B1239" t="n">
        <v>1</v>
      </c>
    </row>
    <row r="1240">
      <c r="A1240" t="inlineStr">
        <is>
          <t>reference product</t>
        </is>
      </c>
      <c r="B1240" t="inlineStr">
        <is>
          <t>ethanol, without water, in 99.7% solution state, vehicle grade</t>
        </is>
      </c>
    </row>
    <row r="1241">
      <c r="A1241" t="inlineStr">
        <is>
          <t>type</t>
        </is>
      </c>
      <c r="B1241" t="inlineStr">
        <is>
          <t>process</t>
        </is>
      </c>
    </row>
    <row r="1242">
      <c r="A1242" t="inlineStr">
        <is>
          <t>unit</t>
        </is>
      </c>
      <c r="B1242" t="inlineStr">
        <is>
          <t>kilogram</t>
        </is>
      </c>
    </row>
    <row r="1243">
      <c r="A1243" t="inlineStr">
        <is>
          <t>source</t>
        </is>
      </c>
      <c r="B1243" t="inlineStr">
        <is>
          <t>Fuel-Cycle Assessment of Selected Bioethanol Production Pathways in the United States, November 1, 2006, M. Wu, M. Wang, H. Huo, http://greet.es.anl.gov/publication-2lli584z (2020 update). Distribution of fuel (incl. losses) adapted from ecoinvent 3.7.</t>
        </is>
      </c>
    </row>
    <row r="1244">
      <c r="A1244" t="inlineStr">
        <is>
          <t>comment</t>
        </is>
      </c>
      <c r="B1244" t="inlineStr">
        <is>
          <t>Energy allocation. LHV: 29.7 MJ/kg.</t>
        </is>
      </c>
    </row>
    <row r="1245">
      <c r="A1245" t="inlineStr">
        <is>
          <t>classifications</t>
        </is>
      </c>
      <c r="B1245" t="inlineStr">
        <is>
          <t>CPC::35491:Biodiesel</t>
        </is>
      </c>
    </row>
    <row r="1246">
      <c r="A1246" t="inlineStr">
        <is>
          <t>Exchanges</t>
        </is>
      </c>
    </row>
    <row r="1247">
      <c r="A1247" t="inlineStr">
        <is>
          <t>name</t>
        </is>
      </c>
      <c r="B1247" t="inlineStr">
        <is>
          <t>amount</t>
        </is>
      </c>
      <c r="C1247" t="inlineStr">
        <is>
          <t>location</t>
        </is>
      </c>
      <c r="D1247" t="inlineStr">
        <is>
          <t>unit</t>
        </is>
      </c>
      <c r="E1247" t="inlineStr">
        <is>
          <t>categories</t>
        </is>
      </c>
      <c r="F1247" t="inlineStr">
        <is>
          <t>type</t>
        </is>
      </c>
      <c r="G1247" t="inlineStr">
        <is>
          <t>uncertainty type</t>
        </is>
      </c>
      <c r="H1247" t="inlineStr">
        <is>
          <t>loc</t>
        </is>
      </c>
      <c r="I1247" t="inlineStr">
        <is>
          <t>comment</t>
        </is>
      </c>
      <c r="J1247" t="inlineStr">
        <is>
          <t>reference product</t>
        </is>
      </c>
    </row>
    <row r="1248">
      <c r="A1248" t="inlineStr">
        <is>
          <t>Ethanol, from miscanthus, energy allocation, at fuelling station</t>
        </is>
      </c>
      <c r="B1248" t="n">
        <v>1</v>
      </c>
      <c r="C1248" t="inlineStr">
        <is>
          <t>US</t>
        </is>
      </c>
      <c r="D1248" t="inlineStr">
        <is>
          <t>kilogram</t>
        </is>
      </c>
      <c r="F1248" t="inlineStr">
        <is>
          <t>production</t>
        </is>
      </c>
      <c r="J1248" t="inlineStr">
        <is>
          <t>ethanol, without water, in 99.7% solution state, vehicle grade</t>
        </is>
      </c>
    </row>
    <row r="1249">
      <c r="A1249" t="inlineStr">
        <is>
          <t>Ethanol production, via fermentation, from miscanthus, energy allocation</t>
        </is>
      </c>
      <c r="B1249" t="n">
        <v>1.00057</v>
      </c>
      <c r="C1249" t="inlineStr">
        <is>
          <t>US</t>
        </is>
      </c>
      <c r="D1249" t="inlineStr">
        <is>
          <t>kilogram</t>
        </is>
      </c>
      <c r="F1249" t="inlineStr">
        <is>
          <t>technosphere</t>
        </is>
      </c>
      <c r="J1249" t="inlineStr">
        <is>
          <t>ethanol, from miscanthus</t>
        </is>
      </c>
    </row>
    <row r="1250">
      <c r="A1250" t="inlineStr">
        <is>
          <t>market group for electricity, low voltage</t>
        </is>
      </c>
      <c r="B1250" t="n">
        <v>0.0067</v>
      </c>
      <c r="C1250" t="inlineStr">
        <is>
          <t>US</t>
        </is>
      </c>
      <c r="D1250" t="inlineStr">
        <is>
          <t>kilowatt hour</t>
        </is>
      </c>
      <c r="F1250" t="inlineStr">
        <is>
          <t>technosphere</t>
        </is>
      </c>
      <c r="J1250" t="inlineStr">
        <is>
          <t>electricity, low voltage</t>
        </is>
      </c>
    </row>
    <row r="1251">
      <c r="A1251" t="inlineStr">
        <is>
          <t>market for fly ash and scrubber sludge</t>
        </is>
      </c>
      <c r="B1251" t="n">
        <v>-0.000168</v>
      </c>
      <c r="C1251" t="inlineStr">
        <is>
          <t>RoW</t>
        </is>
      </c>
      <c r="D1251" t="inlineStr">
        <is>
          <t>kilogram</t>
        </is>
      </c>
      <c r="F1251" t="inlineStr">
        <is>
          <t>technosphere</t>
        </is>
      </c>
      <c r="J1251" t="inlineStr">
        <is>
          <t>fly ash and scrubber sludge</t>
        </is>
      </c>
    </row>
    <row r="1252">
      <c r="A1252" t="inlineStr">
        <is>
          <t>market for heat, central or small-scale, other than natural gas</t>
        </is>
      </c>
      <c r="B1252" t="n">
        <v>0.000584</v>
      </c>
      <c r="C1252" t="inlineStr">
        <is>
          <t>RoW</t>
        </is>
      </c>
      <c r="D1252" t="inlineStr">
        <is>
          <t>megajoule</t>
        </is>
      </c>
      <c r="F1252" t="inlineStr">
        <is>
          <t>technosphere</t>
        </is>
      </c>
      <c r="J1252" t="inlineStr">
        <is>
          <t>heat, central or small-scale, other than natural gas</t>
        </is>
      </c>
    </row>
    <row r="1253">
      <c r="A1253" t="inlineStr">
        <is>
          <t>infrastructure construction, for regional distribution of oil product</t>
        </is>
      </c>
      <c r="B1253" t="n">
        <v>2.6e-10</v>
      </c>
      <c r="C1253" t="inlineStr">
        <is>
          <t>RoW</t>
        </is>
      </c>
      <c r="D1253" t="inlineStr">
        <is>
          <t>unit</t>
        </is>
      </c>
      <c r="F1253" t="inlineStr">
        <is>
          <t>technosphere</t>
        </is>
      </c>
      <c r="J1253" t="inlineStr">
        <is>
          <t>infrastructure, for regional distribution of oil product</t>
        </is>
      </c>
    </row>
    <row r="1254">
      <c r="A1254" t="inlineStr">
        <is>
          <t>market for municipal solid waste</t>
        </is>
      </c>
      <c r="B1254" t="n">
        <v>-6.27e-06</v>
      </c>
      <c r="C1254" t="inlineStr">
        <is>
          <t>RoW</t>
        </is>
      </c>
      <c r="D1254" t="inlineStr">
        <is>
          <t>kilogram</t>
        </is>
      </c>
      <c r="F1254" t="inlineStr">
        <is>
          <t>technosphere</t>
        </is>
      </c>
      <c r="J1254" t="inlineStr">
        <is>
          <t>municipal solid waste</t>
        </is>
      </c>
    </row>
    <row r="1255">
      <c r="A1255" t="inlineStr">
        <is>
          <t>market for rainwater mineral oil storage</t>
        </is>
      </c>
      <c r="B1255" t="n">
        <v>-7.499999999999999e-05</v>
      </c>
      <c r="C1255" t="inlineStr">
        <is>
          <t>RoW</t>
        </is>
      </c>
      <c r="D1255" t="inlineStr">
        <is>
          <t>cubic meter</t>
        </is>
      </c>
      <c r="F1255" t="inlineStr">
        <is>
          <t>technosphere</t>
        </is>
      </c>
      <c r="J1255" t="inlineStr">
        <is>
          <t>rainwater mineral oil storage</t>
        </is>
      </c>
    </row>
    <row r="1256">
      <c r="A1256" t="inlineStr">
        <is>
          <t>market for tap water</t>
        </is>
      </c>
      <c r="B1256" t="n">
        <v>0.0006890000000000001</v>
      </c>
      <c r="C1256" t="inlineStr">
        <is>
          <t>RoW</t>
        </is>
      </c>
      <c r="D1256" t="inlineStr">
        <is>
          <t>kilogram</t>
        </is>
      </c>
      <c r="F1256" t="inlineStr">
        <is>
          <t>technosphere</t>
        </is>
      </c>
      <c r="J1256" t="inlineStr">
        <is>
          <t>tap water</t>
        </is>
      </c>
    </row>
    <row r="1257">
      <c r="A1257" t="inlineStr">
        <is>
          <t>market for transport, freight train</t>
        </is>
      </c>
      <c r="B1257" t="n">
        <v>0.0336</v>
      </c>
      <c r="C1257" t="inlineStr">
        <is>
          <t>RoW</t>
        </is>
      </c>
      <c r="D1257" t="inlineStr">
        <is>
          <t>ton kilometer</t>
        </is>
      </c>
      <c r="F1257" t="inlineStr">
        <is>
          <t>technosphere</t>
        </is>
      </c>
      <c r="J1257" t="inlineStr">
        <is>
          <t>transport, freight train</t>
        </is>
      </c>
    </row>
    <row r="1258">
      <c r="A1258" t="inlineStr">
        <is>
          <t>market for transport, freight, lorry, unspecified</t>
        </is>
      </c>
      <c r="B1258" t="n">
        <v>0.0326</v>
      </c>
      <c r="C1258" t="inlineStr">
        <is>
          <t>RER</t>
        </is>
      </c>
      <c r="D1258" t="inlineStr">
        <is>
          <t>ton kilometer</t>
        </is>
      </c>
      <c r="F1258" t="inlineStr">
        <is>
          <t>technosphere</t>
        </is>
      </c>
      <c r="J1258" t="inlineStr">
        <is>
          <t>transport, freight, lorry, unspecified</t>
        </is>
      </c>
    </row>
    <row r="1259">
      <c r="A1259" t="inlineStr">
        <is>
          <t>treatment of wastewater, average, capacity 1E9l/year</t>
        </is>
      </c>
      <c r="B1259" t="n">
        <v>-6.89e-07</v>
      </c>
      <c r="C1259" t="inlineStr">
        <is>
          <t>RoW</t>
        </is>
      </c>
      <c r="D1259" t="inlineStr">
        <is>
          <t>cubic meter</t>
        </is>
      </c>
      <c r="F1259" t="inlineStr">
        <is>
          <t>technosphere</t>
        </is>
      </c>
      <c r="J1259" t="inlineStr">
        <is>
          <t>wastewater, average</t>
        </is>
      </c>
    </row>
    <row r="1261">
      <c r="A1261" t="inlineStr">
        <is>
          <t>Activity</t>
        </is>
      </c>
      <c r="B1261" t="inlineStr">
        <is>
          <t>Ethanol, from miscanthus, system expansion, at fuelling station</t>
        </is>
      </c>
    </row>
    <row r="1262">
      <c r="A1262" t="inlineStr">
        <is>
          <t>location</t>
        </is>
      </c>
      <c r="B1262" t="inlineStr">
        <is>
          <t>US</t>
        </is>
      </c>
    </row>
    <row r="1263">
      <c r="A1263" t="inlineStr">
        <is>
          <t>production amount</t>
        </is>
      </c>
      <c r="B1263" t="n">
        <v>1</v>
      </c>
    </row>
    <row r="1264">
      <c r="A1264" t="inlineStr">
        <is>
          <t>reference product</t>
        </is>
      </c>
      <c r="B1264" t="inlineStr">
        <is>
          <t>ethanol, without water, in 99.7% solution state, vehicle grade</t>
        </is>
      </c>
    </row>
    <row r="1265">
      <c r="A1265" t="inlineStr">
        <is>
          <t>type</t>
        </is>
      </c>
      <c r="B1265" t="inlineStr">
        <is>
          <t>process</t>
        </is>
      </c>
    </row>
    <row r="1266">
      <c r="A1266" t="inlineStr">
        <is>
          <t>unit</t>
        </is>
      </c>
      <c r="B1266" t="inlineStr">
        <is>
          <t>kilogram</t>
        </is>
      </c>
    </row>
    <row r="1267">
      <c r="A1267" t="inlineStr">
        <is>
          <t>source</t>
        </is>
      </c>
      <c r="B1267" t="inlineStr">
        <is>
          <t>Fuel-Cycle Assessment of Selected Bioethanol Production Pathways in the United States, November 1, 2006, M. Wu, M. Wang, H. Huo, http://greet.es.anl.gov/publication-2lli584z (2020 update). Distribution of fuel (incl. losses) adapted from ecoinvent 3.7.</t>
        </is>
      </c>
    </row>
    <row r="1268">
      <c r="A1268" t="inlineStr">
        <is>
          <t>comment</t>
        </is>
      </c>
      <c r="B1268" t="inlineStr">
        <is>
          <t>system expansion. LHV: 29.7 MJ/kg.</t>
        </is>
      </c>
    </row>
    <row r="1269">
      <c r="A1269" t="inlineStr">
        <is>
          <t>classifications</t>
        </is>
      </c>
      <c r="B1269" t="inlineStr">
        <is>
          <t>CPC::35491:Biodiesel</t>
        </is>
      </c>
    </row>
    <row r="1270">
      <c r="A1270" t="inlineStr">
        <is>
          <t>Exchanges</t>
        </is>
      </c>
    </row>
    <row r="1271">
      <c r="A1271" t="inlineStr">
        <is>
          <t>name</t>
        </is>
      </c>
      <c r="B1271" t="inlineStr">
        <is>
          <t>amount</t>
        </is>
      </c>
      <c r="C1271" t="inlineStr">
        <is>
          <t>location</t>
        </is>
      </c>
      <c r="D1271" t="inlineStr">
        <is>
          <t>unit</t>
        </is>
      </c>
      <c r="E1271" t="inlineStr">
        <is>
          <t>categories</t>
        </is>
      </c>
      <c r="F1271" t="inlineStr">
        <is>
          <t>type</t>
        </is>
      </c>
      <c r="G1271" t="inlineStr">
        <is>
          <t>uncertainty type</t>
        </is>
      </c>
      <c r="H1271" t="inlineStr">
        <is>
          <t>loc</t>
        </is>
      </c>
      <c r="I1271" t="inlineStr">
        <is>
          <t>comment</t>
        </is>
      </c>
      <c r="J1271" t="inlineStr">
        <is>
          <t>reference product</t>
        </is>
      </c>
    </row>
    <row r="1272">
      <c r="A1272" t="inlineStr">
        <is>
          <t>Ethanol, from miscanthus, system expansion, at fuelling station</t>
        </is>
      </c>
      <c r="B1272" t="n">
        <v>1</v>
      </c>
      <c r="C1272" t="inlineStr">
        <is>
          <t>US</t>
        </is>
      </c>
      <c r="D1272" t="inlineStr">
        <is>
          <t>kilogram</t>
        </is>
      </c>
      <c r="F1272" t="inlineStr">
        <is>
          <t>production</t>
        </is>
      </c>
      <c r="J1272" t="inlineStr">
        <is>
          <t>ethanol, without water, in 99.7% solution state, vehicle grade</t>
        </is>
      </c>
    </row>
    <row r="1273">
      <c r="A1273" t="inlineStr">
        <is>
          <t>Ethanol production, via fermentation, from miscanthus, system expansion</t>
        </is>
      </c>
      <c r="B1273" t="n">
        <v>1.00057</v>
      </c>
      <c r="C1273" t="inlineStr">
        <is>
          <t>US</t>
        </is>
      </c>
      <c r="D1273" t="inlineStr">
        <is>
          <t>kilogram</t>
        </is>
      </c>
      <c r="F1273" t="inlineStr">
        <is>
          <t>technosphere</t>
        </is>
      </c>
      <c r="J1273" t="inlineStr">
        <is>
          <t>ethanol, from miscanthus</t>
        </is>
      </c>
    </row>
    <row r="1274">
      <c r="A1274" t="inlineStr">
        <is>
          <t>market group for electricity, low voltage</t>
        </is>
      </c>
      <c r="B1274" t="n">
        <v>0.0067</v>
      </c>
      <c r="C1274" t="inlineStr">
        <is>
          <t>US</t>
        </is>
      </c>
      <c r="D1274" t="inlineStr">
        <is>
          <t>kilowatt hour</t>
        </is>
      </c>
      <c r="F1274" t="inlineStr">
        <is>
          <t>technosphere</t>
        </is>
      </c>
      <c r="J1274" t="inlineStr">
        <is>
          <t>electricity, low voltage</t>
        </is>
      </c>
    </row>
    <row r="1275">
      <c r="A1275" t="inlineStr">
        <is>
          <t>market for fly ash and scrubber sludge</t>
        </is>
      </c>
      <c r="B1275" t="n">
        <v>-0.000168</v>
      </c>
      <c r="C1275" t="inlineStr">
        <is>
          <t>RoW</t>
        </is>
      </c>
      <c r="D1275" t="inlineStr">
        <is>
          <t>kilogram</t>
        </is>
      </c>
      <c r="F1275" t="inlineStr">
        <is>
          <t>technosphere</t>
        </is>
      </c>
      <c r="J1275" t="inlineStr">
        <is>
          <t>fly ash and scrubber sludge</t>
        </is>
      </c>
    </row>
    <row r="1276">
      <c r="A1276" t="inlineStr">
        <is>
          <t>market for heat, central or small-scale, other than natural gas</t>
        </is>
      </c>
      <c r="B1276" t="n">
        <v>0.000584</v>
      </c>
      <c r="C1276" t="inlineStr">
        <is>
          <t>RoW</t>
        </is>
      </c>
      <c r="D1276" t="inlineStr">
        <is>
          <t>megajoule</t>
        </is>
      </c>
      <c r="F1276" t="inlineStr">
        <is>
          <t>technosphere</t>
        </is>
      </c>
      <c r="J1276" t="inlineStr">
        <is>
          <t>heat, central or small-scale, other than natural gas</t>
        </is>
      </c>
    </row>
    <row r="1277">
      <c r="A1277" t="inlineStr">
        <is>
          <t>infrastructure construction, for regional distribution of oil product</t>
        </is>
      </c>
      <c r="B1277" t="n">
        <v>2.6e-10</v>
      </c>
      <c r="C1277" t="inlineStr">
        <is>
          <t>RoW</t>
        </is>
      </c>
      <c r="D1277" t="inlineStr">
        <is>
          <t>unit</t>
        </is>
      </c>
      <c r="F1277" t="inlineStr">
        <is>
          <t>technosphere</t>
        </is>
      </c>
      <c r="J1277" t="inlineStr">
        <is>
          <t>infrastructure, for regional distribution of oil product</t>
        </is>
      </c>
    </row>
    <row r="1278">
      <c r="A1278" t="inlineStr">
        <is>
          <t>market for municipal solid waste</t>
        </is>
      </c>
      <c r="B1278" t="n">
        <v>-6.27e-06</v>
      </c>
      <c r="C1278" t="inlineStr">
        <is>
          <t>RoW</t>
        </is>
      </c>
      <c r="D1278" t="inlineStr">
        <is>
          <t>kilogram</t>
        </is>
      </c>
      <c r="F1278" t="inlineStr">
        <is>
          <t>technosphere</t>
        </is>
      </c>
      <c r="J1278" t="inlineStr">
        <is>
          <t>municipal solid waste</t>
        </is>
      </c>
    </row>
    <row r="1279">
      <c r="A1279" t="inlineStr">
        <is>
          <t>market for rainwater mineral oil storage</t>
        </is>
      </c>
      <c r="B1279" t="n">
        <v>-7.499999999999999e-05</v>
      </c>
      <c r="C1279" t="inlineStr">
        <is>
          <t>RoW</t>
        </is>
      </c>
      <c r="D1279" t="inlineStr">
        <is>
          <t>cubic meter</t>
        </is>
      </c>
      <c r="F1279" t="inlineStr">
        <is>
          <t>technosphere</t>
        </is>
      </c>
      <c r="J1279" t="inlineStr">
        <is>
          <t>rainwater mineral oil storage</t>
        </is>
      </c>
    </row>
    <row r="1280">
      <c r="A1280" t="inlineStr">
        <is>
          <t>market for tap water</t>
        </is>
      </c>
      <c r="B1280" t="n">
        <v>0.0006890000000000001</v>
      </c>
      <c r="C1280" t="inlineStr">
        <is>
          <t>RoW</t>
        </is>
      </c>
      <c r="D1280" t="inlineStr">
        <is>
          <t>kilogram</t>
        </is>
      </c>
      <c r="F1280" t="inlineStr">
        <is>
          <t>technosphere</t>
        </is>
      </c>
      <c r="J1280" t="inlineStr">
        <is>
          <t>tap water</t>
        </is>
      </c>
    </row>
    <row r="1281">
      <c r="A1281" t="inlineStr">
        <is>
          <t>market for transport, freight train</t>
        </is>
      </c>
      <c r="B1281" t="n">
        <v>0.0336</v>
      </c>
      <c r="C1281" t="inlineStr">
        <is>
          <t>RoW</t>
        </is>
      </c>
      <c r="D1281" t="inlineStr">
        <is>
          <t>ton kilometer</t>
        </is>
      </c>
      <c r="F1281" t="inlineStr">
        <is>
          <t>technosphere</t>
        </is>
      </c>
      <c r="J1281" t="inlineStr">
        <is>
          <t>transport, freight train</t>
        </is>
      </c>
    </row>
    <row r="1282">
      <c r="A1282" t="inlineStr">
        <is>
          <t>market for transport, freight, lorry, unspecified</t>
        </is>
      </c>
      <c r="B1282" t="n">
        <v>0.0326</v>
      </c>
      <c r="C1282" t="inlineStr">
        <is>
          <t>RER</t>
        </is>
      </c>
      <c r="D1282" t="inlineStr">
        <is>
          <t>ton kilometer</t>
        </is>
      </c>
      <c r="F1282" t="inlineStr">
        <is>
          <t>technosphere</t>
        </is>
      </c>
      <c r="J1282" t="inlineStr">
        <is>
          <t>transport, freight, lorry, unspecified</t>
        </is>
      </c>
    </row>
    <row r="1283">
      <c r="A1283" t="inlineStr">
        <is>
          <t>treatment of wastewater, average, capacity 1E9l/year</t>
        </is>
      </c>
      <c r="B1283" t="n">
        <v>-6.89e-07</v>
      </c>
      <c r="C1283" t="inlineStr">
        <is>
          <t>RoW</t>
        </is>
      </c>
      <c r="D1283" t="inlineStr">
        <is>
          <t>cubic meter</t>
        </is>
      </c>
      <c r="F1283" t="inlineStr">
        <is>
          <t>technosphere</t>
        </is>
      </c>
      <c r="J1283" t="inlineStr">
        <is>
          <t>wastewater, average</t>
        </is>
      </c>
    </row>
    <row r="1285">
      <c r="A1285" t="inlineStr">
        <is>
          <t>Activity</t>
        </is>
      </c>
      <c r="B1285" t="inlineStr">
        <is>
          <t>Ethanol, from miscanthus, economic allocation, with carbon capture and storage, at fuelling station</t>
        </is>
      </c>
    </row>
    <row r="1286">
      <c r="A1286" t="inlineStr">
        <is>
          <t>location</t>
        </is>
      </c>
      <c r="B1286" t="inlineStr">
        <is>
          <t>US</t>
        </is>
      </c>
    </row>
    <row r="1287">
      <c r="A1287" t="inlineStr">
        <is>
          <t>production amount</t>
        </is>
      </c>
      <c r="B1287" t="n">
        <v>1</v>
      </c>
    </row>
    <row r="1288">
      <c r="A1288" t="inlineStr">
        <is>
          <t>reference product</t>
        </is>
      </c>
      <c r="B1288" t="inlineStr">
        <is>
          <t>ethanol, without water, in 99.7% solution state, vehicle grade</t>
        </is>
      </c>
    </row>
    <row r="1289">
      <c r="A1289" t="inlineStr">
        <is>
          <t>type</t>
        </is>
      </c>
      <c r="B1289" t="inlineStr">
        <is>
          <t>process</t>
        </is>
      </c>
    </row>
    <row r="1290">
      <c r="A1290" t="inlineStr">
        <is>
          <t>unit</t>
        </is>
      </c>
      <c r="B1290" t="inlineStr">
        <is>
          <t>kilogram</t>
        </is>
      </c>
    </row>
    <row r="1291">
      <c r="A1291" t="inlineStr">
        <is>
          <t>source</t>
        </is>
      </c>
      <c r="B1291" t="inlineStr">
        <is>
          <t>Fuel-Cycle Assessment of Selected Bioethanol Production Pathways in the United States, November 1, 2006, M. Wu, M. Wang, H. Huo, http://greet.es.anl.gov/publication-2lli584z (2020 update). Distribution of fuel (incl. losses) adapted from ecoinvent 3.7.</t>
        </is>
      </c>
    </row>
    <row r="1292">
      <c r="A1292" t="inlineStr">
        <is>
          <t>comment</t>
        </is>
      </c>
      <c r="B1292" t="inlineStr">
        <is>
          <t>Economic allocation. LHV: 29.7 MJ/kg.</t>
        </is>
      </c>
    </row>
    <row r="1293">
      <c r="A1293" t="inlineStr">
        <is>
          <t>classifications</t>
        </is>
      </c>
      <c r="B1293" t="inlineStr">
        <is>
          <t>CPC::35491:Biodiesel</t>
        </is>
      </c>
    </row>
    <row r="1294">
      <c r="A1294" t="inlineStr">
        <is>
          <t>Exchanges</t>
        </is>
      </c>
    </row>
    <row r="1295">
      <c r="A1295" t="inlineStr">
        <is>
          <t>name</t>
        </is>
      </c>
      <c r="B1295" t="inlineStr">
        <is>
          <t>amount</t>
        </is>
      </c>
      <c r="C1295" t="inlineStr">
        <is>
          <t>location</t>
        </is>
      </c>
      <c r="D1295" t="inlineStr">
        <is>
          <t>unit</t>
        </is>
      </c>
      <c r="E1295" t="inlineStr">
        <is>
          <t>categories</t>
        </is>
      </c>
      <c r="F1295" t="inlineStr">
        <is>
          <t>type</t>
        </is>
      </c>
      <c r="G1295" t="inlineStr">
        <is>
          <t>uncertainty type</t>
        </is>
      </c>
      <c r="H1295" t="inlineStr">
        <is>
          <t>loc</t>
        </is>
      </c>
      <c r="I1295" t="inlineStr">
        <is>
          <t>comment</t>
        </is>
      </c>
      <c r="J1295" t="inlineStr">
        <is>
          <t>reference product</t>
        </is>
      </c>
    </row>
    <row r="1296">
      <c r="A1296" t="inlineStr">
        <is>
          <t>Ethanol, from miscanthus, economic allocation, with carbon capture and storage, at fuelling station</t>
        </is>
      </c>
      <c r="B1296" t="n">
        <v>1</v>
      </c>
      <c r="C1296" t="inlineStr">
        <is>
          <t>US</t>
        </is>
      </c>
      <c r="D1296" t="inlineStr">
        <is>
          <t>kilogram</t>
        </is>
      </c>
      <c r="F1296" t="inlineStr">
        <is>
          <t>production</t>
        </is>
      </c>
      <c r="J1296" t="inlineStr">
        <is>
          <t>ethanol, without water, in 99.7% solution state, vehicle grade</t>
        </is>
      </c>
    </row>
    <row r="1297">
      <c r="A1297" t="inlineStr">
        <is>
          <t>Ethanol production, via fermentation, from miscanthus, with carbon capture and storage, economic allocation</t>
        </is>
      </c>
      <c r="B1297" t="n">
        <v>1.00057</v>
      </c>
      <c r="C1297" t="inlineStr">
        <is>
          <t>US</t>
        </is>
      </c>
      <c r="D1297" t="inlineStr">
        <is>
          <t>kilogram</t>
        </is>
      </c>
      <c r="F1297" t="inlineStr">
        <is>
          <t>technosphere</t>
        </is>
      </c>
      <c r="J1297" t="inlineStr">
        <is>
          <t>ethanol, from miscanthus</t>
        </is>
      </c>
    </row>
    <row r="1298">
      <c r="A1298" t="inlineStr">
        <is>
          <t>market group for electricity, low voltage</t>
        </is>
      </c>
      <c r="B1298" t="n">
        <v>0.0067</v>
      </c>
      <c r="C1298" t="inlineStr">
        <is>
          <t>US</t>
        </is>
      </c>
      <c r="D1298" t="inlineStr">
        <is>
          <t>kilowatt hour</t>
        </is>
      </c>
      <c r="F1298" t="inlineStr">
        <is>
          <t>technosphere</t>
        </is>
      </c>
      <c r="J1298" t="inlineStr">
        <is>
          <t>electricity, low voltage</t>
        </is>
      </c>
    </row>
    <row r="1299">
      <c r="A1299" t="inlineStr">
        <is>
          <t>market for fly ash and scrubber sludge</t>
        </is>
      </c>
      <c r="B1299" t="n">
        <v>-0.000168</v>
      </c>
      <c r="C1299" t="inlineStr">
        <is>
          <t>RoW</t>
        </is>
      </c>
      <c r="D1299" t="inlineStr">
        <is>
          <t>kilogram</t>
        </is>
      </c>
      <c r="F1299" t="inlineStr">
        <is>
          <t>technosphere</t>
        </is>
      </c>
      <c r="J1299" t="inlineStr">
        <is>
          <t>fly ash and scrubber sludge</t>
        </is>
      </c>
    </row>
    <row r="1300">
      <c r="A1300" t="inlineStr">
        <is>
          <t>market for heat, central or small-scale, other than natural gas</t>
        </is>
      </c>
      <c r="B1300" t="n">
        <v>0.000584</v>
      </c>
      <c r="C1300" t="inlineStr">
        <is>
          <t>RoW</t>
        </is>
      </c>
      <c r="D1300" t="inlineStr">
        <is>
          <t>megajoule</t>
        </is>
      </c>
      <c r="F1300" t="inlineStr">
        <is>
          <t>technosphere</t>
        </is>
      </c>
      <c r="J1300" t="inlineStr">
        <is>
          <t>heat, central or small-scale, other than natural gas</t>
        </is>
      </c>
    </row>
    <row r="1301">
      <c r="A1301" t="inlineStr">
        <is>
          <t>infrastructure construction, for regional distribution of oil product</t>
        </is>
      </c>
      <c r="B1301" t="n">
        <v>2.6e-10</v>
      </c>
      <c r="C1301" t="inlineStr">
        <is>
          <t>RoW</t>
        </is>
      </c>
      <c r="D1301" t="inlineStr">
        <is>
          <t>unit</t>
        </is>
      </c>
      <c r="F1301" t="inlineStr">
        <is>
          <t>technosphere</t>
        </is>
      </c>
      <c r="J1301" t="inlineStr">
        <is>
          <t>infrastructure, for regional distribution of oil product</t>
        </is>
      </c>
    </row>
    <row r="1302">
      <c r="A1302" t="inlineStr">
        <is>
          <t>market for municipal solid waste</t>
        </is>
      </c>
      <c r="B1302" t="n">
        <v>-6.27e-06</v>
      </c>
      <c r="C1302" t="inlineStr">
        <is>
          <t>RoW</t>
        </is>
      </c>
      <c r="D1302" t="inlineStr">
        <is>
          <t>kilogram</t>
        </is>
      </c>
      <c r="F1302" t="inlineStr">
        <is>
          <t>technosphere</t>
        </is>
      </c>
      <c r="J1302" t="inlineStr">
        <is>
          <t>municipal solid waste</t>
        </is>
      </c>
    </row>
    <row r="1303">
      <c r="A1303" t="inlineStr">
        <is>
          <t>market for rainwater mineral oil storage</t>
        </is>
      </c>
      <c r="B1303" t="n">
        <v>-7.499999999999999e-05</v>
      </c>
      <c r="C1303" t="inlineStr">
        <is>
          <t>RoW</t>
        </is>
      </c>
      <c r="D1303" t="inlineStr">
        <is>
          <t>cubic meter</t>
        </is>
      </c>
      <c r="F1303" t="inlineStr">
        <is>
          <t>technosphere</t>
        </is>
      </c>
      <c r="J1303" t="inlineStr">
        <is>
          <t>rainwater mineral oil storage</t>
        </is>
      </c>
    </row>
    <row r="1304">
      <c r="A1304" t="inlineStr">
        <is>
          <t>market for tap water</t>
        </is>
      </c>
      <c r="B1304" t="n">
        <v>0.0006890000000000001</v>
      </c>
      <c r="C1304" t="inlineStr">
        <is>
          <t>RoW</t>
        </is>
      </c>
      <c r="D1304" t="inlineStr">
        <is>
          <t>kilogram</t>
        </is>
      </c>
      <c r="F1304" t="inlineStr">
        <is>
          <t>technosphere</t>
        </is>
      </c>
      <c r="J1304" t="inlineStr">
        <is>
          <t>tap water</t>
        </is>
      </c>
    </row>
    <row r="1305">
      <c r="A1305" t="inlineStr">
        <is>
          <t>market for transport, freight train</t>
        </is>
      </c>
      <c r="B1305" t="n">
        <v>0.0336</v>
      </c>
      <c r="C1305" t="inlineStr">
        <is>
          <t>RoW</t>
        </is>
      </c>
      <c r="D1305" t="inlineStr">
        <is>
          <t>ton kilometer</t>
        </is>
      </c>
      <c r="F1305" t="inlineStr">
        <is>
          <t>technosphere</t>
        </is>
      </c>
      <c r="J1305" t="inlineStr">
        <is>
          <t>transport, freight train</t>
        </is>
      </c>
    </row>
    <row r="1306">
      <c r="A1306" t="inlineStr">
        <is>
          <t>market for transport, freight, lorry, unspecified</t>
        </is>
      </c>
      <c r="B1306" t="n">
        <v>0.0326</v>
      </c>
      <c r="C1306" t="inlineStr">
        <is>
          <t>RER</t>
        </is>
      </c>
      <c r="D1306" t="inlineStr">
        <is>
          <t>ton kilometer</t>
        </is>
      </c>
      <c r="F1306" t="inlineStr">
        <is>
          <t>technosphere</t>
        </is>
      </c>
      <c r="J1306" t="inlineStr">
        <is>
          <t>transport, freight, lorry, unspecified</t>
        </is>
      </c>
    </row>
    <row r="1307">
      <c r="A1307" t="inlineStr">
        <is>
          <t>treatment of wastewater, average, capacity 1E9l/year</t>
        </is>
      </c>
      <c r="B1307" t="n">
        <v>-6.89e-07</v>
      </c>
      <c r="C1307" t="inlineStr">
        <is>
          <t>RoW</t>
        </is>
      </c>
      <c r="D1307" t="inlineStr">
        <is>
          <t>cubic meter</t>
        </is>
      </c>
      <c r="F1307" t="inlineStr">
        <is>
          <t>technosphere</t>
        </is>
      </c>
      <c r="J1307" t="inlineStr">
        <is>
          <t>wastewater, average</t>
        </is>
      </c>
    </row>
    <row r="1309">
      <c r="A1309" t="inlineStr">
        <is>
          <t>Activity</t>
        </is>
      </c>
      <c r="B1309" t="inlineStr">
        <is>
          <t>Ethanol, from miscanthus, energy allocation, with carbon capture and storage, at fuelling station</t>
        </is>
      </c>
    </row>
    <row r="1310">
      <c r="A1310" t="inlineStr">
        <is>
          <t>location</t>
        </is>
      </c>
      <c r="B1310" t="inlineStr">
        <is>
          <t>US</t>
        </is>
      </c>
    </row>
    <row r="1311">
      <c r="A1311" t="inlineStr">
        <is>
          <t>production amount</t>
        </is>
      </c>
      <c r="B1311" t="n">
        <v>1</v>
      </c>
    </row>
    <row r="1312">
      <c r="A1312" t="inlineStr">
        <is>
          <t>reference product</t>
        </is>
      </c>
      <c r="B1312" t="inlineStr">
        <is>
          <t>ethanol, without water, in 99.7% solution state, vehicle grade</t>
        </is>
      </c>
    </row>
    <row r="1313">
      <c r="A1313" t="inlineStr">
        <is>
          <t>type</t>
        </is>
      </c>
      <c r="B1313" t="inlineStr">
        <is>
          <t>process</t>
        </is>
      </c>
    </row>
    <row r="1314">
      <c r="A1314" t="inlineStr">
        <is>
          <t>unit</t>
        </is>
      </c>
      <c r="B1314" t="inlineStr">
        <is>
          <t>kilogram</t>
        </is>
      </c>
    </row>
    <row r="1315">
      <c r="A1315" t="inlineStr">
        <is>
          <t>source</t>
        </is>
      </c>
      <c r="B1315" t="inlineStr">
        <is>
          <t>Fuel-Cycle Assessment of Selected Bioethanol Production Pathways in the United States, November 1, 2006, M. Wu, M. Wang, H. Huo, http://greet.es.anl.gov/publication-2lli584z (2020 update). Distribution of fuel (incl. losses) adapted from ecoinvent 3.7.</t>
        </is>
      </c>
    </row>
    <row r="1316">
      <c r="A1316" t="inlineStr">
        <is>
          <t>comment</t>
        </is>
      </c>
      <c r="B1316" t="inlineStr">
        <is>
          <t>Energy allocation. LHV: 29.7 MJ/kg.</t>
        </is>
      </c>
    </row>
    <row r="1317">
      <c r="A1317" t="inlineStr">
        <is>
          <t>classifications</t>
        </is>
      </c>
      <c r="B1317" t="inlineStr">
        <is>
          <t>CPC::35491:Biodiesel</t>
        </is>
      </c>
    </row>
    <row r="1318">
      <c r="A1318" t="inlineStr">
        <is>
          <t>Exchanges</t>
        </is>
      </c>
    </row>
    <row r="1319">
      <c r="A1319" t="inlineStr">
        <is>
          <t>name</t>
        </is>
      </c>
      <c r="B1319" t="inlineStr">
        <is>
          <t>amount</t>
        </is>
      </c>
      <c r="C1319" t="inlineStr">
        <is>
          <t>location</t>
        </is>
      </c>
      <c r="D1319" t="inlineStr">
        <is>
          <t>unit</t>
        </is>
      </c>
      <c r="E1319" t="inlineStr">
        <is>
          <t>categories</t>
        </is>
      </c>
      <c r="F1319" t="inlineStr">
        <is>
          <t>type</t>
        </is>
      </c>
      <c r="G1319" t="inlineStr">
        <is>
          <t>uncertainty type</t>
        </is>
      </c>
      <c r="H1319" t="inlineStr">
        <is>
          <t>loc</t>
        </is>
      </c>
      <c r="I1319" t="inlineStr">
        <is>
          <t>comment</t>
        </is>
      </c>
      <c r="J1319" t="inlineStr">
        <is>
          <t>reference product</t>
        </is>
      </c>
    </row>
    <row r="1320">
      <c r="A1320" t="inlineStr">
        <is>
          <t>Ethanol, from miscanthus, energy allocation, with carbon capture and storage, at fuelling station</t>
        </is>
      </c>
      <c r="B1320" t="n">
        <v>1</v>
      </c>
      <c r="C1320" t="inlineStr">
        <is>
          <t>US</t>
        </is>
      </c>
      <c r="D1320" t="inlineStr">
        <is>
          <t>kilogram</t>
        </is>
      </c>
      <c r="F1320" t="inlineStr">
        <is>
          <t>production</t>
        </is>
      </c>
      <c r="J1320" t="inlineStr">
        <is>
          <t>ethanol, without water, in 99.7% solution state, vehicle grade</t>
        </is>
      </c>
    </row>
    <row r="1321">
      <c r="A1321" t="inlineStr">
        <is>
          <t>Ethanol production, via fermentation, from miscanthus, with carbon capture and storage, energy allocation</t>
        </is>
      </c>
      <c r="B1321" t="n">
        <v>1.00057</v>
      </c>
      <c r="C1321" t="inlineStr">
        <is>
          <t>US</t>
        </is>
      </c>
      <c r="D1321" t="inlineStr">
        <is>
          <t>kilogram</t>
        </is>
      </c>
      <c r="F1321" t="inlineStr">
        <is>
          <t>technosphere</t>
        </is>
      </c>
      <c r="J1321" t="inlineStr">
        <is>
          <t>ethanol, from miscanthus</t>
        </is>
      </c>
    </row>
    <row r="1322">
      <c r="A1322" t="inlineStr">
        <is>
          <t>market group for electricity, low voltage</t>
        </is>
      </c>
      <c r="B1322" t="n">
        <v>0.0067</v>
      </c>
      <c r="C1322" t="inlineStr">
        <is>
          <t>US</t>
        </is>
      </c>
      <c r="D1322" t="inlineStr">
        <is>
          <t>kilowatt hour</t>
        </is>
      </c>
      <c r="F1322" t="inlineStr">
        <is>
          <t>technosphere</t>
        </is>
      </c>
      <c r="J1322" t="inlineStr">
        <is>
          <t>electricity, low voltage</t>
        </is>
      </c>
    </row>
    <row r="1323">
      <c r="A1323" t="inlineStr">
        <is>
          <t>market for fly ash and scrubber sludge</t>
        </is>
      </c>
      <c r="B1323" t="n">
        <v>-0.000168</v>
      </c>
      <c r="C1323" t="inlineStr">
        <is>
          <t>RoW</t>
        </is>
      </c>
      <c r="D1323" t="inlineStr">
        <is>
          <t>kilogram</t>
        </is>
      </c>
      <c r="F1323" t="inlineStr">
        <is>
          <t>technosphere</t>
        </is>
      </c>
      <c r="J1323" t="inlineStr">
        <is>
          <t>fly ash and scrubber sludge</t>
        </is>
      </c>
    </row>
    <row r="1324">
      <c r="A1324" t="inlineStr">
        <is>
          <t>market for heat, central or small-scale, other than natural gas</t>
        </is>
      </c>
      <c r="B1324" t="n">
        <v>0.000584</v>
      </c>
      <c r="C1324" t="inlineStr">
        <is>
          <t>RoW</t>
        </is>
      </c>
      <c r="D1324" t="inlineStr">
        <is>
          <t>megajoule</t>
        </is>
      </c>
      <c r="F1324" t="inlineStr">
        <is>
          <t>technosphere</t>
        </is>
      </c>
      <c r="J1324" t="inlineStr">
        <is>
          <t>heat, central or small-scale, other than natural gas</t>
        </is>
      </c>
    </row>
    <row r="1325">
      <c r="A1325" t="inlineStr">
        <is>
          <t>infrastructure construction, for regional distribution of oil product</t>
        </is>
      </c>
      <c r="B1325" t="n">
        <v>2.6e-10</v>
      </c>
      <c r="C1325" t="inlineStr">
        <is>
          <t>RoW</t>
        </is>
      </c>
      <c r="D1325" t="inlineStr">
        <is>
          <t>unit</t>
        </is>
      </c>
      <c r="F1325" t="inlineStr">
        <is>
          <t>technosphere</t>
        </is>
      </c>
      <c r="J1325" t="inlineStr">
        <is>
          <t>infrastructure, for regional distribution of oil product</t>
        </is>
      </c>
    </row>
    <row r="1326">
      <c r="A1326" t="inlineStr">
        <is>
          <t>market for municipal solid waste</t>
        </is>
      </c>
      <c r="B1326" t="n">
        <v>-6.27e-06</v>
      </c>
      <c r="C1326" t="inlineStr">
        <is>
          <t>RoW</t>
        </is>
      </c>
      <c r="D1326" t="inlineStr">
        <is>
          <t>kilogram</t>
        </is>
      </c>
      <c r="F1326" t="inlineStr">
        <is>
          <t>technosphere</t>
        </is>
      </c>
      <c r="J1326" t="inlineStr">
        <is>
          <t>municipal solid waste</t>
        </is>
      </c>
    </row>
    <row r="1327">
      <c r="A1327" t="inlineStr">
        <is>
          <t>market for rainwater mineral oil storage</t>
        </is>
      </c>
      <c r="B1327" t="n">
        <v>-7.499999999999999e-05</v>
      </c>
      <c r="C1327" t="inlineStr">
        <is>
          <t>RoW</t>
        </is>
      </c>
      <c r="D1327" t="inlineStr">
        <is>
          <t>cubic meter</t>
        </is>
      </c>
      <c r="F1327" t="inlineStr">
        <is>
          <t>technosphere</t>
        </is>
      </c>
      <c r="J1327" t="inlineStr">
        <is>
          <t>rainwater mineral oil storage</t>
        </is>
      </c>
    </row>
    <row r="1328">
      <c r="A1328" t="inlineStr">
        <is>
          <t>market for tap water</t>
        </is>
      </c>
      <c r="B1328" t="n">
        <v>0.0006890000000000001</v>
      </c>
      <c r="C1328" t="inlineStr">
        <is>
          <t>RoW</t>
        </is>
      </c>
      <c r="D1328" t="inlineStr">
        <is>
          <t>kilogram</t>
        </is>
      </c>
      <c r="F1328" t="inlineStr">
        <is>
          <t>technosphere</t>
        </is>
      </c>
      <c r="J1328" t="inlineStr">
        <is>
          <t>tap water</t>
        </is>
      </c>
    </row>
    <row r="1329">
      <c r="A1329" t="inlineStr">
        <is>
          <t>market for transport, freight train</t>
        </is>
      </c>
      <c r="B1329" t="n">
        <v>0.0336</v>
      </c>
      <c r="C1329" t="inlineStr">
        <is>
          <t>RoW</t>
        </is>
      </c>
      <c r="D1329" t="inlineStr">
        <is>
          <t>ton kilometer</t>
        </is>
      </c>
      <c r="F1329" t="inlineStr">
        <is>
          <t>technosphere</t>
        </is>
      </c>
      <c r="J1329" t="inlineStr">
        <is>
          <t>transport, freight train</t>
        </is>
      </c>
    </row>
    <row r="1330">
      <c r="A1330" t="inlineStr">
        <is>
          <t>market for transport, freight, lorry, unspecified</t>
        </is>
      </c>
      <c r="B1330" t="n">
        <v>0.0326</v>
      </c>
      <c r="C1330" t="inlineStr">
        <is>
          <t>RER</t>
        </is>
      </c>
      <c r="D1330" t="inlineStr">
        <is>
          <t>ton kilometer</t>
        </is>
      </c>
      <c r="F1330" t="inlineStr">
        <is>
          <t>technosphere</t>
        </is>
      </c>
      <c r="J1330" t="inlineStr">
        <is>
          <t>transport, freight, lorry, unspecified</t>
        </is>
      </c>
    </row>
    <row r="1331">
      <c r="A1331" t="inlineStr">
        <is>
          <t>treatment of wastewater, average, capacity 1E9l/year</t>
        </is>
      </c>
      <c r="B1331" t="n">
        <v>-6.89e-07</v>
      </c>
      <c r="C1331" t="inlineStr">
        <is>
          <t>RoW</t>
        </is>
      </c>
      <c r="D1331" t="inlineStr">
        <is>
          <t>cubic meter</t>
        </is>
      </c>
      <c r="F1331" t="inlineStr">
        <is>
          <t>technosphere</t>
        </is>
      </c>
      <c r="J1331" t="inlineStr">
        <is>
          <t>wastewater, average</t>
        </is>
      </c>
    </row>
    <row r="1333">
      <c r="A1333" t="inlineStr">
        <is>
          <t>Activity</t>
        </is>
      </c>
      <c r="B1333" t="inlineStr">
        <is>
          <t>Ethanol, from miscanthus, system expansion, with carbon capture and storage, at fuelling station</t>
        </is>
      </c>
    </row>
    <row r="1334">
      <c r="A1334" t="inlineStr">
        <is>
          <t>location</t>
        </is>
      </c>
      <c r="B1334" t="inlineStr">
        <is>
          <t>US</t>
        </is>
      </c>
    </row>
    <row r="1335">
      <c r="A1335" t="inlineStr">
        <is>
          <t>production amount</t>
        </is>
      </c>
      <c r="B1335" t="n">
        <v>1</v>
      </c>
    </row>
    <row r="1336">
      <c r="A1336" t="inlineStr">
        <is>
          <t>reference product</t>
        </is>
      </c>
      <c r="B1336" t="inlineStr">
        <is>
          <t>ethanol, without water, in 99.7% solution state, vehicle grade</t>
        </is>
      </c>
    </row>
    <row r="1337">
      <c r="A1337" t="inlineStr">
        <is>
          <t>type</t>
        </is>
      </c>
      <c r="B1337" t="inlineStr">
        <is>
          <t>process</t>
        </is>
      </c>
    </row>
    <row r="1338">
      <c r="A1338" t="inlineStr">
        <is>
          <t>unit</t>
        </is>
      </c>
      <c r="B1338" t="inlineStr">
        <is>
          <t>kilogram</t>
        </is>
      </c>
    </row>
    <row r="1339">
      <c r="A1339" t="inlineStr">
        <is>
          <t>source</t>
        </is>
      </c>
      <c r="B1339" t="inlineStr">
        <is>
          <t>Fuel-Cycle Assessment of Selected Bioethanol Production Pathways in the United States, November 1, 2006, M. Wu, M. Wang, H. Huo, http://greet.es.anl.gov/publication-2lli584z (2020 update). Distribution of fuel (incl. losses) adapted from ecoinvent 3.7.</t>
        </is>
      </c>
    </row>
    <row r="1340">
      <c r="A1340" t="inlineStr">
        <is>
          <t>comment</t>
        </is>
      </c>
      <c r="B1340" t="inlineStr">
        <is>
          <t>system expansion. LHV: 29.7 MJ/kg.</t>
        </is>
      </c>
    </row>
    <row r="1341">
      <c r="A1341" t="inlineStr">
        <is>
          <t>classifications</t>
        </is>
      </c>
      <c r="B1341" t="inlineStr">
        <is>
          <t>CPC::35491:Biodiesel</t>
        </is>
      </c>
    </row>
    <row r="1342">
      <c r="A1342" t="inlineStr">
        <is>
          <t>Exchanges</t>
        </is>
      </c>
    </row>
    <row r="1343">
      <c r="A1343" t="inlineStr">
        <is>
          <t>name</t>
        </is>
      </c>
      <c r="B1343" t="inlineStr">
        <is>
          <t>amount</t>
        </is>
      </c>
      <c r="C1343" t="inlineStr">
        <is>
          <t>location</t>
        </is>
      </c>
      <c r="D1343" t="inlineStr">
        <is>
          <t>unit</t>
        </is>
      </c>
      <c r="E1343" t="inlineStr">
        <is>
          <t>categories</t>
        </is>
      </c>
      <c r="F1343" t="inlineStr">
        <is>
          <t>type</t>
        </is>
      </c>
      <c r="G1343" t="inlineStr">
        <is>
          <t>uncertainty type</t>
        </is>
      </c>
      <c r="H1343" t="inlineStr">
        <is>
          <t>loc</t>
        </is>
      </c>
      <c r="I1343" t="inlineStr">
        <is>
          <t>comment</t>
        </is>
      </c>
      <c r="J1343" t="inlineStr">
        <is>
          <t>reference product</t>
        </is>
      </c>
    </row>
    <row r="1344">
      <c r="A1344" t="inlineStr">
        <is>
          <t>Ethanol, from miscanthus, system expansion, with carbon capture and storage, at fuelling station</t>
        </is>
      </c>
      <c r="B1344" t="n">
        <v>1</v>
      </c>
      <c r="C1344" t="inlineStr">
        <is>
          <t>US</t>
        </is>
      </c>
      <c r="D1344" t="inlineStr">
        <is>
          <t>kilogram</t>
        </is>
      </c>
      <c r="F1344" t="inlineStr">
        <is>
          <t>production</t>
        </is>
      </c>
      <c r="J1344" t="inlineStr">
        <is>
          <t>ethanol, without water, in 99.7% solution state, vehicle grade</t>
        </is>
      </c>
    </row>
    <row r="1345">
      <c r="A1345" t="inlineStr">
        <is>
          <t>Ethanol production, via fermentation, from miscanthus, with carbon capture and storage, system expansion</t>
        </is>
      </c>
      <c r="B1345" t="n">
        <v>1.00057</v>
      </c>
      <c r="C1345" t="inlineStr">
        <is>
          <t>US</t>
        </is>
      </c>
      <c r="D1345" t="inlineStr">
        <is>
          <t>kilogram</t>
        </is>
      </c>
      <c r="F1345" t="inlineStr">
        <is>
          <t>technosphere</t>
        </is>
      </c>
      <c r="J1345" t="inlineStr">
        <is>
          <t>ethanol, from miscanthus</t>
        </is>
      </c>
    </row>
    <row r="1346">
      <c r="A1346" t="inlineStr">
        <is>
          <t>market group for electricity, low voltage</t>
        </is>
      </c>
      <c r="B1346" t="n">
        <v>0.0067</v>
      </c>
      <c r="C1346" t="inlineStr">
        <is>
          <t>US</t>
        </is>
      </c>
      <c r="D1346" t="inlineStr">
        <is>
          <t>kilowatt hour</t>
        </is>
      </c>
      <c r="F1346" t="inlineStr">
        <is>
          <t>technosphere</t>
        </is>
      </c>
      <c r="J1346" t="inlineStr">
        <is>
          <t>electricity, low voltage</t>
        </is>
      </c>
    </row>
    <row r="1347">
      <c r="A1347" t="inlineStr">
        <is>
          <t>market for fly ash and scrubber sludge</t>
        </is>
      </c>
      <c r="B1347" t="n">
        <v>-0.000168</v>
      </c>
      <c r="C1347" t="inlineStr">
        <is>
          <t>RoW</t>
        </is>
      </c>
      <c r="D1347" t="inlineStr">
        <is>
          <t>kilogram</t>
        </is>
      </c>
      <c r="F1347" t="inlineStr">
        <is>
          <t>technosphere</t>
        </is>
      </c>
      <c r="J1347" t="inlineStr">
        <is>
          <t>fly ash and scrubber sludge</t>
        </is>
      </c>
    </row>
    <row r="1348">
      <c r="A1348" t="inlineStr">
        <is>
          <t>market for heat, central or small-scale, other than natural gas</t>
        </is>
      </c>
      <c r="B1348" t="n">
        <v>0.000584</v>
      </c>
      <c r="C1348" t="inlineStr">
        <is>
          <t>RoW</t>
        </is>
      </c>
      <c r="D1348" t="inlineStr">
        <is>
          <t>megajoule</t>
        </is>
      </c>
      <c r="F1348" t="inlineStr">
        <is>
          <t>technosphere</t>
        </is>
      </c>
      <c r="J1348" t="inlineStr">
        <is>
          <t>heat, central or small-scale, other than natural gas</t>
        </is>
      </c>
    </row>
    <row r="1349">
      <c r="A1349" t="inlineStr">
        <is>
          <t>infrastructure construction, for regional distribution of oil product</t>
        </is>
      </c>
      <c r="B1349" t="n">
        <v>2.6e-10</v>
      </c>
      <c r="C1349" t="inlineStr">
        <is>
          <t>RoW</t>
        </is>
      </c>
      <c r="D1349" t="inlineStr">
        <is>
          <t>unit</t>
        </is>
      </c>
      <c r="F1349" t="inlineStr">
        <is>
          <t>technosphere</t>
        </is>
      </c>
      <c r="J1349" t="inlineStr">
        <is>
          <t>infrastructure, for regional distribution of oil product</t>
        </is>
      </c>
    </row>
    <row r="1350">
      <c r="A1350" t="inlineStr">
        <is>
          <t>market for municipal solid waste</t>
        </is>
      </c>
      <c r="B1350" t="n">
        <v>-6.27e-06</v>
      </c>
      <c r="C1350" t="inlineStr">
        <is>
          <t>RoW</t>
        </is>
      </c>
      <c r="D1350" t="inlineStr">
        <is>
          <t>kilogram</t>
        </is>
      </c>
      <c r="F1350" t="inlineStr">
        <is>
          <t>technosphere</t>
        </is>
      </c>
      <c r="J1350" t="inlineStr">
        <is>
          <t>municipal solid waste</t>
        </is>
      </c>
    </row>
    <row r="1351">
      <c r="A1351" t="inlineStr">
        <is>
          <t>market for rainwater mineral oil storage</t>
        </is>
      </c>
      <c r="B1351" t="n">
        <v>-7.499999999999999e-05</v>
      </c>
      <c r="C1351" t="inlineStr">
        <is>
          <t>RoW</t>
        </is>
      </c>
      <c r="D1351" t="inlineStr">
        <is>
          <t>cubic meter</t>
        </is>
      </c>
      <c r="F1351" t="inlineStr">
        <is>
          <t>technosphere</t>
        </is>
      </c>
      <c r="J1351" t="inlineStr">
        <is>
          <t>rainwater mineral oil storage</t>
        </is>
      </c>
    </row>
    <row r="1352">
      <c r="A1352" t="inlineStr">
        <is>
          <t>market for tap water</t>
        </is>
      </c>
      <c r="B1352" t="n">
        <v>0.0006890000000000001</v>
      </c>
      <c r="C1352" t="inlineStr">
        <is>
          <t>RoW</t>
        </is>
      </c>
      <c r="D1352" t="inlineStr">
        <is>
          <t>kilogram</t>
        </is>
      </c>
      <c r="F1352" t="inlineStr">
        <is>
          <t>technosphere</t>
        </is>
      </c>
      <c r="J1352" t="inlineStr">
        <is>
          <t>tap water</t>
        </is>
      </c>
    </row>
    <row r="1353">
      <c r="A1353" t="inlineStr">
        <is>
          <t>market for transport, freight train</t>
        </is>
      </c>
      <c r="B1353" t="n">
        <v>0.0336</v>
      </c>
      <c r="C1353" t="inlineStr">
        <is>
          <t>RoW</t>
        </is>
      </c>
      <c r="D1353" t="inlineStr">
        <is>
          <t>ton kilometer</t>
        </is>
      </c>
      <c r="F1353" t="inlineStr">
        <is>
          <t>technosphere</t>
        </is>
      </c>
      <c r="J1353" t="inlineStr">
        <is>
          <t>transport, freight train</t>
        </is>
      </c>
    </row>
    <row r="1354">
      <c r="A1354" t="inlineStr">
        <is>
          <t>market for transport, freight, lorry, unspecified</t>
        </is>
      </c>
      <c r="B1354" t="n">
        <v>0.0326</v>
      </c>
      <c r="C1354" t="inlineStr">
        <is>
          <t>RER</t>
        </is>
      </c>
      <c r="D1354" t="inlineStr">
        <is>
          <t>ton kilometer</t>
        </is>
      </c>
      <c r="F1354" t="inlineStr">
        <is>
          <t>technosphere</t>
        </is>
      </c>
      <c r="J1354" t="inlineStr">
        <is>
          <t>transport, freight, lorry, unspecified</t>
        </is>
      </c>
    </row>
    <row r="1355">
      <c r="A1355" t="inlineStr">
        <is>
          <t>treatment of wastewater, average, capacity 1E9l/year</t>
        </is>
      </c>
      <c r="B1355" t="n">
        <v>-6.89e-07</v>
      </c>
      <c r="C1355" t="inlineStr">
        <is>
          <t>RoW</t>
        </is>
      </c>
      <c r="D1355" t="inlineStr">
        <is>
          <t>cubic meter</t>
        </is>
      </c>
      <c r="F1355" t="inlineStr">
        <is>
          <t>technosphere</t>
        </is>
      </c>
      <c r="J1355" t="inlineStr">
        <is>
          <t>wastewater, average</t>
        </is>
      </c>
    </row>
    <row r="1357">
      <c r="A1357" t="inlineStr">
        <is>
          <t>Activity</t>
        </is>
      </c>
      <c r="B1357" t="inlineStr">
        <is>
          <t>Farming and supply of corn stover</t>
        </is>
      </c>
    </row>
    <row r="1358">
      <c r="A1358" t="inlineStr">
        <is>
          <t>location</t>
        </is>
      </c>
      <c r="B1358" t="inlineStr">
        <is>
          <t>US</t>
        </is>
      </c>
    </row>
    <row r="1359">
      <c r="A1359" t="inlineStr">
        <is>
          <t>production amount</t>
        </is>
      </c>
      <c r="B1359" t="n">
        <v>1</v>
      </c>
    </row>
    <row r="1360">
      <c r="A1360" t="inlineStr">
        <is>
          <t>reference product</t>
        </is>
      </c>
      <c r="B1360" t="inlineStr">
        <is>
          <t>Corn stover, harvested, at ethanol plant</t>
        </is>
      </c>
    </row>
    <row r="1361">
      <c r="A1361" t="inlineStr">
        <is>
          <t>type</t>
        </is>
      </c>
      <c r="B1361" t="inlineStr">
        <is>
          <t>process</t>
        </is>
      </c>
    </row>
    <row r="1362">
      <c r="A1362" t="inlineStr">
        <is>
          <t>unit</t>
        </is>
      </c>
      <c r="B1362" t="inlineStr">
        <is>
          <t>kilogram</t>
        </is>
      </c>
    </row>
    <row r="1363">
      <c r="A1363" t="inlineStr">
        <is>
          <t>source</t>
        </is>
      </c>
      <c r="B1363" t="inlineStr">
        <is>
          <t>Fuel-Cycle Assessment of Selected Bioethanol Production Pathways in the United States, November 1, 2006, M. Wu, M. Wang, H. Huo, http://greet.es.anl.gov/publication-2lli584z (2020 update)</t>
        </is>
      </c>
    </row>
    <row r="1364">
      <c r="A1364" t="inlineStr">
        <is>
          <t>comment</t>
        </is>
      </c>
      <c r="B1364" t="inlineStr">
        <is>
          <t>Already includes a 14% loss (from handling and during transport)</t>
        </is>
      </c>
    </row>
    <row r="1365">
      <c r="A1365" t="inlineStr">
        <is>
          <t>LHV [MJ/kg dry]</t>
        </is>
      </c>
      <c r="B1365" t="n">
        <v>15.5262026244</v>
      </c>
    </row>
    <row r="1366">
      <c r="A1366" t="inlineStr">
        <is>
          <t>Moisture content [% wt]</t>
        </is>
      </c>
      <c r="B1366" t="n">
        <v>0.12</v>
      </c>
    </row>
    <row r="1367">
      <c r="A1367" t="inlineStr">
        <is>
          <t>classifications</t>
        </is>
      </c>
      <c r="B1367" t="inlineStr">
        <is>
          <t>CPC::01122:Maize (corn), other</t>
        </is>
      </c>
    </row>
    <row r="1368">
      <c r="A1368" t="inlineStr">
        <is>
          <t>Exchanges</t>
        </is>
      </c>
    </row>
    <row r="1369">
      <c r="A1369" t="inlineStr">
        <is>
          <t>name</t>
        </is>
      </c>
      <c r="B1369" t="inlineStr">
        <is>
          <t>amount</t>
        </is>
      </c>
      <c r="C1369" t="inlineStr">
        <is>
          <t>location</t>
        </is>
      </c>
      <c r="D1369" t="inlineStr">
        <is>
          <t>unit</t>
        </is>
      </c>
      <c r="E1369" t="inlineStr">
        <is>
          <t>categories</t>
        </is>
      </c>
      <c r="F1369" t="inlineStr">
        <is>
          <t>type</t>
        </is>
      </c>
      <c r="G1369" t="inlineStr">
        <is>
          <t>comment</t>
        </is>
      </c>
      <c r="H1369" t="inlineStr">
        <is>
          <t>reference product</t>
        </is>
      </c>
    </row>
    <row r="1370">
      <c r="A1370" t="inlineStr">
        <is>
          <t>Farming and supply of corn stover</t>
        </is>
      </c>
      <c r="B1370" t="n">
        <v>1</v>
      </c>
      <c r="C1370" t="inlineStr">
        <is>
          <t>US</t>
        </is>
      </c>
      <c r="D1370" t="inlineStr">
        <is>
          <t>kilogram</t>
        </is>
      </c>
      <c r="F1370" t="inlineStr">
        <is>
          <t>production</t>
        </is>
      </c>
      <c r="H1370" t="inlineStr">
        <is>
          <t>Corn stover, harvested, at ethanol plant</t>
        </is>
      </c>
    </row>
    <row r="1371">
      <c r="A1371" t="inlineStr">
        <is>
          <t>market for diesel, burned in agricultural machinery</t>
        </is>
      </c>
      <c r="B1371" t="n">
        <v>0.2359020587928</v>
      </c>
      <c r="C1371" t="inlineStr">
        <is>
          <t>GLO</t>
        </is>
      </c>
      <c r="D1371" t="inlineStr">
        <is>
          <t>megajoule</t>
        </is>
      </c>
      <c r="F1371" t="inlineStr">
        <is>
          <t>technosphere</t>
        </is>
      </c>
      <c r="G1371" t="inlineStr">
        <is>
          <t>268597 Btu per ton</t>
        </is>
      </c>
      <c r="H1371" t="inlineStr">
        <is>
          <t>diesel, burned in agricultural machinery</t>
        </is>
      </c>
    </row>
    <row r="1372">
      <c r="A1372" t="inlineStr">
        <is>
          <t>market for transport, freight, lorry, unspecified</t>
        </is>
      </c>
      <c r="B1372" t="n">
        <v>0.08533</v>
      </c>
      <c r="C1372" t="inlineStr">
        <is>
          <t>RER</t>
        </is>
      </c>
      <c r="D1372" t="inlineStr">
        <is>
          <t>ton kilometer</t>
        </is>
      </c>
      <c r="F1372" t="inlineStr">
        <is>
          <t>technosphere</t>
        </is>
      </c>
      <c r="G1372" t="inlineStr">
        <is>
          <t>53 miles</t>
        </is>
      </c>
      <c r="H1372" t="inlineStr">
        <is>
          <t>transport, freight, lorry, unspecified</t>
        </is>
      </c>
    </row>
    <row r="1373">
      <c r="A1373" t="inlineStr">
        <is>
          <t>market for inorganic nitrogen fertiliser, as N</t>
        </is>
      </c>
      <c r="B1373" t="n">
        <v>0.003183</v>
      </c>
      <c r="C1373" t="inlineStr">
        <is>
          <t>US</t>
        </is>
      </c>
      <c r="D1373" t="inlineStr">
        <is>
          <t>kilogram</t>
        </is>
      </c>
      <c r="F1373" t="inlineStr">
        <is>
          <t>technosphere</t>
        </is>
      </c>
      <c r="H1373" t="inlineStr">
        <is>
          <t>inorganic nitrogen fertiliser, as N</t>
        </is>
      </c>
    </row>
    <row r="1374">
      <c r="A1374" t="inlineStr">
        <is>
          <t>market for inorganic phosphorus fertiliser, as P2O5</t>
        </is>
      </c>
      <c r="B1374" t="n">
        <v>0.002273</v>
      </c>
      <c r="C1374" t="inlineStr">
        <is>
          <t>US</t>
        </is>
      </c>
      <c r="D1374" t="inlineStr">
        <is>
          <t>kilogram</t>
        </is>
      </c>
      <c r="F1374" t="inlineStr">
        <is>
          <t>technosphere</t>
        </is>
      </c>
      <c r="H1374" t="inlineStr">
        <is>
          <t>inorganic phosphorus fertiliser, as P2O5</t>
        </is>
      </c>
    </row>
    <row r="1375">
      <c r="A1375" t="inlineStr">
        <is>
          <t>market for inorganic potassium fertiliser, as K2O</t>
        </is>
      </c>
      <c r="B1375" t="n">
        <v>0.013641</v>
      </c>
      <c r="C1375" t="inlineStr">
        <is>
          <t>US</t>
        </is>
      </c>
      <c r="D1375" t="inlineStr">
        <is>
          <t>kilogram</t>
        </is>
      </c>
      <c r="F1375" t="inlineStr">
        <is>
          <t>technosphere</t>
        </is>
      </c>
      <c r="H1375" t="inlineStr">
        <is>
          <t>inorganic potassium fertiliser, as K2O</t>
        </is>
      </c>
    </row>
    <row r="1376">
      <c r="A1376" t="inlineStr">
        <is>
          <t>market for packaging film, low density polyethylene</t>
        </is>
      </c>
      <c r="B1376" t="n">
        <v>0.00186</v>
      </c>
      <c r="C1376" t="inlineStr">
        <is>
          <t>GLO</t>
        </is>
      </c>
      <c r="D1376" t="inlineStr">
        <is>
          <t>kilogram</t>
        </is>
      </c>
      <c r="F1376" t="inlineStr">
        <is>
          <t>technosphere</t>
        </is>
      </c>
      <c r="G1376" t="inlineStr">
        <is>
          <t>PE packaging film, 1.86 kg/dry ton</t>
        </is>
      </c>
      <c r="H1376" t="inlineStr">
        <is>
          <t>packaging film, low density polyethylene</t>
        </is>
      </c>
    </row>
    <row r="1377">
      <c r="A1377" t="inlineStr">
        <is>
          <t>Carbon dioxide, in air</t>
        </is>
      </c>
      <c r="B1377" t="n">
        <v>1.716733333333333</v>
      </c>
      <c r="D1377" t="inlineStr">
        <is>
          <t>kilogram</t>
        </is>
      </c>
      <c r="E1377" t="inlineStr">
        <is>
          <t>natural resource::in air</t>
        </is>
      </c>
      <c r="F1377" t="inlineStr">
        <is>
          <t>biosphere</t>
        </is>
      </c>
      <c r="G1377" t="inlineStr">
        <is>
          <t>https://phyllis.nl/Biomass/View/704</t>
        </is>
      </c>
    </row>
    <row r="1378">
      <c r="A1378" t="inlineStr">
        <is>
          <t>Energy, gross calorific value, in biomass</t>
        </is>
      </c>
      <c r="B1378" t="n">
        <v>15.68</v>
      </c>
      <c r="D1378" t="inlineStr">
        <is>
          <t>megajoule</t>
        </is>
      </c>
      <c r="E1378" t="inlineStr">
        <is>
          <t>natural resource::biotic</t>
        </is>
      </c>
      <c r="F1378" t="inlineStr">
        <is>
          <t>biosphere</t>
        </is>
      </c>
      <c r="G1378" t="inlineStr">
        <is>
          <t>https://phyllis.nl/Biomass/View/704</t>
        </is>
      </c>
    </row>
    <row r="1379">
      <c r="A1379" t="inlineStr">
        <is>
          <t>Water, unspecified natural origin</t>
        </is>
      </c>
      <c r="B1379" t="n">
        <v>0</v>
      </c>
      <c r="D1379" t="inlineStr">
        <is>
          <t>cubic meter</t>
        </is>
      </c>
      <c r="E1379" t="inlineStr">
        <is>
          <t>natural resource::in water</t>
        </is>
      </c>
      <c r="F1379" t="inlineStr">
        <is>
          <t>biosphere</t>
        </is>
      </c>
      <c r="G1379" t="inlineStr">
        <is>
          <t>WF for corn stover from https://doi.org/10.1016/j.jclepro.2017.02.032</t>
        </is>
      </c>
    </row>
    <row r="1381">
      <c r="A1381" t="inlineStr">
        <is>
          <t>Activity</t>
        </is>
      </c>
      <c r="B1381" t="inlineStr">
        <is>
          <t>Ethanol production, via fermentation, from corn stover, economic allocation</t>
        </is>
      </c>
    </row>
    <row r="1382">
      <c r="A1382" t="inlineStr">
        <is>
          <t>location</t>
        </is>
      </c>
      <c r="B1382" t="inlineStr">
        <is>
          <t>US</t>
        </is>
      </c>
    </row>
    <row r="1383">
      <c r="A1383" t="inlineStr">
        <is>
          <t>production amount</t>
        </is>
      </c>
      <c r="B1383" t="n">
        <v>1</v>
      </c>
    </row>
    <row r="1384">
      <c r="A1384" t="inlineStr">
        <is>
          <t>reference product</t>
        </is>
      </c>
      <c r="B1384" t="inlineStr">
        <is>
          <t>ethanol, from corn stover</t>
        </is>
      </c>
    </row>
    <row r="1385">
      <c r="A1385" t="inlineStr">
        <is>
          <t>type</t>
        </is>
      </c>
      <c r="B1385" t="inlineStr">
        <is>
          <t>process</t>
        </is>
      </c>
    </row>
    <row r="1386">
      <c r="A1386" t="inlineStr">
        <is>
          <t>unit</t>
        </is>
      </c>
      <c r="B1386" t="inlineStr">
        <is>
          <t>kilogram</t>
        </is>
      </c>
    </row>
    <row r="1387">
      <c r="A1387" t="inlineStr">
        <is>
          <t>source</t>
        </is>
      </c>
      <c r="B1387" t="inlineStr">
        <is>
          <t>Fuel-Cycle Assessment of Selected Bioethanol Production Pathways in the United States, November 1, 2006, M. Wu, M. Wang, H. Huo, http://greet.es.anl.gov/publication-2lli584z (2020 update)</t>
        </is>
      </c>
    </row>
    <row r="1388">
      <c r="A1388" t="inlineStr">
        <is>
          <t>comment</t>
        </is>
      </c>
      <c r="B1388"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1389">
      <c r="A1389" t="inlineStr">
        <is>
          <t>Conversion efficiency (exc. Fuel)</t>
        </is>
      </c>
      <c r="B1389" t="n">
        <v>0.5296252899254716</v>
      </c>
    </row>
    <row r="1390">
      <c r="A1390" t="inlineStr">
        <is>
          <t>classifications</t>
        </is>
      </c>
      <c r="B1390" t="inlineStr">
        <is>
          <t>CPC::34131:Ethyl alcohol and other spirits, denatured, of any strength</t>
        </is>
      </c>
    </row>
    <row r="1391">
      <c r="A1391" t="inlineStr">
        <is>
          <t>Exchanges</t>
        </is>
      </c>
    </row>
    <row r="1392">
      <c r="A1392" t="inlineStr">
        <is>
          <t>name</t>
        </is>
      </c>
      <c r="B1392" t="inlineStr">
        <is>
          <t>amount</t>
        </is>
      </c>
      <c r="C1392" t="inlineStr">
        <is>
          <t>location</t>
        </is>
      </c>
      <c r="D1392" t="inlineStr">
        <is>
          <t>unit</t>
        </is>
      </c>
      <c r="E1392" t="inlineStr">
        <is>
          <t>categories</t>
        </is>
      </c>
      <c r="F1392" t="inlineStr">
        <is>
          <t>type</t>
        </is>
      </c>
      <c r="G1392" t="inlineStr">
        <is>
          <t>comment</t>
        </is>
      </c>
      <c r="H1392" t="inlineStr">
        <is>
          <t>reference product</t>
        </is>
      </c>
    </row>
    <row r="1393">
      <c r="A1393" t="inlineStr">
        <is>
          <t>Ethanol production, via fermentation, from corn stover, economic allocation</t>
        </is>
      </c>
      <c r="B1393" t="n">
        <v>1</v>
      </c>
      <c r="C1393" t="inlineStr">
        <is>
          <t>US</t>
        </is>
      </c>
      <c r="D1393" t="inlineStr">
        <is>
          <t>kilogram</t>
        </is>
      </c>
      <c r="F1393" t="inlineStr">
        <is>
          <t>production</t>
        </is>
      </c>
      <c r="H1393" t="inlineStr">
        <is>
          <t>ethanol, from corn stover</t>
        </is>
      </c>
    </row>
    <row r="1394">
      <c r="A1394" t="inlineStr">
        <is>
          <t>Farming and supply of corn stover</t>
        </is>
      </c>
      <c r="B1394" t="n">
        <v>3.611789947806617</v>
      </c>
      <c r="C1394" t="inlineStr">
        <is>
          <t>US</t>
        </is>
      </c>
      <c r="D1394" t="inlineStr">
        <is>
          <t>kilogram</t>
        </is>
      </c>
      <c r="F1394" t="inlineStr">
        <is>
          <t>technosphere</t>
        </is>
      </c>
      <c r="H1394" t="inlineStr">
        <is>
          <t>corn stover, harvested, at ethanol plant</t>
        </is>
      </c>
    </row>
    <row r="1395">
      <c r="A1395" t="inlineStr">
        <is>
          <t>market for diesel, burned in building machine</t>
        </is>
      </c>
      <c r="B1395" t="n">
        <v>0.05487322023351452</v>
      </c>
      <c r="C1395" t="inlineStr">
        <is>
          <t>GLO</t>
        </is>
      </c>
      <c r="D1395" t="inlineStr">
        <is>
          <t>megajoule</t>
        </is>
      </c>
      <c r="F1395" t="inlineStr">
        <is>
          <t>technosphere</t>
        </is>
      </c>
      <c r="H1395" t="inlineStr">
        <is>
          <t>diesel, burned in building machine</t>
        </is>
      </c>
    </row>
    <row r="1396">
      <c r="A1396" t="inlineStr">
        <is>
          <t>market for sulfuric acid</t>
        </is>
      </c>
      <c r="B1396" t="n">
        <v>0.08808433324710779</v>
      </c>
      <c r="C1396" t="inlineStr">
        <is>
          <t>RoW</t>
        </is>
      </c>
      <c r="D1396" t="inlineStr">
        <is>
          <t>kilogram</t>
        </is>
      </c>
      <c r="F1396" t="inlineStr">
        <is>
          <t>technosphere</t>
        </is>
      </c>
      <c r="H1396" t="inlineStr">
        <is>
          <t>sulfuric acid</t>
        </is>
      </c>
    </row>
    <row r="1397">
      <c r="A1397" t="inlineStr">
        <is>
          <t>market for ammonia, anhydrous, liquid</t>
        </is>
      </c>
      <c r="B1397" t="n">
        <v>0.0136323399790013</v>
      </c>
      <c r="C1397" t="inlineStr">
        <is>
          <t>RNA</t>
        </is>
      </c>
      <c r="D1397" t="inlineStr">
        <is>
          <t>kilogram</t>
        </is>
      </c>
      <c r="F1397" t="inlineStr">
        <is>
          <t>technosphere</t>
        </is>
      </c>
      <c r="H1397" t="inlineStr">
        <is>
          <t>ammonia, anhydrous, liquid</t>
        </is>
      </c>
    </row>
    <row r="1398">
      <c r="A1398" t="inlineStr">
        <is>
          <t>market for urea ammonium nitrate mix</t>
        </is>
      </c>
      <c r="B1398" t="n">
        <v>0</v>
      </c>
      <c r="C1398" t="inlineStr">
        <is>
          <t>RoW</t>
        </is>
      </c>
      <c r="D1398" t="inlineStr">
        <is>
          <t>kilogram</t>
        </is>
      </c>
      <c r="F1398" t="inlineStr">
        <is>
          <t>technosphere</t>
        </is>
      </c>
      <c r="H1398" t="inlineStr">
        <is>
          <t>urea ammonium nitrate mix</t>
        </is>
      </c>
    </row>
    <row r="1399">
      <c r="A1399" t="inlineStr">
        <is>
          <t>market for quicklime, milled, loose</t>
        </is>
      </c>
      <c r="B1399" t="n">
        <v>0.01872929795334599</v>
      </c>
      <c r="C1399" t="inlineStr">
        <is>
          <t>RoW</t>
        </is>
      </c>
      <c r="D1399" t="inlineStr">
        <is>
          <t>kilogram</t>
        </is>
      </c>
      <c r="F1399" t="inlineStr">
        <is>
          <t>technosphere</t>
        </is>
      </c>
      <c r="G1399" t="inlineStr">
        <is>
          <t>proxy for CaO</t>
        </is>
      </c>
      <c r="H1399" t="inlineStr">
        <is>
          <t>quicklime, milled, loose</t>
        </is>
      </c>
    </row>
    <row r="1400">
      <c r="A1400" t="inlineStr">
        <is>
          <t>enzymes production</t>
        </is>
      </c>
      <c r="B1400" t="n">
        <v>0</v>
      </c>
      <c r="C1400" t="inlineStr">
        <is>
          <t>RoW</t>
        </is>
      </c>
      <c r="D1400" t="inlineStr">
        <is>
          <t>kilogram</t>
        </is>
      </c>
      <c r="F1400" t="inlineStr">
        <is>
          <t>technosphere</t>
        </is>
      </c>
      <c r="G1400" t="inlineStr">
        <is>
          <t>proxy for cellulase. 0.23g per MJ ethanol</t>
        </is>
      </c>
      <c r="H1400" t="inlineStr">
        <is>
          <t>enzymes</t>
        </is>
      </c>
    </row>
    <row r="1401">
      <c r="A1401" t="inlineStr">
        <is>
          <t>market for fodder yeast</t>
        </is>
      </c>
      <c r="B1401" t="n">
        <v>0</v>
      </c>
      <c r="C1401" t="inlineStr">
        <is>
          <t>GLO</t>
        </is>
      </c>
      <c r="D1401" t="inlineStr">
        <is>
          <t>kilogram</t>
        </is>
      </c>
      <c r="F1401" t="inlineStr">
        <is>
          <t>technosphere</t>
        </is>
      </c>
      <c r="G1401" t="inlineStr">
        <is>
          <t>proxy for yeast</t>
        </is>
      </c>
      <c r="H1401" t="inlineStr">
        <is>
          <t>fodder yeast</t>
        </is>
      </c>
    </row>
    <row r="1402">
      <c r="A1402" t="inlineStr">
        <is>
          <t>market for sodium hydroxide, without water, in 50% solution state</t>
        </is>
      </c>
      <c r="B1402" t="n">
        <v>0.02948954256585147</v>
      </c>
      <c r="C1402" t="inlineStr">
        <is>
          <t>GLO</t>
        </is>
      </c>
      <c r="D1402" t="inlineStr">
        <is>
          <t>kilogram</t>
        </is>
      </c>
      <c r="F1402" t="inlineStr">
        <is>
          <t>technosphere</t>
        </is>
      </c>
      <c r="G1402" t="inlineStr">
        <is>
          <t>NaOH</t>
        </is>
      </c>
      <c r="H1402" t="inlineStr">
        <is>
          <t>sodium hydroxide, without water, in 50% solution state</t>
        </is>
      </c>
    </row>
    <row r="1403">
      <c r="A1403" t="inlineStr">
        <is>
          <t>Carbon dioxide, non-fossil</t>
        </is>
      </c>
      <c r="B1403" t="n">
        <v>4.286480196397879</v>
      </c>
      <c r="D1403" t="inlineStr">
        <is>
          <t>kilogram</t>
        </is>
      </c>
      <c r="E1403" t="inlineStr">
        <is>
          <t>air</t>
        </is>
      </c>
      <c r="F1403" t="inlineStr">
        <is>
          <t>biosphere</t>
        </is>
      </c>
      <c r="G1403" t="inlineStr">
        <is>
          <t>Fermentation CO2</t>
        </is>
      </c>
    </row>
    <row r="1404">
      <c r="A1404" t="inlineStr">
        <is>
          <t>market for ethanol fermentation plant</t>
        </is>
      </c>
      <c r="B1404" t="n">
        <v>5.555555555555555e-10</v>
      </c>
      <c r="C1404" t="inlineStr">
        <is>
          <t>GLO</t>
        </is>
      </c>
      <c r="D1404" t="inlineStr">
        <is>
          <t>unit</t>
        </is>
      </c>
      <c r="F1404" t="inlineStr">
        <is>
          <t>technosphere</t>
        </is>
      </c>
      <c r="G1404" t="inlineStr">
        <is>
          <t>To replace inputs for concrete and steel. 1 plant = 90,000 t of ethanol per year * 20 years</t>
        </is>
      </c>
      <c r="H1404" t="inlineStr">
        <is>
          <t>ethanol fermentation plant</t>
        </is>
      </c>
    </row>
    <row r="1405">
      <c r="A1405" t="inlineStr">
        <is>
          <t>market for tap water</t>
        </is>
      </c>
      <c r="B1405" t="n">
        <v>10.71776996271927</v>
      </c>
      <c r="C1405" t="inlineStr">
        <is>
          <t>RoW</t>
        </is>
      </c>
      <c r="D1405" t="inlineStr">
        <is>
          <t>kilogram</t>
        </is>
      </c>
      <c r="F1405" t="inlineStr">
        <is>
          <t>technosphere</t>
        </is>
      </c>
      <c r="G1405" t="inlineStr">
        <is>
          <t>9.8l/l ethanol, from https://doi.org/10.1007/s00267-009-9370-0</t>
        </is>
      </c>
    </row>
    <row r="1407">
      <c r="A1407" t="inlineStr">
        <is>
          <t>Activity</t>
        </is>
      </c>
      <c r="B1407" t="inlineStr">
        <is>
          <t>Ethanol production, via fermentation, from corn stover, energy allocation</t>
        </is>
      </c>
    </row>
    <row r="1408">
      <c r="A1408" t="inlineStr">
        <is>
          <t>location</t>
        </is>
      </c>
      <c r="B1408" t="inlineStr">
        <is>
          <t>US</t>
        </is>
      </c>
    </row>
    <row r="1409">
      <c r="A1409" t="inlineStr">
        <is>
          <t>production amount</t>
        </is>
      </c>
      <c r="B1409" t="n">
        <v>1</v>
      </c>
    </row>
    <row r="1410">
      <c r="A1410" t="inlineStr">
        <is>
          <t>reference product</t>
        </is>
      </c>
      <c r="B1410" t="inlineStr">
        <is>
          <t>ethanol, from corn stover</t>
        </is>
      </c>
    </row>
    <row r="1411">
      <c r="A1411" t="inlineStr">
        <is>
          <t>type</t>
        </is>
      </c>
      <c r="B1411" t="inlineStr">
        <is>
          <t>process</t>
        </is>
      </c>
    </row>
    <row r="1412">
      <c r="A1412" t="inlineStr">
        <is>
          <t>unit</t>
        </is>
      </c>
      <c r="B1412" t="inlineStr">
        <is>
          <t>kilogram</t>
        </is>
      </c>
    </row>
    <row r="1413">
      <c r="A1413" t="inlineStr">
        <is>
          <t>source</t>
        </is>
      </c>
      <c r="B1413" t="inlineStr">
        <is>
          <t>Fuel-Cycle Assessment of Selected Bioethanol Production Pathways in the United States, November 1, 2006, M. Wu, M. Wang, H. Huo, http://greet.es.anl.gov/publication-2lli584z (2020 update)</t>
        </is>
      </c>
    </row>
    <row r="1414">
      <c r="A1414" t="inlineStr">
        <is>
          <t>comment</t>
        </is>
      </c>
      <c r="B1414" t="inlineStr">
        <is>
          <t>There is a net co-production of electricity (0.8 kWh per kg of ethanol produced). energy allocation performed, giving an allocation factor of 91% for ethanol and 9% for electricity.</t>
        </is>
      </c>
    </row>
    <row r="1415">
      <c r="A1415" t="inlineStr">
        <is>
          <t>Conversion efficiency (exc. Fuel)</t>
        </is>
      </c>
      <c r="B1415" t="n">
        <v>0.4901929611584029</v>
      </c>
    </row>
    <row r="1416">
      <c r="A1416" t="inlineStr">
        <is>
          <t>classifications</t>
        </is>
      </c>
      <c r="B1416" t="inlineStr">
        <is>
          <t>CPC::34131:Ethyl alcohol and other spirits, denatured, of any strength</t>
        </is>
      </c>
    </row>
    <row r="1417">
      <c r="A1417" t="inlineStr">
        <is>
          <t>Exchanges</t>
        </is>
      </c>
    </row>
    <row r="1418">
      <c r="A1418" t="inlineStr">
        <is>
          <t>name</t>
        </is>
      </c>
      <c r="B1418" t="inlineStr">
        <is>
          <t>amount</t>
        </is>
      </c>
      <c r="C1418" t="inlineStr">
        <is>
          <t>location</t>
        </is>
      </c>
      <c r="D1418" t="inlineStr">
        <is>
          <t>unit</t>
        </is>
      </c>
      <c r="E1418" t="inlineStr">
        <is>
          <t>categories</t>
        </is>
      </c>
      <c r="F1418" t="inlineStr">
        <is>
          <t>type</t>
        </is>
      </c>
      <c r="G1418" t="inlineStr">
        <is>
          <t>comment</t>
        </is>
      </c>
      <c r="H1418" t="inlineStr">
        <is>
          <t>reference product</t>
        </is>
      </c>
    </row>
    <row r="1419">
      <c r="A1419" t="inlineStr">
        <is>
          <t>Ethanol production, via fermentation, from corn stover, energy allocation</t>
        </is>
      </c>
      <c r="B1419" t="n">
        <v>1</v>
      </c>
      <c r="C1419" t="inlineStr">
        <is>
          <t>US</t>
        </is>
      </c>
      <c r="D1419" t="inlineStr">
        <is>
          <t>kilogram</t>
        </is>
      </c>
      <c r="F1419" t="inlineStr">
        <is>
          <t>production</t>
        </is>
      </c>
      <c r="H1419" t="inlineStr">
        <is>
          <t>ethanol, from corn stover</t>
        </is>
      </c>
    </row>
    <row r="1420">
      <c r="A1420" t="inlineStr">
        <is>
          <t>Farming and supply of corn stover</t>
        </is>
      </c>
      <c r="B1420" t="n">
        <v>3.902331224292801</v>
      </c>
      <c r="C1420" t="inlineStr">
        <is>
          <t>US</t>
        </is>
      </c>
      <c r="D1420" t="inlineStr">
        <is>
          <t>kilogram</t>
        </is>
      </c>
      <c r="F1420" t="inlineStr">
        <is>
          <t>technosphere</t>
        </is>
      </c>
      <c r="H1420" t="inlineStr">
        <is>
          <t>corn stover, harvested, at ethanol plant</t>
        </is>
      </c>
    </row>
    <row r="1421">
      <c r="A1421" t="inlineStr">
        <is>
          <t>market for diesel, burned in building machine</t>
        </is>
      </c>
      <c r="B1421" t="n">
        <v>0.05928735717999854</v>
      </c>
      <c r="C1421" t="inlineStr">
        <is>
          <t>GLO</t>
        </is>
      </c>
      <c r="D1421" t="inlineStr">
        <is>
          <t>megajoule</t>
        </is>
      </c>
      <c r="F1421" t="inlineStr">
        <is>
          <t>technosphere</t>
        </is>
      </c>
      <c r="H1421" t="inlineStr">
        <is>
          <t>diesel, burned in building machine</t>
        </is>
      </c>
    </row>
    <row r="1422">
      <c r="A1422" t="inlineStr">
        <is>
          <t>market for sulfuric acid</t>
        </is>
      </c>
      <c r="B1422" t="n">
        <v>0.09517005389805284</v>
      </c>
      <c r="C1422" t="inlineStr">
        <is>
          <t>RoW</t>
        </is>
      </c>
      <c r="D1422" t="inlineStr">
        <is>
          <t>kilogram</t>
        </is>
      </c>
      <c r="F1422" t="inlineStr">
        <is>
          <t>technosphere</t>
        </is>
      </c>
      <c r="H1422" t="inlineStr">
        <is>
          <t>sulfuric acid</t>
        </is>
      </c>
    </row>
    <row r="1423">
      <c r="A1423" t="inlineStr">
        <is>
          <t>market for ammonia, anhydrous, liquid</t>
        </is>
      </c>
      <c r="B1423" t="n">
        <v>0.01472895897297075</v>
      </c>
      <c r="C1423" t="inlineStr">
        <is>
          <t>RNA</t>
        </is>
      </c>
      <c r="D1423" t="inlineStr">
        <is>
          <t>kilogram</t>
        </is>
      </c>
      <c r="F1423" t="inlineStr">
        <is>
          <t>technosphere</t>
        </is>
      </c>
      <c r="H1423" t="inlineStr">
        <is>
          <t>ammonia, anhydrous, liquid</t>
        </is>
      </c>
    </row>
    <row r="1424">
      <c r="A1424" t="inlineStr">
        <is>
          <t>market for urea ammonium nitrate mix</t>
        </is>
      </c>
      <c r="B1424" t="n">
        <v>0</v>
      </c>
      <c r="C1424" t="inlineStr">
        <is>
          <t>RoW</t>
        </is>
      </c>
      <c r="D1424" t="inlineStr">
        <is>
          <t>kilogram</t>
        </is>
      </c>
      <c r="F1424" t="inlineStr">
        <is>
          <t>technosphere</t>
        </is>
      </c>
      <c r="H1424" t="inlineStr">
        <is>
          <t>urea ammonium nitrate mix</t>
        </is>
      </c>
    </row>
    <row r="1425">
      <c r="A1425" t="inlineStr">
        <is>
          <t>market for quicklime, milled, loose</t>
        </is>
      </c>
      <c r="B1425" t="n">
        <v>0.02023592879669275</v>
      </c>
      <c r="C1425" t="inlineStr">
        <is>
          <t>RoW</t>
        </is>
      </c>
      <c r="D1425" t="inlineStr">
        <is>
          <t>kilogram</t>
        </is>
      </c>
      <c r="F1425" t="inlineStr">
        <is>
          <t>technosphere</t>
        </is>
      </c>
      <c r="H1425" t="inlineStr">
        <is>
          <t>quicklime, milled, loose</t>
        </is>
      </c>
    </row>
    <row r="1426">
      <c r="A1426" t="inlineStr">
        <is>
          <t>enzymes production</t>
        </is>
      </c>
      <c r="B1426" t="n">
        <v>0</v>
      </c>
      <c r="C1426" t="inlineStr">
        <is>
          <t>RoW</t>
        </is>
      </c>
      <c r="D1426" t="inlineStr">
        <is>
          <t>kilogram</t>
        </is>
      </c>
      <c r="F1426" t="inlineStr">
        <is>
          <t>technosphere</t>
        </is>
      </c>
      <c r="G1426" t="inlineStr">
        <is>
          <t>proxy for cellulase. 0.23g per MJ ethanol</t>
        </is>
      </c>
      <c r="H1426" t="inlineStr">
        <is>
          <t>enzymes</t>
        </is>
      </c>
    </row>
    <row r="1427">
      <c r="A1427" t="inlineStr">
        <is>
          <t>market for fodder yeast</t>
        </is>
      </c>
      <c r="B1427" t="n">
        <v>0</v>
      </c>
      <c r="C1427" t="inlineStr">
        <is>
          <t>GLO</t>
        </is>
      </c>
      <c r="D1427" t="inlineStr">
        <is>
          <t>kilogram</t>
        </is>
      </c>
      <c r="F1427" t="inlineStr">
        <is>
          <t>technosphere</t>
        </is>
      </c>
      <c r="G1427" t="inlineStr">
        <is>
          <t>proxy for yeast</t>
        </is>
      </c>
      <c r="H1427" t="inlineStr">
        <is>
          <t>fodder yeast</t>
        </is>
      </c>
    </row>
    <row r="1428">
      <c r="A1428" t="inlineStr">
        <is>
          <t>market for sodium hydroxide, without water, in 50% solution state</t>
        </is>
      </c>
      <c r="B1428" t="n">
        <v>0.03186175398010586</v>
      </c>
      <c r="C1428" t="inlineStr">
        <is>
          <t>GLO</t>
        </is>
      </c>
      <c r="D1428" t="inlineStr">
        <is>
          <t>kilogram</t>
        </is>
      </c>
      <c r="F1428" t="inlineStr">
        <is>
          <t>technosphere</t>
        </is>
      </c>
      <c r="G1428" t="inlineStr">
        <is>
          <t>NaOH</t>
        </is>
      </c>
      <c r="H1428" t="inlineStr">
        <is>
          <t>sodium hydroxide, without water, in 50% solution state</t>
        </is>
      </c>
    </row>
    <row r="1429">
      <c r="A1429" t="inlineStr">
        <is>
          <t>Carbon dioxide, non-fossil</t>
        </is>
      </c>
      <c r="B1429" t="n">
        <v>4.785262090450928</v>
      </c>
      <c r="D1429" t="inlineStr">
        <is>
          <t>kilogram</t>
        </is>
      </c>
      <c r="E1429" t="inlineStr">
        <is>
          <t>air</t>
        </is>
      </c>
      <c r="F1429" t="inlineStr">
        <is>
          <t>biosphere</t>
        </is>
      </c>
      <c r="G1429" t="inlineStr">
        <is>
          <t>Fermentation CO2</t>
        </is>
      </c>
    </row>
    <row r="1430">
      <c r="A1430" t="inlineStr">
        <is>
          <t>market for ethanol fermentation plant</t>
        </is>
      </c>
      <c r="B1430" t="n">
        <v>5.555555555555555e-10</v>
      </c>
      <c r="C1430" t="inlineStr">
        <is>
          <t>GLO</t>
        </is>
      </c>
      <c r="D1430" t="inlineStr">
        <is>
          <t>unit</t>
        </is>
      </c>
      <c r="F1430" t="inlineStr">
        <is>
          <t>technosphere</t>
        </is>
      </c>
      <c r="G1430" t="inlineStr">
        <is>
          <t>To replace inputs for concrete and steel. 1 plant = 90,000 t of ethanol per year * 20 years</t>
        </is>
      </c>
      <c r="H1430" t="inlineStr">
        <is>
          <t>ethanol fermentation plant</t>
        </is>
      </c>
    </row>
    <row r="1431">
      <c r="A1431" t="inlineStr">
        <is>
          <t>market for tap water</t>
        </is>
      </c>
      <c r="B1431" t="n">
        <v>11.57993376821543</v>
      </c>
      <c r="C1431" t="inlineStr">
        <is>
          <t>RoW</t>
        </is>
      </c>
      <c r="D1431" t="inlineStr">
        <is>
          <t>kilogram</t>
        </is>
      </c>
      <c r="F1431" t="inlineStr">
        <is>
          <t>technosphere</t>
        </is>
      </c>
      <c r="G1431" t="inlineStr">
        <is>
          <t>9.8l/l ethanol, from https://doi.org/10.1007/s00267-009-9370-0</t>
        </is>
      </c>
    </row>
    <row r="1433">
      <c r="A1433" t="inlineStr">
        <is>
          <t>Activity</t>
        </is>
      </c>
      <c r="B1433" t="inlineStr">
        <is>
          <t>Ethanol production, via fermentation, from corn stover, system expansion</t>
        </is>
      </c>
    </row>
    <row r="1434">
      <c r="A1434" t="inlineStr">
        <is>
          <t>location</t>
        </is>
      </c>
      <c r="B1434" t="inlineStr">
        <is>
          <t>US</t>
        </is>
      </c>
    </row>
    <row r="1435">
      <c r="A1435" t="inlineStr">
        <is>
          <t>production amount</t>
        </is>
      </c>
      <c r="B1435" t="n">
        <v>1</v>
      </c>
    </row>
    <row r="1436">
      <c r="A1436" t="inlineStr">
        <is>
          <t>reference product</t>
        </is>
      </c>
      <c r="B1436" t="inlineStr">
        <is>
          <t>ethanol, from corn stover</t>
        </is>
      </c>
    </row>
    <row r="1437">
      <c r="A1437" t="inlineStr">
        <is>
          <t>type</t>
        </is>
      </c>
      <c r="B1437" t="inlineStr">
        <is>
          <t>process</t>
        </is>
      </c>
    </row>
    <row r="1438">
      <c r="A1438" t="inlineStr">
        <is>
          <t>unit</t>
        </is>
      </c>
      <c r="B1438" t="inlineStr">
        <is>
          <t>kilogram</t>
        </is>
      </c>
    </row>
    <row r="1439">
      <c r="A1439" t="inlineStr">
        <is>
          <t>source</t>
        </is>
      </c>
      <c r="B1439" t="inlineStr">
        <is>
          <t>Fuel-Cycle Assessment of Selected Bioethanol Production Pathways in the United States, November 1, 2006, M. Wu, M. Wang, H. Huo, http://greet.es.anl.gov/publication-2lli584z (2020 update)</t>
        </is>
      </c>
    </row>
    <row r="1440">
      <c r="A1440" t="inlineStr">
        <is>
          <t>comment</t>
        </is>
      </c>
      <c r="B1440" t="inlineStr">
        <is>
          <t>There is a net co-production of electricity (0.8 kWh per kg of ethanol produced). system expansion performed, giving an allocation factor of 91% for ethanol and 9% for electricity.</t>
        </is>
      </c>
    </row>
    <row r="1441">
      <c r="A1441" t="inlineStr">
        <is>
          <t>Conversion efficiency (exc. Fuel)</t>
        </is>
      </c>
      <c r="B1441" t="n">
        <v>0.4570082853903374</v>
      </c>
    </row>
    <row r="1442">
      <c r="A1442" t="inlineStr">
        <is>
          <t>classifications</t>
        </is>
      </c>
      <c r="B1442" t="inlineStr">
        <is>
          <t>CPC::34131:Ethyl alcohol and other spirits, denatured, of any strength</t>
        </is>
      </c>
    </row>
    <row r="1443">
      <c r="A1443" t="inlineStr">
        <is>
          <t>Exchanges</t>
        </is>
      </c>
    </row>
    <row r="1444">
      <c r="A1444" t="inlineStr">
        <is>
          <t>name</t>
        </is>
      </c>
      <c r="B1444" t="inlineStr">
        <is>
          <t>amount</t>
        </is>
      </c>
      <c r="C1444" t="inlineStr">
        <is>
          <t>location</t>
        </is>
      </c>
      <c r="D1444" t="inlineStr">
        <is>
          <t>unit</t>
        </is>
      </c>
      <c r="E1444" t="inlineStr">
        <is>
          <t>categories</t>
        </is>
      </c>
      <c r="F1444" t="inlineStr">
        <is>
          <t>type</t>
        </is>
      </c>
      <c r="G1444" t="inlineStr">
        <is>
          <t>comment</t>
        </is>
      </c>
      <c r="H1444" t="inlineStr">
        <is>
          <t>reference product</t>
        </is>
      </c>
    </row>
    <row r="1445">
      <c r="A1445" t="inlineStr">
        <is>
          <t>Ethanol production, via fermentation, from corn stover, system expansion</t>
        </is>
      </c>
      <c r="B1445" t="n">
        <v>1</v>
      </c>
      <c r="C1445" t="inlineStr">
        <is>
          <t>US</t>
        </is>
      </c>
      <c r="D1445" t="inlineStr">
        <is>
          <t>kilogram</t>
        </is>
      </c>
      <c r="F1445" t="inlineStr">
        <is>
          <t>production</t>
        </is>
      </c>
      <c r="H1445" t="inlineStr">
        <is>
          <t>ethanol, from corn stover</t>
        </is>
      </c>
    </row>
    <row r="1446">
      <c r="A1446" t="inlineStr">
        <is>
          <t>Farming and supply of corn stover</t>
        </is>
      </c>
      <c r="B1446" t="n">
        <v>4.185690630582664</v>
      </c>
      <c r="C1446" t="inlineStr">
        <is>
          <t>US</t>
        </is>
      </c>
      <c r="D1446" t="inlineStr">
        <is>
          <t>kilogram</t>
        </is>
      </c>
      <c r="F1446" t="inlineStr">
        <is>
          <t>technosphere</t>
        </is>
      </c>
      <c r="H1446" t="inlineStr">
        <is>
          <t>corn stover, harvested, at ethanol plant</t>
        </is>
      </c>
    </row>
    <row r="1447">
      <c r="A1447" t="inlineStr">
        <is>
          <t>market for diesel, burned in building machine</t>
        </is>
      </c>
      <c r="B1447" t="n">
        <v>0.06359238137334183</v>
      </c>
      <c r="C1447" t="inlineStr">
        <is>
          <t>GLO</t>
        </is>
      </c>
      <c r="D1447" t="inlineStr">
        <is>
          <t>megajoule</t>
        </is>
      </c>
      <c r="F1447" t="inlineStr">
        <is>
          <t>technosphere</t>
        </is>
      </c>
      <c r="H1447" t="inlineStr">
        <is>
          <t>diesel, burned in building machine</t>
        </is>
      </c>
    </row>
    <row r="1448">
      <c r="A1448" t="inlineStr">
        <is>
          <t>market for sulfuric acid</t>
        </is>
      </c>
      <c r="B1448" t="n">
        <v>0.10208062309865</v>
      </c>
      <c r="C1448" t="inlineStr">
        <is>
          <t>RoW</t>
        </is>
      </c>
      <c r="D1448" t="inlineStr">
        <is>
          <t>kilogram</t>
        </is>
      </c>
      <c r="F1448" t="inlineStr">
        <is>
          <t>technosphere</t>
        </is>
      </c>
      <c r="H1448" t="inlineStr">
        <is>
          <t>sulfuric acid</t>
        </is>
      </c>
    </row>
    <row r="1449">
      <c r="A1449" t="inlineStr">
        <is>
          <t>market for ammonia, anhydrous, liquid</t>
        </is>
      </c>
      <c r="B1449" t="n">
        <v>0.01579847071607121</v>
      </c>
      <c r="C1449" t="inlineStr">
        <is>
          <t>RNA</t>
        </is>
      </c>
      <c r="D1449" t="inlineStr">
        <is>
          <t>kilogram</t>
        </is>
      </c>
      <c r="F1449" t="inlineStr">
        <is>
          <t>technosphere</t>
        </is>
      </c>
      <c r="H1449" t="inlineStr">
        <is>
          <t>ammonia, anhydrous, liquid</t>
        </is>
      </c>
    </row>
    <row r="1450">
      <c r="A1450" t="inlineStr">
        <is>
          <t>market for urea ammonium nitrate mix</t>
        </is>
      </c>
      <c r="B1450" t="n">
        <v>0</v>
      </c>
      <c r="C1450" t="inlineStr">
        <is>
          <t>RoW</t>
        </is>
      </c>
      <c r="D1450" t="inlineStr">
        <is>
          <t>kilogram</t>
        </is>
      </c>
      <c r="F1450" t="inlineStr">
        <is>
          <t>technosphere</t>
        </is>
      </c>
      <c r="H1450" t="inlineStr">
        <is>
          <t>urea ammonium nitrate mix</t>
        </is>
      </c>
    </row>
    <row r="1451">
      <c r="A1451" t="inlineStr">
        <is>
          <t>market for quicklime, milled, loose</t>
        </is>
      </c>
      <c r="B1451" t="n">
        <v>0.02170531733394946</v>
      </c>
      <c r="C1451" t="inlineStr">
        <is>
          <t>RoW</t>
        </is>
      </c>
      <c r="D1451" t="inlineStr">
        <is>
          <t>kilogram</t>
        </is>
      </c>
      <c r="F1451" t="inlineStr">
        <is>
          <t>technosphere</t>
        </is>
      </c>
      <c r="H1451" t="inlineStr">
        <is>
          <t>quicklime, milled, loose</t>
        </is>
      </c>
    </row>
    <row r="1452">
      <c r="A1452" t="inlineStr">
        <is>
          <t>enzymes production</t>
        </is>
      </c>
      <c r="B1452" t="n">
        <v>0</v>
      </c>
      <c r="C1452" t="inlineStr">
        <is>
          <t>RoW</t>
        </is>
      </c>
      <c r="D1452" t="inlineStr">
        <is>
          <t>kilogram</t>
        </is>
      </c>
      <c r="F1452" t="inlineStr">
        <is>
          <t>technosphere</t>
        </is>
      </c>
      <c r="G1452" t="inlineStr">
        <is>
          <t>proxy for cellulase. 0.23g per MJ ethanol</t>
        </is>
      </c>
      <c r="H1452" t="inlineStr">
        <is>
          <t>enzymes</t>
        </is>
      </c>
    </row>
    <row r="1453">
      <c r="A1453" t="inlineStr">
        <is>
          <t>market for fodder yeast</t>
        </is>
      </c>
      <c r="B1453" t="n">
        <v>0</v>
      </c>
      <c r="C1453" t="inlineStr">
        <is>
          <t>GLO</t>
        </is>
      </c>
      <c r="D1453" t="inlineStr">
        <is>
          <t>kilogram</t>
        </is>
      </c>
      <c r="F1453" t="inlineStr">
        <is>
          <t>technosphere</t>
        </is>
      </c>
      <c r="G1453" t="inlineStr">
        <is>
          <t>proxy for yeast</t>
        </is>
      </c>
      <c r="H1453" t="inlineStr">
        <is>
          <t>fodder yeast</t>
        </is>
      </c>
    </row>
    <row r="1454">
      <c r="A1454" t="inlineStr">
        <is>
          <t>market for sodium hydroxide, without water, in 50% solution state</t>
        </is>
      </c>
      <c r="B1454" t="n">
        <v>0.03417532686058134</v>
      </c>
      <c r="C1454" t="inlineStr">
        <is>
          <t>GLO</t>
        </is>
      </c>
      <c r="D1454" t="inlineStr">
        <is>
          <t>kilogram</t>
        </is>
      </c>
      <c r="F1454" t="inlineStr">
        <is>
          <t>technosphere</t>
        </is>
      </c>
      <c r="G1454" t="inlineStr">
        <is>
          <t>NaOH</t>
        </is>
      </c>
      <c r="H1454" t="inlineStr">
        <is>
          <t>sodium hydroxide, without water, in 50% solution state</t>
        </is>
      </c>
    </row>
    <row r="1455">
      <c r="A1455" t="inlineStr">
        <is>
          <t>Carbon dioxide, non-fossil</t>
        </is>
      </c>
      <c r="B1455" t="n">
        <v>5.271714628542279</v>
      </c>
      <c r="D1455" t="inlineStr">
        <is>
          <t>kilogram</t>
        </is>
      </c>
      <c r="E1455" t="inlineStr">
        <is>
          <t>air</t>
        </is>
      </c>
      <c r="F1455" t="inlineStr">
        <is>
          <t>biosphere</t>
        </is>
      </c>
      <c r="G1455" t="inlineStr">
        <is>
          <t>Fermentation CO2</t>
        </is>
      </c>
    </row>
    <row r="1456">
      <c r="A1456" t="inlineStr">
        <is>
          <t>market for ethanol fermentation plant</t>
        </is>
      </c>
      <c r="B1456" t="n">
        <v>5.555555555555555e-10</v>
      </c>
      <c r="C1456" t="inlineStr">
        <is>
          <t>GLO</t>
        </is>
      </c>
      <c r="D1456" t="inlineStr">
        <is>
          <t>unit</t>
        </is>
      </c>
      <c r="F1456" t="inlineStr">
        <is>
          <t>technosphere</t>
        </is>
      </c>
      <c r="G1456" t="inlineStr">
        <is>
          <t>To replace inputs for concrete and steel. 1 plant = 90,000 t of ethanol per year * 20 years</t>
        </is>
      </c>
      <c r="H1456" t="inlineStr">
        <is>
          <t>ethanol fermentation plant</t>
        </is>
      </c>
    </row>
    <row r="1457">
      <c r="A1457" t="inlineStr">
        <is>
          <t>market group for electricity, low voltage</t>
        </is>
      </c>
      <c r="B1457" t="n">
        <v>-0.3729249669749009</v>
      </c>
      <c r="C1457" t="inlineStr">
        <is>
          <t>US</t>
        </is>
      </c>
      <c r="D1457" t="inlineStr">
        <is>
          <t>kilowatt hour</t>
        </is>
      </c>
      <c r="F1457" t="inlineStr">
        <is>
          <t>technosphere</t>
        </is>
      </c>
      <c r="G1457" t="inlineStr">
        <is>
          <t>Co-production of electricity. Displaces US-average electricity.</t>
        </is>
      </c>
      <c r="H1457" t="inlineStr">
        <is>
          <t>electricity, low voltage</t>
        </is>
      </c>
    </row>
    <row r="1458">
      <c r="A1458" t="inlineStr">
        <is>
          <t>market for tap water</t>
        </is>
      </c>
      <c r="B1458" t="n">
        <v>12.42078580481622</v>
      </c>
      <c r="C1458" t="inlineStr">
        <is>
          <t>RoW</t>
        </is>
      </c>
      <c r="D1458" t="inlineStr">
        <is>
          <t>kilogram</t>
        </is>
      </c>
      <c r="F1458" t="inlineStr">
        <is>
          <t>technosphere</t>
        </is>
      </c>
      <c r="G1458" t="inlineStr">
        <is>
          <t>9.8l/l ethanol, from https://doi.org/10.1007/s00267-009-9370-0</t>
        </is>
      </c>
    </row>
    <row r="1460">
      <c r="A1460" t="inlineStr">
        <is>
          <t>Activity</t>
        </is>
      </c>
      <c r="B1460" t="inlineStr">
        <is>
          <t>Ethanol, from corn stover, economic allocation, at fuelling station</t>
        </is>
      </c>
    </row>
    <row r="1461">
      <c r="A1461" t="inlineStr">
        <is>
          <t>location</t>
        </is>
      </c>
      <c r="B1461" t="inlineStr">
        <is>
          <t>US</t>
        </is>
      </c>
    </row>
    <row r="1462">
      <c r="A1462" t="inlineStr">
        <is>
          <t>production amount</t>
        </is>
      </c>
      <c r="B1462" t="n">
        <v>1</v>
      </c>
    </row>
    <row r="1463">
      <c r="A1463" t="inlineStr">
        <is>
          <t>reference product</t>
        </is>
      </c>
      <c r="B1463" t="inlineStr">
        <is>
          <t>ethanol, without water, in 99.7% solution state, vehicle grade</t>
        </is>
      </c>
    </row>
    <row r="1464">
      <c r="A1464" t="inlineStr">
        <is>
          <t>type</t>
        </is>
      </c>
      <c r="B1464" t="inlineStr">
        <is>
          <t>process</t>
        </is>
      </c>
    </row>
    <row r="1465">
      <c r="A1465" t="inlineStr">
        <is>
          <t>unit</t>
        </is>
      </c>
      <c r="B1465" t="inlineStr">
        <is>
          <t>kilogram</t>
        </is>
      </c>
    </row>
    <row r="1466">
      <c r="A1466" t="inlineStr">
        <is>
          <t>source</t>
        </is>
      </c>
      <c r="B1466" t="inlineStr">
        <is>
          <t>Fuel-Cycle Assessment of Selected Bioethanol Production Pathways in the United States, November 1, 2006, M. Wu, M. Wang, H. Huo, http://greet.es.anl.gov/publication-2lli584z (2020 update). Distribution of fuel (incl. losses) adapted from ecoinvent 3.7.</t>
        </is>
      </c>
    </row>
    <row r="1467">
      <c r="A1467" t="inlineStr">
        <is>
          <t>comment</t>
        </is>
      </c>
      <c r="B1467" t="inlineStr">
        <is>
          <t>Economic allocation. LHV: 29.7 MJ/kg.</t>
        </is>
      </c>
    </row>
    <row r="1468">
      <c r="A1468" t="inlineStr">
        <is>
          <t>classifications</t>
        </is>
      </c>
      <c r="B1468" t="inlineStr">
        <is>
          <t>CPC::35491:Biodiesel</t>
        </is>
      </c>
    </row>
    <row r="1469">
      <c r="A1469" t="inlineStr">
        <is>
          <t>Exchanges</t>
        </is>
      </c>
    </row>
    <row r="1470">
      <c r="A1470" t="inlineStr">
        <is>
          <t>name</t>
        </is>
      </c>
      <c r="B1470" t="inlineStr">
        <is>
          <t>amount</t>
        </is>
      </c>
      <c r="C1470" t="inlineStr">
        <is>
          <t>location</t>
        </is>
      </c>
      <c r="D1470" t="inlineStr">
        <is>
          <t>unit</t>
        </is>
      </c>
      <c r="E1470" t="inlineStr">
        <is>
          <t>categories</t>
        </is>
      </c>
      <c r="F1470" t="inlineStr">
        <is>
          <t>type</t>
        </is>
      </c>
      <c r="G1470" t="inlineStr">
        <is>
          <t>uncertainty type</t>
        </is>
      </c>
      <c r="H1470" t="inlineStr">
        <is>
          <t>loc</t>
        </is>
      </c>
      <c r="I1470" t="inlineStr">
        <is>
          <t>comment</t>
        </is>
      </c>
      <c r="J1470" t="inlineStr">
        <is>
          <t>reference product</t>
        </is>
      </c>
    </row>
    <row r="1471">
      <c r="A1471" t="inlineStr">
        <is>
          <t>Ethanol, from corn stover, economic allocation, at fuelling station</t>
        </is>
      </c>
      <c r="B1471" t="n">
        <v>1</v>
      </c>
      <c r="C1471" t="inlineStr">
        <is>
          <t>US</t>
        </is>
      </c>
      <c r="D1471" t="inlineStr">
        <is>
          <t>kilogram</t>
        </is>
      </c>
      <c r="F1471" t="inlineStr">
        <is>
          <t>production</t>
        </is>
      </c>
      <c r="J1471" t="inlineStr">
        <is>
          <t>ethanol, without water, in 99.7% solution state, vehicle grade</t>
        </is>
      </c>
    </row>
    <row r="1472">
      <c r="A1472" t="inlineStr">
        <is>
          <t>Ethanol production, via fermentation, from corn stover, economic allocation</t>
        </is>
      </c>
      <c r="B1472" t="n">
        <v>1.00057</v>
      </c>
      <c r="C1472" t="inlineStr">
        <is>
          <t>US</t>
        </is>
      </c>
      <c r="D1472" t="inlineStr">
        <is>
          <t>kilogram</t>
        </is>
      </c>
      <c r="F1472" t="inlineStr">
        <is>
          <t>technosphere</t>
        </is>
      </c>
      <c r="J1472" t="inlineStr">
        <is>
          <t>ethanol, from corn stover</t>
        </is>
      </c>
    </row>
    <row r="1473">
      <c r="A1473" t="inlineStr">
        <is>
          <t>market group for electricity, low voltage</t>
        </is>
      </c>
      <c r="B1473" t="n">
        <v>0.0067</v>
      </c>
      <c r="C1473" t="inlineStr">
        <is>
          <t>US</t>
        </is>
      </c>
      <c r="D1473" t="inlineStr">
        <is>
          <t>kilowatt hour</t>
        </is>
      </c>
      <c r="F1473" t="inlineStr">
        <is>
          <t>technosphere</t>
        </is>
      </c>
      <c r="J1473" t="inlineStr">
        <is>
          <t>electricity, low voltage</t>
        </is>
      </c>
    </row>
    <row r="1474">
      <c r="A1474" t="inlineStr">
        <is>
          <t>market for fly ash and scrubber sludge</t>
        </is>
      </c>
      <c r="B1474" t="n">
        <v>-0.000168</v>
      </c>
      <c r="C1474" t="inlineStr">
        <is>
          <t>RoW</t>
        </is>
      </c>
      <c r="D1474" t="inlineStr">
        <is>
          <t>kilogram</t>
        </is>
      </c>
      <c r="F1474" t="inlineStr">
        <is>
          <t>technosphere</t>
        </is>
      </c>
      <c r="J1474" t="inlineStr">
        <is>
          <t>fly ash and scrubber sludge</t>
        </is>
      </c>
    </row>
    <row r="1475">
      <c r="A1475" t="inlineStr">
        <is>
          <t>market for heat, central or small-scale, other than natural gas</t>
        </is>
      </c>
      <c r="B1475" t="n">
        <v>0.000584</v>
      </c>
      <c r="C1475" t="inlineStr">
        <is>
          <t>RoW</t>
        </is>
      </c>
      <c r="D1475" t="inlineStr">
        <is>
          <t>megajoule</t>
        </is>
      </c>
      <c r="F1475" t="inlineStr">
        <is>
          <t>technosphere</t>
        </is>
      </c>
      <c r="J1475" t="inlineStr">
        <is>
          <t>heat, central or small-scale, other than natural gas</t>
        </is>
      </c>
    </row>
    <row r="1476">
      <c r="A1476" t="inlineStr">
        <is>
          <t>infrastructure construction, for regional distribution of oil product</t>
        </is>
      </c>
      <c r="B1476" t="n">
        <v>2.6e-10</v>
      </c>
      <c r="C1476" t="inlineStr">
        <is>
          <t>RoW</t>
        </is>
      </c>
      <c r="D1476" t="inlineStr">
        <is>
          <t>unit</t>
        </is>
      </c>
      <c r="F1476" t="inlineStr">
        <is>
          <t>technosphere</t>
        </is>
      </c>
      <c r="J1476" t="inlineStr">
        <is>
          <t>infrastructure, for regional distribution of oil product</t>
        </is>
      </c>
    </row>
    <row r="1477">
      <c r="A1477" t="inlineStr">
        <is>
          <t>market for municipal solid waste</t>
        </is>
      </c>
      <c r="B1477" t="n">
        <v>-6.27e-06</v>
      </c>
      <c r="C1477" t="inlineStr">
        <is>
          <t>RoW</t>
        </is>
      </c>
      <c r="D1477" t="inlineStr">
        <is>
          <t>kilogram</t>
        </is>
      </c>
      <c r="F1477" t="inlineStr">
        <is>
          <t>technosphere</t>
        </is>
      </c>
      <c r="J1477" t="inlineStr">
        <is>
          <t>municipal solid waste</t>
        </is>
      </c>
    </row>
    <row r="1478">
      <c r="A1478" t="inlineStr">
        <is>
          <t>market for rainwater mineral oil storage</t>
        </is>
      </c>
      <c r="B1478" t="n">
        <v>-7.499999999999999e-05</v>
      </c>
      <c r="C1478" t="inlineStr">
        <is>
          <t>RoW</t>
        </is>
      </c>
      <c r="D1478" t="inlineStr">
        <is>
          <t>cubic meter</t>
        </is>
      </c>
      <c r="F1478" t="inlineStr">
        <is>
          <t>technosphere</t>
        </is>
      </c>
      <c r="J1478" t="inlineStr">
        <is>
          <t>rainwater mineral oil storage</t>
        </is>
      </c>
    </row>
    <row r="1479">
      <c r="A1479" t="inlineStr">
        <is>
          <t>market for tap water</t>
        </is>
      </c>
      <c r="B1479" t="n">
        <v>0.0006890000000000001</v>
      </c>
      <c r="C1479" t="inlineStr">
        <is>
          <t>RoW</t>
        </is>
      </c>
      <c r="D1479" t="inlineStr">
        <is>
          <t>kilogram</t>
        </is>
      </c>
      <c r="F1479" t="inlineStr">
        <is>
          <t>technosphere</t>
        </is>
      </c>
      <c r="J1479" t="inlineStr">
        <is>
          <t>tap water</t>
        </is>
      </c>
    </row>
    <row r="1480">
      <c r="A1480" t="inlineStr">
        <is>
          <t>market for transport, freight train</t>
        </is>
      </c>
      <c r="B1480" t="n">
        <v>0.0336</v>
      </c>
      <c r="C1480" t="inlineStr">
        <is>
          <t>RoW</t>
        </is>
      </c>
      <c r="D1480" t="inlineStr">
        <is>
          <t>ton kilometer</t>
        </is>
      </c>
      <c r="F1480" t="inlineStr">
        <is>
          <t>technosphere</t>
        </is>
      </c>
      <c r="J1480" t="inlineStr">
        <is>
          <t>transport, freight train</t>
        </is>
      </c>
    </row>
    <row r="1481">
      <c r="A1481" t="inlineStr">
        <is>
          <t>market for transport, freight, lorry, unspecified</t>
        </is>
      </c>
      <c r="B1481" t="n">
        <v>0.0326</v>
      </c>
      <c r="C1481" t="inlineStr">
        <is>
          <t>RER</t>
        </is>
      </c>
      <c r="D1481" t="inlineStr">
        <is>
          <t>ton kilometer</t>
        </is>
      </c>
      <c r="F1481" t="inlineStr">
        <is>
          <t>technosphere</t>
        </is>
      </c>
      <c r="J1481" t="inlineStr">
        <is>
          <t>transport, freight, lorry, unspecified</t>
        </is>
      </c>
    </row>
    <row r="1482">
      <c r="A1482" t="inlineStr">
        <is>
          <t>treatment of wastewater, average, capacity 1E9l/year</t>
        </is>
      </c>
      <c r="B1482" t="n">
        <v>-6.89e-07</v>
      </c>
      <c r="C1482" t="inlineStr">
        <is>
          <t>RoW</t>
        </is>
      </c>
      <c r="D1482" t="inlineStr">
        <is>
          <t>cubic meter</t>
        </is>
      </c>
      <c r="F1482" t="inlineStr">
        <is>
          <t>technosphere</t>
        </is>
      </c>
      <c r="J1482" t="inlineStr">
        <is>
          <t>wastewater, average</t>
        </is>
      </c>
    </row>
    <row r="1484">
      <c r="A1484" t="inlineStr">
        <is>
          <t>Activity</t>
        </is>
      </c>
      <c r="B1484" t="inlineStr">
        <is>
          <t>Ethanol, from corn stover, energy allocation, at fuelling station</t>
        </is>
      </c>
    </row>
    <row r="1485">
      <c r="A1485" t="inlineStr">
        <is>
          <t>location</t>
        </is>
      </c>
      <c r="B1485" t="inlineStr">
        <is>
          <t>US</t>
        </is>
      </c>
    </row>
    <row r="1486">
      <c r="A1486" t="inlineStr">
        <is>
          <t>production amount</t>
        </is>
      </c>
      <c r="B1486" t="n">
        <v>1</v>
      </c>
    </row>
    <row r="1487">
      <c r="A1487" t="inlineStr">
        <is>
          <t>reference product</t>
        </is>
      </c>
      <c r="B1487" t="inlineStr">
        <is>
          <t>ethanol, without water, in 99.7% solution state, vehicle grade</t>
        </is>
      </c>
    </row>
    <row r="1488">
      <c r="A1488" t="inlineStr">
        <is>
          <t>type</t>
        </is>
      </c>
      <c r="B1488" t="inlineStr">
        <is>
          <t>process</t>
        </is>
      </c>
    </row>
    <row r="1489">
      <c r="A1489" t="inlineStr">
        <is>
          <t>unit</t>
        </is>
      </c>
      <c r="B1489" t="inlineStr">
        <is>
          <t>kilogram</t>
        </is>
      </c>
    </row>
    <row r="1490">
      <c r="A1490" t="inlineStr">
        <is>
          <t>source</t>
        </is>
      </c>
      <c r="B1490" t="inlineStr">
        <is>
          <t>Fuel-Cycle Assessment of Selected Bioethanol Production Pathways in the United States, November 1, 2006, M. Wu, M. Wang, H. Huo, http://greet.es.anl.gov/publication-2lli584z (2020 update). Distribution of fuel (incl. losses) adapted from ecoinvent 3.7.</t>
        </is>
      </c>
    </row>
    <row r="1491">
      <c r="A1491" t="inlineStr">
        <is>
          <t>comment</t>
        </is>
      </c>
      <c r="B1491" t="inlineStr">
        <is>
          <t>Energy allocation. LHV: 29.7 MJ/kg.</t>
        </is>
      </c>
    </row>
    <row r="1492">
      <c r="A1492" t="inlineStr">
        <is>
          <t>classifications</t>
        </is>
      </c>
      <c r="B1492" t="inlineStr">
        <is>
          <t>CPC::35491:Biodiesel</t>
        </is>
      </c>
    </row>
    <row r="1493">
      <c r="A1493" t="inlineStr">
        <is>
          <t>Exchanges</t>
        </is>
      </c>
    </row>
    <row r="1494">
      <c r="A1494" t="inlineStr">
        <is>
          <t>name</t>
        </is>
      </c>
      <c r="B1494" t="inlineStr">
        <is>
          <t>amount</t>
        </is>
      </c>
      <c r="C1494" t="inlineStr">
        <is>
          <t>location</t>
        </is>
      </c>
      <c r="D1494" t="inlineStr">
        <is>
          <t>unit</t>
        </is>
      </c>
      <c r="E1494" t="inlineStr">
        <is>
          <t>categories</t>
        </is>
      </c>
      <c r="F1494" t="inlineStr">
        <is>
          <t>type</t>
        </is>
      </c>
      <c r="G1494" t="inlineStr">
        <is>
          <t>uncertainty type</t>
        </is>
      </c>
      <c r="H1494" t="inlineStr">
        <is>
          <t>loc</t>
        </is>
      </c>
      <c r="I1494" t="inlineStr">
        <is>
          <t>comment</t>
        </is>
      </c>
      <c r="J1494" t="inlineStr">
        <is>
          <t>reference product</t>
        </is>
      </c>
    </row>
    <row r="1495">
      <c r="A1495" t="inlineStr">
        <is>
          <t>Ethanol, from corn stover, energy allocation, at fuelling station</t>
        </is>
      </c>
      <c r="B1495" t="n">
        <v>1</v>
      </c>
      <c r="C1495" t="inlineStr">
        <is>
          <t>US</t>
        </is>
      </c>
      <c r="D1495" t="inlineStr">
        <is>
          <t>kilogram</t>
        </is>
      </c>
      <c r="F1495" t="inlineStr">
        <is>
          <t>production</t>
        </is>
      </c>
      <c r="J1495" t="inlineStr">
        <is>
          <t>ethanol, without water, in 99.7% solution state, vehicle grade</t>
        </is>
      </c>
    </row>
    <row r="1496">
      <c r="A1496" t="inlineStr">
        <is>
          <t>Ethanol production, via fermentation, from corn stover, energy allocation</t>
        </is>
      </c>
      <c r="B1496" t="n">
        <v>1.00057</v>
      </c>
      <c r="C1496" t="inlineStr">
        <is>
          <t>US</t>
        </is>
      </c>
      <c r="D1496" t="inlineStr">
        <is>
          <t>kilogram</t>
        </is>
      </c>
      <c r="F1496" t="inlineStr">
        <is>
          <t>technosphere</t>
        </is>
      </c>
      <c r="J1496" t="inlineStr">
        <is>
          <t>ethanol, from corn stover</t>
        </is>
      </c>
    </row>
    <row r="1497">
      <c r="A1497" t="inlineStr">
        <is>
          <t>market group for electricity, low voltage</t>
        </is>
      </c>
      <c r="B1497" t="n">
        <v>0.0067</v>
      </c>
      <c r="C1497" t="inlineStr">
        <is>
          <t>US</t>
        </is>
      </c>
      <c r="D1497" t="inlineStr">
        <is>
          <t>kilowatt hour</t>
        </is>
      </c>
      <c r="F1497" t="inlineStr">
        <is>
          <t>technosphere</t>
        </is>
      </c>
      <c r="J1497" t="inlineStr">
        <is>
          <t>electricity, low voltage</t>
        </is>
      </c>
    </row>
    <row r="1498">
      <c r="A1498" t="inlineStr">
        <is>
          <t>market for fly ash and scrubber sludge</t>
        </is>
      </c>
      <c r="B1498" t="n">
        <v>-0.000168</v>
      </c>
      <c r="C1498" t="inlineStr">
        <is>
          <t>RoW</t>
        </is>
      </c>
      <c r="D1498" t="inlineStr">
        <is>
          <t>kilogram</t>
        </is>
      </c>
      <c r="F1498" t="inlineStr">
        <is>
          <t>technosphere</t>
        </is>
      </c>
      <c r="J1498" t="inlineStr">
        <is>
          <t>fly ash and scrubber sludge</t>
        </is>
      </c>
    </row>
    <row r="1499">
      <c r="A1499" t="inlineStr">
        <is>
          <t>market for heat, central or small-scale, other than natural gas</t>
        </is>
      </c>
      <c r="B1499" t="n">
        <v>0.000584</v>
      </c>
      <c r="C1499" t="inlineStr">
        <is>
          <t>RoW</t>
        </is>
      </c>
      <c r="D1499" t="inlineStr">
        <is>
          <t>megajoule</t>
        </is>
      </c>
      <c r="F1499" t="inlineStr">
        <is>
          <t>technosphere</t>
        </is>
      </c>
      <c r="J1499" t="inlineStr">
        <is>
          <t>heat, central or small-scale, other than natural gas</t>
        </is>
      </c>
    </row>
    <row r="1500">
      <c r="A1500" t="inlineStr">
        <is>
          <t>infrastructure construction, for regional distribution of oil product</t>
        </is>
      </c>
      <c r="B1500" t="n">
        <v>2.6e-10</v>
      </c>
      <c r="C1500" t="inlineStr">
        <is>
          <t>RoW</t>
        </is>
      </c>
      <c r="D1500" t="inlineStr">
        <is>
          <t>unit</t>
        </is>
      </c>
      <c r="F1500" t="inlineStr">
        <is>
          <t>technosphere</t>
        </is>
      </c>
      <c r="J1500" t="inlineStr">
        <is>
          <t>infrastructure, for regional distribution of oil product</t>
        </is>
      </c>
    </row>
    <row r="1501">
      <c r="A1501" t="inlineStr">
        <is>
          <t>market for municipal solid waste</t>
        </is>
      </c>
      <c r="B1501" t="n">
        <v>-6.27e-06</v>
      </c>
      <c r="C1501" t="inlineStr">
        <is>
          <t>RoW</t>
        </is>
      </c>
      <c r="D1501" t="inlineStr">
        <is>
          <t>kilogram</t>
        </is>
      </c>
      <c r="F1501" t="inlineStr">
        <is>
          <t>technosphere</t>
        </is>
      </c>
      <c r="J1501" t="inlineStr">
        <is>
          <t>municipal solid waste</t>
        </is>
      </c>
    </row>
    <row r="1502">
      <c r="A1502" t="inlineStr">
        <is>
          <t>market for rainwater mineral oil storage</t>
        </is>
      </c>
      <c r="B1502" t="n">
        <v>-7.499999999999999e-05</v>
      </c>
      <c r="C1502" t="inlineStr">
        <is>
          <t>RoW</t>
        </is>
      </c>
      <c r="D1502" t="inlineStr">
        <is>
          <t>cubic meter</t>
        </is>
      </c>
      <c r="F1502" t="inlineStr">
        <is>
          <t>technosphere</t>
        </is>
      </c>
      <c r="J1502" t="inlineStr">
        <is>
          <t>rainwater mineral oil storage</t>
        </is>
      </c>
    </row>
    <row r="1503">
      <c r="A1503" t="inlineStr">
        <is>
          <t>market for tap water</t>
        </is>
      </c>
      <c r="B1503" t="n">
        <v>0.0006890000000000001</v>
      </c>
      <c r="C1503" t="inlineStr">
        <is>
          <t>RoW</t>
        </is>
      </c>
      <c r="D1503" t="inlineStr">
        <is>
          <t>kilogram</t>
        </is>
      </c>
      <c r="F1503" t="inlineStr">
        <is>
          <t>technosphere</t>
        </is>
      </c>
      <c r="J1503" t="inlineStr">
        <is>
          <t>tap water</t>
        </is>
      </c>
    </row>
    <row r="1504">
      <c r="A1504" t="inlineStr">
        <is>
          <t>market for transport, freight train</t>
        </is>
      </c>
      <c r="B1504" t="n">
        <v>0.0336</v>
      </c>
      <c r="C1504" t="inlineStr">
        <is>
          <t>RoW</t>
        </is>
      </c>
      <c r="D1504" t="inlineStr">
        <is>
          <t>ton kilometer</t>
        </is>
      </c>
      <c r="F1504" t="inlineStr">
        <is>
          <t>technosphere</t>
        </is>
      </c>
      <c r="J1504" t="inlineStr">
        <is>
          <t>transport, freight train</t>
        </is>
      </c>
    </row>
    <row r="1505">
      <c r="A1505" t="inlineStr">
        <is>
          <t>market for transport, freight, lorry, unspecified</t>
        </is>
      </c>
      <c r="B1505" t="n">
        <v>0.0326</v>
      </c>
      <c r="C1505" t="inlineStr">
        <is>
          <t>RER</t>
        </is>
      </c>
      <c r="D1505" t="inlineStr">
        <is>
          <t>ton kilometer</t>
        </is>
      </c>
      <c r="F1505" t="inlineStr">
        <is>
          <t>technosphere</t>
        </is>
      </c>
      <c r="J1505" t="inlineStr">
        <is>
          <t>transport, freight, lorry, unspecified</t>
        </is>
      </c>
    </row>
    <row r="1506">
      <c r="A1506" t="inlineStr">
        <is>
          <t>treatment of wastewater, average, capacity 1E9l/year</t>
        </is>
      </c>
      <c r="B1506" t="n">
        <v>-6.89e-07</v>
      </c>
      <c r="C1506" t="inlineStr">
        <is>
          <t>RoW</t>
        </is>
      </c>
      <c r="D1506" t="inlineStr">
        <is>
          <t>cubic meter</t>
        </is>
      </c>
      <c r="F1506" t="inlineStr">
        <is>
          <t>technosphere</t>
        </is>
      </c>
      <c r="J1506" t="inlineStr">
        <is>
          <t>wastewater, average</t>
        </is>
      </c>
    </row>
    <row r="1508">
      <c r="A1508" t="inlineStr">
        <is>
          <t>Activity</t>
        </is>
      </c>
      <c r="B1508" t="inlineStr">
        <is>
          <t>Ethanol, from corn stover, system expansion, at fuelling station</t>
        </is>
      </c>
    </row>
    <row r="1509">
      <c r="A1509" t="inlineStr">
        <is>
          <t>location</t>
        </is>
      </c>
      <c r="B1509" t="inlineStr">
        <is>
          <t>US</t>
        </is>
      </c>
    </row>
    <row r="1510">
      <c r="A1510" t="inlineStr">
        <is>
          <t>production amount</t>
        </is>
      </c>
      <c r="B1510" t="n">
        <v>1</v>
      </c>
    </row>
    <row r="1511">
      <c r="A1511" t="inlineStr">
        <is>
          <t>reference product</t>
        </is>
      </c>
      <c r="B1511" t="inlineStr">
        <is>
          <t>ethanol, without water, in 99.7% solution state, vehicle grade</t>
        </is>
      </c>
    </row>
    <row r="1512">
      <c r="A1512" t="inlineStr">
        <is>
          <t>type</t>
        </is>
      </c>
      <c r="B1512" t="inlineStr">
        <is>
          <t>process</t>
        </is>
      </c>
    </row>
    <row r="1513">
      <c r="A1513" t="inlineStr">
        <is>
          <t>unit</t>
        </is>
      </c>
      <c r="B1513" t="inlineStr">
        <is>
          <t>kilogram</t>
        </is>
      </c>
    </row>
    <row r="1514">
      <c r="A1514" t="inlineStr">
        <is>
          <t>source</t>
        </is>
      </c>
      <c r="B1514" t="inlineStr">
        <is>
          <t>Fuel-Cycle Assessment of Selected Bioethanol Production Pathways in the United States, November 1, 2006, M. Wu, M. Wang, H. Huo, http://greet.es.anl.gov/publication-2lli584z (2020 update). Distribution of fuel (incl. losses) adapted from ecoinvent 3.7.</t>
        </is>
      </c>
    </row>
    <row r="1515">
      <c r="A1515" t="inlineStr">
        <is>
          <t>comment</t>
        </is>
      </c>
      <c r="B1515" t="inlineStr">
        <is>
          <t>system expansion. LHV: 29.7 MJ/kg.</t>
        </is>
      </c>
    </row>
    <row r="1516">
      <c r="A1516" t="inlineStr">
        <is>
          <t>classifications</t>
        </is>
      </c>
      <c r="B1516" t="inlineStr">
        <is>
          <t>CPC::35491:Biodiesel</t>
        </is>
      </c>
    </row>
    <row r="1517">
      <c r="A1517" t="inlineStr">
        <is>
          <t>Exchanges</t>
        </is>
      </c>
    </row>
    <row r="1518">
      <c r="A1518" t="inlineStr">
        <is>
          <t>name</t>
        </is>
      </c>
      <c r="B1518" t="inlineStr">
        <is>
          <t>amount</t>
        </is>
      </c>
      <c r="C1518" t="inlineStr">
        <is>
          <t>location</t>
        </is>
      </c>
      <c r="D1518" t="inlineStr">
        <is>
          <t>unit</t>
        </is>
      </c>
      <c r="E1518" t="inlineStr">
        <is>
          <t>categories</t>
        </is>
      </c>
      <c r="F1518" t="inlineStr">
        <is>
          <t>type</t>
        </is>
      </c>
      <c r="G1518" t="inlineStr">
        <is>
          <t>uncertainty type</t>
        </is>
      </c>
      <c r="H1518" t="inlineStr">
        <is>
          <t>loc</t>
        </is>
      </c>
      <c r="I1518" t="inlineStr">
        <is>
          <t>comment</t>
        </is>
      </c>
      <c r="J1518" t="inlineStr">
        <is>
          <t>reference product</t>
        </is>
      </c>
    </row>
    <row r="1519">
      <c r="A1519" t="inlineStr">
        <is>
          <t>Ethanol, from corn stover, system expansion, at fuelling station</t>
        </is>
      </c>
      <c r="B1519" t="n">
        <v>1</v>
      </c>
      <c r="C1519" t="inlineStr">
        <is>
          <t>US</t>
        </is>
      </c>
      <c r="D1519" t="inlineStr">
        <is>
          <t>kilogram</t>
        </is>
      </c>
      <c r="F1519" t="inlineStr">
        <is>
          <t>production</t>
        </is>
      </c>
      <c r="J1519" t="inlineStr">
        <is>
          <t>ethanol, without water, in 99.7% solution state, vehicle grade</t>
        </is>
      </c>
    </row>
    <row r="1520">
      <c r="A1520" t="inlineStr">
        <is>
          <t>Ethanol production, via fermentation, from corn stover, system expansion</t>
        </is>
      </c>
      <c r="B1520" t="n">
        <v>1.00057</v>
      </c>
      <c r="C1520" t="inlineStr">
        <is>
          <t>US</t>
        </is>
      </c>
      <c r="D1520" t="inlineStr">
        <is>
          <t>kilogram</t>
        </is>
      </c>
      <c r="F1520" t="inlineStr">
        <is>
          <t>technosphere</t>
        </is>
      </c>
      <c r="J1520" t="inlineStr">
        <is>
          <t>ethanol, from corn stover</t>
        </is>
      </c>
    </row>
    <row r="1521">
      <c r="A1521" t="inlineStr">
        <is>
          <t>market group for electricity, low voltage</t>
        </is>
      </c>
      <c r="B1521" t="n">
        <v>0.0067</v>
      </c>
      <c r="C1521" t="inlineStr">
        <is>
          <t>US</t>
        </is>
      </c>
      <c r="D1521" t="inlineStr">
        <is>
          <t>kilowatt hour</t>
        </is>
      </c>
      <c r="F1521" t="inlineStr">
        <is>
          <t>technosphere</t>
        </is>
      </c>
      <c r="J1521" t="inlineStr">
        <is>
          <t>electricity, low voltage</t>
        </is>
      </c>
    </row>
    <row r="1522">
      <c r="A1522" t="inlineStr">
        <is>
          <t>market for fly ash and scrubber sludge</t>
        </is>
      </c>
      <c r="B1522" t="n">
        <v>-0.000168</v>
      </c>
      <c r="C1522" t="inlineStr">
        <is>
          <t>RoW</t>
        </is>
      </c>
      <c r="D1522" t="inlineStr">
        <is>
          <t>kilogram</t>
        </is>
      </c>
      <c r="F1522" t="inlineStr">
        <is>
          <t>technosphere</t>
        </is>
      </c>
      <c r="J1522" t="inlineStr">
        <is>
          <t>fly ash and scrubber sludge</t>
        </is>
      </c>
    </row>
    <row r="1523">
      <c r="A1523" t="inlineStr">
        <is>
          <t>market for heat, central or small-scale, other than natural gas</t>
        </is>
      </c>
      <c r="B1523" t="n">
        <v>0.000584</v>
      </c>
      <c r="C1523" t="inlineStr">
        <is>
          <t>RoW</t>
        </is>
      </c>
      <c r="D1523" t="inlineStr">
        <is>
          <t>megajoule</t>
        </is>
      </c>
      <c r="F1523" t="inlineStr">
        <is>
          <t>technosphere</t>
        </is>
      </c>
      <c r="J1523" t="inlineStr">
        <is>
          <t>heat, central or small-scale, other than natural gas</t>
        </is>
      </c>
    </row>
    <row r="1524">
      <c r="A1524" t="inlineStr">
        <is>
          <t>infrastructure construction, for regional distribution of oil product</t>
        </is>
      </c>
      <c r="B1524" t="n">
        <v>2.6e-10</v>
      </c>
      <c r="C1524" t="inlineStr">
        <is>
          <t>RoW</t>
        </is>
      </c>
      <c r="D1524" t="inlineStr">
        <is>
          <t>unit</t>
        </is>
      </c>
      <c r="F1524" t="inlineStr">
        <is>
          <t>technosphere</t>
        </is>
      </c>
      <c r="J1524" t="inlineStr">
        <is>
          <t>infrastructure, for regional distribution of oil product</t>
        </is>
      </c>
    </row>
    <row r="1525">
      <c r="A1525" t="inlineStr">
        <is>
          <t>market for municipal solid waste</t>
        </is>
      </c>
      <c r="B1525" t="n">
        <v>-6.27e-06</v>
      </c>
      <c r="C1525" t="inlineStr">
        <is>
          <t>RoW</t>
        </is>
      </c>
      <c r="D1525" t="inlineStr">
        <is>
          <t>kilogram</t>
        </is>
      </c>
      <c r="F1525" t="inlineStr">
        <is>
          <t>technosphere</t>
        </is>
      </c>
      <c r="J1525" t="inlineStr">
        <is>
          <t>municipal solid waste</t>
        </is>
      </c>
    </row>
    <row r="1526">
      <c r="A1526" t="inlineStr">
        <is>
          <t>market for rainwater mineral oil storage</t>
        </is>
      </c>
      <c r="B1526" t="n">
        <v>-7.499999999999999e-05</v>
      </c>
      <c r="C1526" t="inlineStr">
        <is>
          <t>RoW</t>
        </is>
      </c>
      <c r="D1526" t="inlineStr">
        <is>
          <t>cubic meter</t>
        </is>
      </c>
      <c r="F1526" t="inlineStr">
        <is>
          <t>technosphere</t>
        </is>
      </c>
      <c r="J1526" t="inlineStr">
        <is>
          <t>rainwater mineral oil storage</t>
        </is>
      </c>
    </row>
    <row r="1527">
      <c r="A1527" t="inlineStr">
        <is>
          <t>market for tap water</t>
        </is>
      </c>
      <c r="B1527" t="n">
        <v>0.0006890000000000001</v>
      </c>
      <c r="C1527" t="inlineStr">
        <is>
          <t>RoW</t>
        </is>
      </c>
      <c r="D1527" t="inlineStr">
        <is>
          <t>kilogram</t>
        </is>
      </c>
      <c r="F1527" t="inlineStr">
        <is>
          <t>technosphere</t>
        </is>
      </c>
      <c r="J1527" t="inlineStr">
        <is>
          <t>tap water</t>
        </is>
      </c>
    </row>
    <row r="1528">
      <c r="A1528" t="inlineStr">
        <is>
          <t>market for transport, freight train</t>
        </is>
      </c>
      <c r="B1528" t="n">
        <v>0.0336</v>
      </c>
      <c r="C1528" t="inlineStr">
        <is>
          <t>RoW</t>
        </is>
      </c>
      <c r="D1528" t="inlineStr">
        <is>
          <t>ton kilometer</t>
        </is>
      </c>
      <c r="F1528" t="inlineStr">
        <is>
          <t>technosphere</t>
        </is>
      </c>
      <c r="J1528" t="inlineStr">
        <is>
          <t>transport, freight train</t>
        </is>
      </c>
    </row>
    <row r="1529">
      <c r="A1529" t="inlineStr">
        <is>
          <t>market for transport, freight, lorry, unspecified</t>
        </is>
      </c>
      <c r="B1529" t="n">
        <v>0.0326</v>
      </c>
      <c r="C1529" t="inlineStr">
        <is>
          <t>RER</t>
        </is>
      </c>
      <c r="D1529" t="inlineStr">
        <is>
          <t>ton kilometer</t>
        </is>
      </c>
      <c r="F1529" t="inlineStr">
        <is>
          <t>technosphere</t>
        </is>
      </c>
      <c r="J1529" t="inlineStr">
        <is>
          <t>transport, freight, lorry, unspecified</t>
        </is>
      </c>
    </row>
    <row r="1530">
      <c r="A1530" t="inlineStr">
        <is>
          <t>treatment of wastewater, average, capacity 1E9l/year</t>
        </is>
      </c>
      <c r="B1530" t="n">
        <v>-6.89e-07</v>
      </c>
      <c r="C1530" t="inlineStr">
        <is>
          <t>RoW</t>
        </is>
      </c>
      <c r="D1530" t="inlineStr">
        <is>
          <t>cubic meter</t>
        </is>
      </c>
      <c r="F1530" t="inlineStr">
        <is>
          <t>technosphere</t>
        </is>
      </c>
      <c r="J1530" t="inlineStr">
        <is>
          <t>wastewater, average</t>
        </is>
      </c>
    </row>
    <row r="1532">
      <c r="A1532" t="inlineStr">
        <is>
          <t>Activity</t>
        </is>
      </c>
      <c r="B1532" t="inlineStr">
        <is>
          <t>Farming and supply of sugarcane</t>
        </is>
      </c>
    </row>
    <row r="1533">
      <c r="A1533" t="inlineStr">
        <is>
          <t>location</t>
        </is>
      </c>
      <c r="B1533" t="inlineStr">
        <is>
          <t>US</t>
        </is>
      </c>
    </row>
    <row r="1534">
      <c r="A1534" t="inlineStr">
        <is>
          <t>production amount</t>
        </is>
      </c>
      <c r="B1534" t="n">
        <v>1</v>
      </c>
    </row>
    <row r="1535">
      <c r="A1535" t="inlineStr">
        <is>
          <t>reference product</t>
        </is>
      </c>
      <c r="B1535" t="inlineStr">
        <is>
          <t>Sugarcane, harvested, at ethanol plant</t>
        </is>
      </c>
    </row>
    <row r="1536">
      <c r="A1536" t="inlineStr">
        <is>
          <t>type</t>
        </is>
      </c>
      <c r="B1536" t="inlineStr">
        <is>
          <t>process</t>
        </is>
      </c>
    </row>
    <row r="1537">
      <c r="A1537" t="inlineStr">
        <is>
          <t>unit</t>
        </is>
      </c>
      <c r="B1537" t="inlineStr">
        <is>
          <t>kilogram</t>
        </is>
      </c>
    </row>
    <row r="1538">
      <c r="A1538" t="inlineStr">
        <is>
          <t>source</t>
        </is>
      </c>
      <c r="B1538" t="inlineStr">
        <is>
          <t>Fuel-Cycle Assessment of Selected Bioethanol Production Pathways in the United States, November 1, 2006, M. Wu, M. Wang, H. Huo, http://greet.es.anl.gov/publication-2lli584z (2020 update)</t>
        </is>
      </c>
    </row>
    <row r="1539">
      <c r="A1539" t="inlineStr">
        <is>
          <t>comment</t>
        </is>
      </c>
      <c r="B1539" t="inlineStr">
        <is>
          <t>Already includes a 14% loss (from handling and during transport). Several inputs are missing in GREET and have been added from ecoinvent. For example, the supply of seeds, land occupation, emission from fertilizers to soil and water, etc. come from "sugarcane production, RoW".</t>
        </is>
      </c>
    </row>
    <row r="1540">
      <c r="A1540" t="inlineStr">
        <is>
          <t>LHV [MJ/kg dry]</t>
        </is>
      </c>
      <c r="B1540" t="n">
        <v>13.06346087508856</v>
      </c>
    </row>
    <row r="1541">
      <c r="A1541" t="inlineStr">
        <is>
          <t>LHV [MJ/kg as received]</t>
        </is>
      </c>
      <c r="B1541" t="n">
        <v>3.26586521877214</v>
      </c>
    </row>
    <row r="1542">
      <c r="A1542" t="inlineStr">
        <is>
          <t>Moisture content [% wt]</t>
        </is>
      </c>
      <c r="B1542" t="n">
        <v>0.75</v>
      </c>
    </row>
    <row r="1543">
      <c r="A1543" t="inlineStr">
        <is>
          <t>classifications</t>
        </is>
      </c>
      <c r="B1543" t="inlineStr">
        <is>
          <t>CPC::01802:Sugar cane</t>
        </is>
      </c>
    </row>
    <row r="1544">
      <c r="A1544" t="inlineStr">
        <is>
          <t>Exchanges</t>
        </is>
      </c>
    </row>
    <row r="1545">
      <c r="A1545" t="inlineStr">
        <is>
          <t>name</t>
        </is>
      </c>
      <c r="B1545" t="inlineStr">
        <is>
          <t>amount</t>
        </is>
      </c>
      <c r="C1545" t="inlineStr">
        <is>
          <t>location</t>
        </is>
      </c>
      <c r="D1545" t="inlineStr">
        <is>
          <t>unit</t>
        </is>
      </c>
      <c r="E1545" t="inlineStr">
        <is>
          <t>categories</t>
        </is>
      </c>
      <c r="F1545" t="inlineStr">
        <is>
          <t>type</t>
        </is>
      </c>
      <c r="G1545" t="inlineStr">
        <is>
          <t>comment</t>
        </is>
      </c>
      <c r="H1545" t="inlineStr">
        <is>
          <t>reference product</t>
        </is>
      </c>
    </row>
    <row r="1546">
      <c r="A1546" t="inlineStr">
        <is>
          <t>Farming and supply of sugarcane</t>
        </is>
      </c>
      <c r="B1546" t="n">
        <v>1</v>
      </c>
      <c r="C1546" t="inlineStr">
        <is>
          <t>US</t>
        </is>
      </c>
      <c r="D1546" t="inlineStr">
        <is>
          <t>kilogram</t>
        </is>
      </c>
      <c r="F1546" t="inlineStr">
        <is>
          <t>production</t>
        </is>
      </c>
      <c r="H1546" t="inlineStr">
        <is>
          <t>Sugarcane, harvested, at ethanol plant</t>
        </is>
      </c>
    </row>
    <row r="1547">
      <c r="A1547" t="inlineStr">
        <is>
          <t>market for diesel, burned in agricultural machinery</t>
        </is>
      </c>
      <c r="B1547" t="n">
        <v>0.03838820892149999</v>
      </c>
      <c r="C1547" t="inlineStr">
        <is>
          <t>GLO</t>
        </is>
      </c>
      <c r="D1547" t="inlineStr">
        <is>
          <t>megajoule</t>
        </is>
      </c>
      <c r="F1547" t="inlineStr">
        <is>
          <t>technosphere</t>
        </is>
      </c>
      <c r="G1547" t="inlineStr">
        <is>
          <t>36385 Btu per ton</t>
        </is>
      </c>
      <c r="H1547" t="inlineStr">
        <is>
          <t>diesel, burned in agricultural machinery</t>
        </is>
      </c>
    </row>
    <row r="1548">
      <c r="A1548" t="inlineStr">
        <is>
          <t>petrol, unleaded, burned in machinery</t>
        </is>
      </c>
      <c r="B1548" t="n">
        <v>0.0123283281915</v>
      </c>
      <c r="C1548" t="inlineStr">
        <is>
          <t>GLO</t>
        </is>
      </c>
      <c r="D1548" t="inlineStr">
        <is>
          <t>megajoule</t>
        </is>
      </c>
      <c r="F1548" t="inlineStr">
        <is>
          <t>technosphere</t>
        </is>
      </c>
      <c r="G1548" t="inlineStr">
        <is>
          <t>11685 Btu per ton</t>
        </is>
      </c>
      <c r="H1548" t="inlineStr">
        <is>
          <t>petrol, unleaded, burned in machinery</t>
        </is>
      </c>
    </row>
    <row r="1549">
      <c r="A1549" t="inlineStr">
        <is>
          <t>market for natural gas, burned in gas motor, for storage</t>
        </is>
      </c>
      <c r="B1549" t="n">
        <v>0.040493045442</v>
      </c>
      <c r="C1549" t="inlineStr">
        <is>
          <t>GLO</t>
        </is>
      </c>
      <c r="D1549" t="inlineStr">
        <is>
          <t>megajoule</t>
        </is>
      </c>
      <c r="F1549" t="inlineStr">
        <is>
          <t>technosphere</t>
        </is>
      </c>
      <c r="G1549" t="inlineStr">
        <is>
          <t>20425 Btu per ton for natural gas, 17860 Btu for LPG</t>
        </is>
      </c>
      <c r="H1549" t="inlineStr">
        <is>
          <t>natural gas, burned in gas motor, for storage</t>
        </is>
      </c>
    </row>
    <row r="1550">
      <c r="A1550" t="inlineStr">
        <is>
          <t>market group for electricity, low voltage</t>
        </is>
      </c>
      <c r="B1550" t="n">
        <v>0.0025057577625</v>
      </c>
      <c r="C1550" t="inlineStr">
        <is>
          <t>US</t>
        </is>
      </c>
      <c r="D1550" t="inlineStr">
        <is>
          <t>kilowatt hour</t>
        </is>
      </c>
      <c r="F1550" t="inlineStr">
        <is>
          <t>technosphere</t>
        </is>
      </c>
      <c r="H1550" t="inlineStr">
        <is>
          <t>electricity, low voltage</t>
        </is>
      </c>
    </row>
    <row r="1551">
      <c r="A1551" t="inlineStr">
        <is>
          <t>market for transport, freight, lorry, unspecified</t>
        </is>
      </c>
      <c r="B1551" t="n">
        <v>0.01932</v>
      </c>
      <c r="C1551" t="inlineStr">
        <is>
          <t>RER</t>
        </is>
      </c>
      <c r="D1551" t="inlineStr">
        <is>
          <t>ton kilometer</t>
        </is>
      </c>
      <c r="F1551" t="inlineStr">
        <is>
          <t>technosphere</t>
        </is>
      </c>
      <c r="G1551" t="inlineStr">
        <is>
          <t>12 miles</t>
        </is>
      </c>
      <c r="H1551" t="inlineStr">
        <is>
          <t>transport, freight, lorry, unspecified</t>
        </is>
      </c>
    </row>
    <row r="1552">
      <c r="A1552" t="inlineStr">
        <is>
          <t>market for inorganic nitrogen fertiliser, as N</t>
        </is>
      </c>
      <c r="B1552" t="n">
        <v>0.0010493</v>
      </c>
      <c r="C1552" t="inlineStr">
        <is>
          <t>US</t>
        </is>
      </c>
      <c r="D1552" t="inlineStr">
        <is>
          <t>kilogram</t>
        </is>
      </c>
      <c r="F1552" t="inlineStr">
        <is>
          <t>technosphere</t>
        </is>
      </c>
      <c r="H1552" t="inlineStr">
        <is>
          <t>inorganic nitrogen fertiliser, as N</t>
        </is>
      </c>
    </row>
    <row r="1553">
      <c r="A1553" t="inlineStr">
        <is>
          <t>market for inorganic phosphorus fertiliser, as P2O5</t>
        </is>
      </c>
      <c r="B1553" t="n">
        <v>0.0003329</v>
      </c>
      <c r="C1553" t="inlineStr">
        <is>
          <t>US</t>
        </is>
      </c>
      <c r="D1553" t="inlineStr">
        <is>
          <t>kilogram</t>
        </is>
      </c>
      <c r="F1553" t="inlineStr">
        <is>
          <t>technosphere</t>
        </is>
      </c>
      <c r="H1553" t="inlineStr">
        <is>
          <t>inorganic phosphorus fertiliser, as P2O5</t>
        </is>
      </c>
    </row>
    <row r="1554">
      <c r="A1554" t="inlineStr">
        <is>
          <t>market for inorganic potassium fertiliser, as K2O</t>
        </is>
      </c>
      <c r="B1554" t="n">
        <v>0.0017056</v>
      </c>
      <c r="C1554" t="inlineStr">
        <is>
          <t>US</t>
        </is>
      </c>
      <c r="D1554" t="inlineStr">
        <is>
          <t>kilogram</t>
        </is>
      </c>
      <c r="F1554" t="inlineStr">
        <is>
          <t>technosphere</t>
        </is>
      </c>
      <c r="H1554" t="inlineStr">
        <is>
          <t>inorganic potassium fertiliser, as K2O</t>
        </is>
      </c>
    </row>
    <row r="1555">
      <c r="A1555" t="inlineStr">
        <is>
          <t>market for soil pH raising agent, as CaCO3</t>
        </is>
      </c>
      <c r="B1555" t="n">
        <v>0.0052</v>
      </c>
      <c r="C1555" t="inlineStr">
        <is>
          <t>GLO</t>
        </is>
      </c>
      <c r="D1555" t="inlineStr">
        <is>
          <t>kilogram</t>
        </is>
      </c>
      <c r="F1555" t="inlineStr">
        <is>
          <t>technosphere</t>
        </is>
      </c>
      <c r="H1555" t="inlineStr">
        <is>
          <t>soil pH raising agent, as CaCO3</t>
        </is>
      </c>
    </row>
    <row r="1556">
      <c r="A1556" t="inlineStr">
        <is>
          <t>market for pyrethroid-compound</t>
        </is>
      </c>
      <c r="B1556" t="n">
        <v>2.85e-06</v>
      </c>
      <c r="C1556" t="inlineStr">
        <is>
          <t>GLO</t>
        </is>
      </c>
      <c r="D1556" t="inlineStr">
        <is>
          <t>kilogram</t>
        </is>
      </c>
      <c r="F1556" t="inlineStr">
        <is>
          <t>technosphere</t>
        </is>
      </c>
      <c r="G1556" t="inlineStr">
        <is>
          <t>pesticide</t>
        </is>
      </c>
      <c r="H1556" t="inlineStr">
        <is>
          <t>pyrethroid-compound</t>
        </is>
      </c>
    </row>
    <row r="1557">
      <c r="A1557" t="inlineStr">
        <is>
          <t>market for bipyridylium-compound</t>
        </is>
      </c>
      <c r="B1557" t="n">
        <v>5.13e-05</v>
      </c>
      <c r="C1557" t="inlineStr">
        <is>
          <t>GLO</t>
        </is>
      </c>
      <c r="D1557" t="inlineStr">
        <is>
          <t>kilogram</t>
        </is>
      </c>
      <c r="F1557" t="inlineStr">
        <is>
          <t>technosphere</t>
        </is>
      </c>
      <c r="G1557" t="inlineStr">
        <is>
          <t>herbicide</t>
        </is>
      </c>
      <c r="H1557" t="inlineStr">
        <is>
          <t>bipyridylium-compound</t>
        </is>
      </c>
    </row>
    <row r="1558">
      <c r="A1558" t="inlineStr">
        <is>
          <t>market for packaging film, low density polyethylene</t>
        </is>
      </c>
      <c r="B1558" t="n">
        <v>0.0003374784</v>
      </c>
      <c r="C1558" t="inlineStr">
        <is>
          <t>GLO</t>
        </is>
      </c>
      <c r="D1558" t="inlineStr">
        <is>
          <t>kilogram</t>
        </is>
      </c>
      <c r="F1558" t="inlineStr">
        <is>
          <t>technosphere</t>
        </is>
      </c>
      <c r="G1558" t="inlineStr">
        <is>
          <t>PE packaging film</t>
        </is>
      </c>
      <c r="H1558" t="inlineStr">
        <is>
          <t>packaging film, low density polyethylene</t>
        </is>
      </c>
    </row>
    <row r="1559">
      <c r="A1559" t="inlineStr">
        <is>
          <t>market for irrigation</t>
        </is>
      </c>
      <c r="B1559" t="n">
        <v>0.0426</v>
      </c>
      <c r="C1559" t="inlineStr">
        <is>
          <t>US</t>
        </is>
      </c>
      <c r="D1559" t="inlineStr">
        <is>
          <t>cubic meter</t>
        </is>
      </c>
      <c r="F1559" t="inlineStr">
        <is>
          <t>technosphere</t>
        </is>
      </c>
      <c r="G1559" t="inlineStr">
        <is>
          <t>irrigation, from "maize grain production, US" from ecoinvent</t>
        </is>
      </c>
      <c r="H1559" t="inlineStr">
        <is>
          <t>irrigation</t>
        </is>
      </c>
    </row>
    <row r="1560">
      <c r="A1560" t="inlineStr">
        <is>
          <t>Carbon dioxide, fossil</t>
        </is>
      </c>
      <c r="B1560" t="n">
        <v>0.001934</v>
      </c>
      <c r="D1560" t="inlineStr">
        <is>
          <t>kilogram</t>
        </is>
      </c>
      <c r="E1560" t="inlineStr">
        <is>
          <t>air</t>
        </is>
      </c>
      <c r="F1560" t="inlineStr">
        <is>
          <t>biosphere</t>
        </is>
      </c>
      <c r="G1560" t="inlineStr">
        <is>
          <t>.754 kg CO2 from urea use per ton, 1.126 from CaCO3 use</t>
        </is>
      </c>
    </row>
    <row r="1561">
      <c r="A1561" t="inlineStr">
        <is>
          <t>Nitric oxide</t>
        </is>
      </c>
      <c r="B1561" t="n">
        <v>2.938e-05</v>
      </c>
      <c r="D1561" t="inlineStr">
        <is>
          <t>kilogram</t>
        </is>
      </c>
      <c r="E1561" t="inlineStr">
        <is>
          <t>air</t>
        </is>
      </c>
      <c r="F1561" t="inlineStr">
        <is>
          <t>biosphere</t>
        </is>
      </c>
      <c r="G1561" t="inlineStr">
        <is>
          <t>29.38 g/ton NO from fertilizer use</t>
        </is>
      </c>
    </row>
    <row r="1562">
      <c r="A1562" t="inlineStr">
        <is>
          <t>Dinitrogen monoxide</t>
        </is>
      </c>
      <c r="B1562" t="n">
        <v>3.3748e-05</v>
      </c>
      <c r="D1562" t="inlineStr">
        <is>
          <t>kilogram</t>
        </is>
      </c>
      <c r="E1562" t="inlineStr">
        <is>
          <t>air</t>
        </is>
      </c>
      <c r="F1562" t="inlineStr">
        <is>
          <t>biosphere</t>
        </is>
      </c>
      <c r="G1562" t="inlineStr">
        <is>
          <t>33.33 g/ton of N2O from fertilizer use</t>
        </is>
      </c>
    </row>
    <row r="1563">
      <c r="A1563" t="inlineStr">
        <is>
          <t>2,4-D</t>
        </is>
      </c>
      <c r="B1563" t="n">
        <v>2.3127e-06</v>
      </c>
      <c r="D1563" t="inlineStr">
        <is>
          <t>kilogram</t>
        </is>
      </c>
      <c r="E1563" t="inlineStr">
        <is>
          <t>soil::agricultural</t>
        </is>
      </c>
      <c r="F1563" t="inlineStr">
        <is>
          <t>biosphere</t>
        </is>
      </c>
      <c r="G1563" t="inlineStr">
        <is>
          <t>from ecoinvent dataset "sugarcane production, RoW"</t>
        </is>
      </c>
    </row>
    <row r="1564">
      <c r="A1564" t="inlineStr">
        <is>
          <t>Aldrin</t>
        </is>
      </c>
      <c r="B1564" t="n">
        <v>3.5646e-05</v>
      </c>
      <c r="D1564" t="inlineStr">
        <is>
          <t>kilogram</t>
        </is>
      </c>
      <c r="E1564" t="inlineStr">
        <is>
          <t>soil::agricultural</t>
        </is>
      </c>
      <c r="F1564" t="inlineStr">
        <is>
          <t>biosphere</t>
        </is>
      </c>
      <c r="G1564" t="inlineStr">
        <is>
          <t>from ecoinvent dataset "sugarcane production, RoW"</t>
        </is>
      </c>
    </row>
    <row r="1565">
      <c r="A1565" t="inlineStr">
        <is>
          <t>Ammonia</t>
        </is>
      </c>
      <c r="B1565" t="n">
        <v>0.000248605</v>
      </c>
      <c r="D1565" t="inlineStr">
        <is>
          <t>kilogram</t>
        </is>
      </c>
      <c r="E1565" t="inlineStr">
        <is>
          <t>air::non-urban air or from high stacks</t>
        </is>
      </c>
      <c r="F1565" t="inlineStr">
        <is>
          <t>biosphere</t>
        </is>
      </c>
      <c r="G1565" t="inlineStr">
        <is>
          <t>from ecoinvent dataset "sugarcane production, RoW"</t>
        </is>
      </c>
    </row>
    <row r="1566">
      <c r="A1566" t="inlineStr">
        <is>
          <t>Arsenic</t>
        </is>
      </c>
      <c r="B1566" t="n">
        <v>2.5373e-06</v>
      </c>
      <c r="D1566" t="inlineStr">
        <is>
          <t>kilogram</t>
        </is>
      </c>
      <c r="E1566" t="inlineStr">
        <is>
          <t>soil::agricultural</t>
        </is>
      </c>
      <c r="F1566" t="inlineStr">
        <is>
          <t>biosphere</t>
        </is>
      </c>
      <c r="G1566" t="inlineStr">
        <is>
          <t>from ecoinvent dataset "sugarcane production, RoW"</t>
        </is>
      </c>
    </row>
    <row r="1567">
      <c r="A1567" t="inlineStr">
        <is>
          <t>Atrazine</t>
        </is>
      </c>
      <c r="B1567" t="n">
        <v>9.3514e-06</v>
      </c>
      <c r="D1567" t="inlineStr">
        <is>
          <t>kilogram</t>
        </is>
      </c>
      <c r="E1567" t="inlineStr">
        <is>
          <t>soil::agricultural</t>
        </is>
      </c>
      <c r="F1567" t="inlineStr">
        <is>
          <t>biosphere</t>
        </is>
      </c>
      <c r="G1567" t="inlineStr">
        <is>
          <t>from ecoinvent dataset "sugarcane production, RoW"</t>
        </is>
      </c>
    </row>
    <row r="1568">
      <c r="A1568" t="inlineStr">
        <is>
          <t>Cadmium</t>
        </is>
      </c>
      <c r="B1568" t="n">
        <v>2.8088e-08</v>
      </c>
      <c r="D1568" t="inlineStr">
        <is>
          <t>kilogram</t>
        </is>
      </c>
      <c r="E1568" t="inlineStr">
        <is>
          <t>soil::agricultural</t>
        </is>
      </c>
      <c r="F1568" t="inlineStr">
        <is>
          <t>biosphere</t>
        </is>
      </c>
      <c r="G1568" t="inlineStr">
        <is>
          <t>from ecoinvent dataset "sugarcane production, RoW"</t>
        </is>
      </c>
    </row>
    <row r="1569">
      <c r="A1569" t="inlineStr">
        <is>
          <t>Carbon dioxide, non-fossil</t>
        </is>
      </c>
      <c r="B1569" t="n">
        <v>0.071538421</v>
      </c>
      <c r="D1569" t="inlineStr">
        <is>
          <t>kilogram</t>
        </is>
      </c>
      <c r="E1569" t="inlineStr">
        <is>
          <t>air::non-urban air or from high stacks</t>
        </is>
      </c>
      <c r="F1569" t="inlineStr">
        <is>
          <t>biosphere</t>
        </is>
      </c>
      <c r="G1569" t="inlineStr">
        <is>
          <t>from ecoinvent dataset "sugarcane production, RoW"</t>
        </is>
      </c>
    </row>
    <row r="1570">
      <c r="A1570" t="inlineStr">
        <is>
          <t>Carbon dioxide, in air</t>
        </is>
      </c>
      <c r="B1570" t="n">
        <v>0.499</v>
      </c>
      <c r="D1570" t="inlineStr">
        <is>
          <t>kilogram</t>
        </is>
      </c>
      <c r="E1570" t="inlineStr">
        <is>
          <t>natural resource::in air</t>
        </is>
      </c>
      <c r="F1570" t="inlineStr">
        <is>
          <t>biosphere</t>
        </is>
      </c>
      <c r="G1570" t="inlineStr">
        <is>
          <t>CO2 sequestration from biomass growth. 75% moisture content.</t>
        </is>
      </c>
    </row>
    <row r="1571">
      <c r="A1571" t="inlineStr">
        <is>
          <t>Carbon monoxide, non-fossil</t>
        </is>
      </c>
      <c r="B1571" t="n">
        <v>0.03</v>
      </c>
      <c r="D1571" t="inlineStr">
        <is>
          <t>kilogram</t>
        </is>
      </c>
      <c r="E1571" t="inlineStr">
        <is>
          <t>air::urban air close to ground</t>
        </is>
      </c>
      <c r="F1571" t="inlineStr">
        <is>
          <t>biosphere</t>
        </is>
      </c>
      <c r="G1571" t="inlineStr">
        <is>
          <t>from ecoinvent dataset "sugarcane production, RoW"</t>
        </is>
      </c>
    </row>
    <row r="1572">
      <c r="A1572" t="inlineStr">
        <is>
          <t>Chromium</t>
        </is>
      </c>
      <c r="B1572" t="n">
        <v>2.1009e-07</v>
      </c>
      <c r="D1572" t="inlineStr">
        <is>
          <t>kilogram</t>
        </is>
      </c>
      <c r="E1572" t="inlineStr">
        <is>
          <t>soil::agricultural</t>
        </is>
      </c>
      <c r="F1572" t="inlineStr">
        <is>
          <t>biosphere</t>
        </is>
      </c>
      <c r="G1572" t="inlineStr">
        <is>
          <t>from ecoinvent dataset "sugarcane production, RoW"</t>
        </is>
      </c>
    </row>
    <row r="1573">
      <c r="A1573" t="inlineStr">
        <is>
          <t>Copper</t>
        </is>
      </c>
      <c r="B1573" t="n">
        <v>1.3009e-07</v>
      </c>
      <c r="D1573" t="inlineStr">
        <is>
          <t>kilogram</t>
        </is>
      </c>
      <c r="E1573" t="inlineStr">
        <is>
          <t>soil::agricultural</t>
        </is>
      </c>
      <c r="F1573" t="inlineStr">
        <is>
          <t>biosphere</t>
        </is>
      </c>
      <c r="G1573" t="inlineStr">
        <is>
          <t>from ecoinvent dataset "sugarcane production, RoW"</t>
        </is>
      </c>
    </row>
    <row r="1574">
      <c r="A1574" t="inlineStr">
        <is>
          <t>Energy, gross calorific value, in biomass</t>
        </is>
      </c>
      <c r="B1574" t="n">
        <v>3.26586521877214</v>
      </c>
      <c r="D1574" t="inlineStr">
        <is>
          <t>megajoule</t>
        </is>
      </c>
      <c r="E1574" t="inlineStr">
        <is>
          <t>natural resource::biotic</t>
        </is>
      </c>
      <c r="F1574" t="inlineStr">
        <is>
          <t>biosphere</t>
        </is>
      </c>
      <c r="G1574" t="inlineStr">
        <is>
          <t>from ecoinvent dataset "sugarcane production, RoW"</t>
        </is>
      </c>
    </row>
    <row r="1575">
      <c r="A1575" t="inlineStr">
        <is>
          <t>Glyphosate</t>
        </is>
      </c>
      <c r="B1575" t="n">
        <v>3.3182e-06</v>
      </c>
      <c r="D1575" t="inlineStr">
        <is>
          <t>kilogram</t>
        </is>
      </c>
      <c r="E1575" t="inlineStr">
        <is>
          <t>soil::agricultural</t>
        </is>
      </c>
      <c r="F1575" t="inlineStr">
        <is>
          <t>biosphere</t>
        </is>
      </c>
      <c r="G1575" t="inlineStr">
        <is>
          <t>from ecoinvent dataset "sugarcane production, RoW"</t>
        </is>
      </c>
    </row>
    <row r="1576">
      <c r="A1576" t="inlineStr">
        <is>
          <t>Lead</t>
        </is>
      </c>
      <c r="B1576" t="n">
        <v>2.1527e-07</v>
      </c>
      <c r="D1576" t="inlineStr">
        <is>
          <t>kilogram</t>
        </is>
      </c>
      <c r="E1576" t="inlineStr">
        <is>
          <t>soil::agricultural</t>
        </is>
      </c>
      <c r="F1576" t="inlineStr">
        <is>
          <t>biosphere</t>
        </is>
      </c>
      <c r="G1576" t="inlineStr">
        <is>
          <t>from ecoinvent dataset "sugarcane production, RoW"</t>
        </is>
      </c>
    </row>
    <row r="1577">
      <c r="A1577" t="inlineStr">
        <is>
          <t>Linuron</t>
        </is>
      </c>
      <c r="B1577" t="n">
        <v>7.7929e-06</v>
      </c>
      <c r="D1577" t="inlineStr">
        <is>
          <t>kilogram</t>
        </is>
      </c>
      <c r="E1577" t="inlineStr">
        <is>
          <t>soil::agricultural</t>
        </is>
      </c>
      <c r="F1577" t="inlineStr">
        <is>
          <t>biosphere</t>
        </is>
      </c>
      <c r="G1577" t="inlineStr">
        <is>
          <t>from ecoinvent dataset "sugarcane production, RoW"</t>
        </is>
      </c>
    </row>
    <row r="1578">
      <c r="A1578" t="inlineStr">
        <is>
          <t>Methane, non-fossil</t>
        </is>
      </c>
      <c r="B1578" t="n">
        <v>0.000286</v>
      </c>
      <c r="D1578" t="inlineStr">
        <is>
          <t>kilogram</t>
        </is>
      </c>
      <c r="E1578" t="inlineStr">
        <is>
          <t>air::urban air close to ground</t>
        </is>
      </c>
      <c r="F1578" t="inlineStr">
        <is>
          <t>biosphere</t>
        </is>
      </c>
      <c r="G1578" t="inlineStr">
        <is>
          <t>from ecoinvent dataset "sugarcane production, RoW"</t>
        </is>
      </c>
    </row>
    <row r="1579">
      <c r="A1579" t="inlineStr">
        <is>
          <t>Nickel</t>
        </is>
      </c>
      <c r="B1579" t="n">
        <v>1.049e-07</v>
      </c>
      <c r="D1579" t="inlineStr">
        <is>
          <t>kilogram</t>
        </is>
      </c>
      <c r="E1579" t="inlineStr">
        <is>
          <t>soil::agricultural</t>
        </is>
      </c>
      <c r="F1579" t="inlineStr">
        <is>
          <t>biosphere</t>
        </is>
      </c>
      <c r="G1579" t="inlineStr">
        <is>
          <t>from ecoinvent dataset "sugarcane production, RoW"</t>
        </is>
      </c>
    </row>
    <row r="1580">
      <c r="A1580" t="inlineStr">
        <is>
          <t>Nitrate</t>
        </is>
      </c>
      <c r="B1580" t="n">
        <v>0.001752126</v>
      </c>
      <c r="D1580" t="inlineStr">
        <is>
          <t>kilogram</t>
        </is>
      </c>
      <c r="E1580" t="inlineStr">
        <is>
          <t>water::ground-</t>
        </is>
      </c>
      <c r="F1580" t="inlineStr">
        <is>
          <t>biosphere</t>
        </is>
      </c>
      <c r="G1580" t="inlineStr">
        <is>
          <t>from ecoinvent dataset "sugarcane production, RoW"</t>
        </is>
      </c>
    </row>
    <row r="1581">
      <c r="A1581" t="inlineStr">
        <is>
          <t>Nitrogen oxides</t>
        </is>
      </c>
      <c r="B1581" t="n">
        <v>4.422264e-06</v>
      </c>
      <c r="D1581" t="inlineStr">
        <is>
          <t>kilogram</t>
        </is>
      </c>
      <c r="E1581" t="inlineStr">
        <is>
          <t>air::non-urban air or from high stacks</t>
        </is>
      </c>
      <c r="F1581" t="inlineStr">
        <is>
          <t>biosphere</t>
        </is>
      </c>
      <c r="G1581" t="inlineStr">
        <is>
          <t>from ecoinvent dataset "sugarcane production, RoW"</t>
        </is>
      </c>
    </row>
    <row r="1582">
      <c r="A1582" t="inlineStr">
        <is>
          <t>Occupation, annual crop, non-irrigated, intensive</t>
        </is>
      </c>
      <c r="B1582" t="n">
        <v>0.13575</v>
      </c>
      <c r="D1582" t="inlineStr">
        <is>
          <t>square meter-year</t>
        </is>
      </c>
      <c r="E1582" t="inlineStr">
        <is>
          <t>natural resource::land</t>
        </is>
      </c>
      <c r="F1582" t="inlineStr">
        <is>
          <t>biosphere</t>
        </is>
      </c>
      <c r="G1582" t="inlineStr">
        <is>
          <t>from ecoinvent dataset "sugarcane production, RoW"</t>
        </is>
      </c>
    </row>
    <row r="1583">
      <c r="A1583" t="inlineStr">
        <is>
          <t>Particulates, &gt; 10 um</t>
        </is>
      </c>
      <c r="B1583" t="n">
        <v>0.003</v>
      </c>
      <c r="D1583" t="inlineStr">
        <is>
          <t>kilogram</t>
        </is>
      </c>
      <c r="E1583" t="inlineStr">
        <is>
          <t>air::urban air close to ground</t>
        </is>
      </c>
      <c r="F1583" t="inlineStr">
        <is>
          <t>biosphere</t>
        </is>
      </c>
      <c r="G1583" t="inlineStr">
        <is>
          <t>from ecoinvent dataset "sugarcane production, RoW"</t>
        </is>
      </c>
    </row>
    <row r="1584">
      <c r="A1584" t="inlineStr">
        <is>
          <t>Phosphorus</t>
        </is>
      </c>
      <c r="B1584" t="n">
        <v>3.0072e-06</v>
      </c>
      <c r="D1584" t="inlineStr">
        <is>
          <t>kilogram</t>
        </is>
      </c>
      <c r="E1584" t="inlineStr">
        <is>
          <t>water::surface water</t>
        </is>
      </c>
      <c r="F1584" t="inlineStr">
        <is>
          <t>biosphere</t>
        </is>
      </c>
      <c r="G1584" t="inlineStr">
        <is>
          <t>from ecoinvent dataset "sugarcane production, RoW"</t>
        </is>
      </c>
    </row>
    <row r="1585">
      <c r="A1585" t="inlineStr">
        <is>
          <t>Phosphorus</t>
        </is>
      </c>
      <c r="B1585" t="n">
        <v>1.0558e-06</v>
      </c>
      <c r="D1585" t="inlineStr">
        <is>
          <t>kilogram</t>
        </is>
      </c>
      <c r="E1585" t="inlineStr">
        <is>
          <t>water::ground-</t>
        </is>
      </c>
      <c r="F1585" t="inlineStr">
        <is>
          <t>biosphere</t>
        </is>
      </c>
      <c r="G1585" t="inlineStr">
        <is>
          <t>from ecoinvent dataset "sugarcane production, RoW"</t>
        </is>
      </c>
    </row>
    <row r="1586">
      <c r="A1586" t="inlineStr">
        <is>
          <t>Transformation, from annual crop, non-irrigated</t>
        </is>
      </c>
      <c r="B1586" t="n">
        <v>0.15083</v>
      </c>
      <c r="D1586" t="inlineStr">
        <is>
          <t>square meter</t>
        </is>
      </c>
      <c r="E1586" t="inlineStr">
        <is>
          <t>natural resource::land</t>
        </is>
      </c>
      <c r="F1586" t="inlineStr">
        <is>
          <t>biosphere</t>
        </is>
      </c>
      <c r="G1586" t="inlineStr">
        <is>
          <t>from ecoinvent dataset "sugarcane production, RoW"</t>
        </is>
      </c>
    </row>
    <row r="1587">
      <c r="A1587" t="inlineStr">
        <is>
          <t>Transformation, to annual crop, non-irrigated, intensive</t>
        </is>
      </c>
      <c r="B1587" t="n">
        <v>0.15083</v>
      </c>
      <c r="D1587" t="inlineStr">
        <is>
          <t>square meter</t>
        </is>
      </c>
      <c r="E1587" t="inlineStr">
        <is>
          <t>natural resource::land</t>
        </is>
      </c>
      <c r="F1587" t="inlineStr">
        <is>
          <t>biosphere</t>
        </is>
      </c>
      <c r="G1587" t="inlineStr">
        <is>
          <t>from ecoinvent dataset "sugarcane production, RoW"</t>
        </is>
      </c>
    </row>
    <row r="1588">
      <c r="A1588" t="inlineStr">
        <is>
          <t>Water</t>
        </is>
      </c>
      <c r="B1588" t="n">
        <v>0.0140841069805568</v>
      </c>
      <c r="D1588" t="inlineStr">
        <is>
          <t>cubic meter</t>
        </is>
      </c>
      <c r="E1588" t="inlineStr">
        <is>
          <t>water::ground-</t>
        </is>
      </c>
      <c r="F1588" t="inlineStr">
        <is>
          <t>biosphere</t>
        </is>
      </c>
      <c r="G1588" t="inlineStr">
        <is>
          <t>from ecoinvent dataset "sugarcane production, RoW"</t>
        </is>
      </c>
    </row>
    <row r="1589">
      <c r="A1589" t="inlineStr">
        <is>
          <t>Water</t>
        </is>
      </c>
      <c r="B1589" t="n">
        <v>0.025020866274304</v>
      </c>
      <c r="D1589" t="inlineStr">
        <is>
          <t>cubic meter</t>
        </is>
      </c>
      <c r="E1589" t="inlineStr">
        <is>
          <t>air</t>
        </is>
      </c>
      <c r="F1589" t="inlineStr">
        <is>
          <t>biosphere</t>
        </is>
      </c>
      <c r="G1589" t="inlineStr">
        <is>
          <t>from ecoinvent dataset "sugarcane production, RoW"</t>
        </is>
      </c>
    </row>
    <row r="1590">
      <c r="A1590" t="inlineStr">
        <is>
          <t>Water</t>
        </is>
      </c>
      <c r="B1590" t="n">
        <v>0.00352102674513921</v>
      </c>
      <c r="D1590" t="inlineStr">
        <is>
          <t>cubic meter</t>
        </is>
      </c>
      <c r="E1590" t="inlineStr">
        <is>
          <t>water::surface water</t>
        </is>
      </c>
      <c r="F1590" t="inlineStr">
        <is>
          <t>biosphere</t>
        </is>
      </c>
      <c r="G1590" t="inlineStr">
        <is>
          <t>from ecoinvent dataset "sugarcane production, RoW"</t>
        </is>
      </c>
    </row>
    <row r="1591">
      <c r="A1591" t="inlineStr">
        <is>
          <t>Zinc</t>
        </is>
      </c>
      <c r="B1591" t="n">
        <v>2.1605e-06</v>
      </c>
      <c r="D1591" t="inlineStr">
        <is>
          <t>kilogram</t>
        </is>
      </c>
      <c r="E1591" t="inlineStr">
        <is>
          <t>soil::agricultural</t>
        </is>
      </c>
      <c r="F1591" t="inlineStr">
        <is>
          <t>biosphere</t>
        </is>
      </c>
      <c r="G1591" t="inlineStr">
        <is>
          <t>from ecoinvent dataset "sugarcane production, RoW"</t>
        </is>
      </c>
    </row>
    <row r="1592">
      <c r="A1592" t="inlineStr">
        <is>
          <t>Water, unspecified natural origin</t>
        </is>
      </c>
      <c r="B1592" t="n">
        <v>0</v>
      </c>
      <c r="D1592" t="inlineStr">
        <is>
          <t>cubic meter</t>
        </is>
      </c>
      <c r="E1592" t="inlineStr">
        <is>
          <t>natural resource::in water</t>
        </is>
      </c>
      <c r="F1592" t="inlineStr">
        <is>
          <t>biosphere</t>
        </is>
      </c>
      <c r="G1592" t="inlineStr">
        <is>
          <t>WF for corn stover from https://doi.org/10.1016/j.jclepro.2017.02.032</t>
        </is>
      </c>
    </row>
    <row r="1594">
      <c r="A1594" t="inlineStr">
        <is>
          <t>Activity</t>
        </is>
      </c>
      <c r="B1594" t="inlineStr">
        <is>
          <t>Ethanol production, via fermentation, from sugarcane, economic allocation</t>
        </is>
      </c>
    </row>
    <row r="1595">
      <c r="A1595" t="inlineStr">
        <is>
          <t>location</t>
        </is>
      </c>
      <c r="B1595" t="inlineStr">
        <is>
          <t>US</t>
        </is>
      </c>
    </row>
    <row r="1596">
      <c r="A1596" t="inlineStr">
        <is>
          <t>production amount</t>
        </is>
      </c>
      <c r="B1596" t="n">
        <v>1</v>
      </c>
    </row>
    <row r="1597">
      <c r="A1597" t="inlineStr">
        <is>
          <t>reference product</t>
        </is>
      </c>
      <c r="B1597" t="inlineStr">
        <is>
          <t>ethanol, from sugarcane</t>
        </is>
      </c>
    </row>
    <row r="1598">
      <c r="A1598" t="inlineStr">
        <is>
          <t>type</t>
        </is>
      </c>
      <c r="B1598" t="inlineStr">
        <is>
          <t>process</t>
        </is>
      </c>
    </row>
    <row r="1599">
      <c r="A1599" t="inlineStr">
        <is>
          <t>unit</t>
        </is>
      </c>
      <c r="B1599" t="inlineStr">
        <is>
          <t>kilogram</t>
        </is>
      </c>
    </row>
    <row r="1600">
      <c r="A1600" t="inlineStr">
        <is>
          <t>source</t>
        </is>
      </c>
      <c r="B1600" t="inlineStr">
        <is>
          <t>Fuel-Cycle Assessment of Selected Bioethanol Production Pathways in the United States, November 1, 2006, M. Wu, M. Wang, H. Huo, http://greet.es.anl.gov/publication-2lli584z (2020 update)</t>
        </is>
      </c>
    </row>
    <row r="1601">
      <c r="A1601" t="inlineStr">
        <is>
          <t>comment</t>
        </is>
      </c>
      <c r="B1601"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1602">
      <c r="A1602" t="inlineStr">
        <is>
          <t>Conversion efficiency (exc. Fuel)</t>
        </is>
      </c>
      <c r="B1602" t="n">
        <v>0.7459225101743845</v>
      </c>
    </row>
    <row r="1603">
      <c r="A1603" t="inlineStr">
        <is>
          <t>classifications</t>
        </is>
      </c>
      <c r="B1603" t="inlineStr">
        <is>
          <t>CPC::34131:Ethyl alcohol and other spirits, denatured, of any strength</t>
        </is>
      </c>
    </row>
    <row r="1604">
      <c r="A1604" t="inlineStr">
        <is>
          <t>Exchanges</t>
        </is>
      </c>
    </row>
    <row r="1605">
      <c r="A1605" t="inlineStr">
        <is>
          <t>name</t>
        </is>
      </c>
      <c r="B1605" t="inlineStr">
        <is>
          <t>amount</t>
        </is>
      </c>
      <c r="C1605" t="inlineStr">
        <is>
          <t>location</t>
        </is>
      </c>
      <c r="D1605" t="inlineStr">
        <is>
          <t>unit</t>
        </is>
      </c>
      <c r="E1605" t="inlineStr">
        <is>
          <t>categories</t>
        </is>
      </c>
      <c r="F1605" t="inlineStr">
        <is>
          <t>type</t>
        </is>
      </c>
      <c r="G1605" t="inlineStr">
        <is>
          <t>comment</t>
        </is>
      </c>
      <c r="H1605" t="inlineStr">
        <is>
          <t>reference product</t>
        </is>
      </c>
    </row>
    <row r="1606">
      <c r="A1606" t="inlineStr">
        <is>
          <t>Ethanol production, via fermentation, from sugarcane, economic allocation</t>
        </is>
      </c>
      <c r="B1606" t="n">
        <v>1</v>
      </c>
      <c r="C1606" t="inlineStr">
        <is>
          <t>US</t>
        </is>
      </c>
      <c r="D1606" t="inlineStr">
        <is>
          <t>kilogram</t>
        </is>
      </c>
      <c r="F1606" t="inlineStr">
        <is>
          <t>production</t>
        </is>
      </c>
      <c r="H1606" t="inlineStr">
        <is>
          <t>ethanol, from sugarcane</t>
        </is>
      </c>
    </row>
    <row r="1607">
      <c r="A1607" t="inlineStr">
        <is>
          <t>Farming and supply of sugarcane</t>
        </is>
      </c>
      <c r="B1607" t="n">
        <v>12.19170592133558</v>
      </c>
      <c r="C1607" t="inlineStr">
        <is>
          <t>US</t>
        </is>
      </c>
      <c r="D1607" t="inlineStr">
        <is>
          <t>kilogram</t>
        </is>
      </c>
      <c r="F1607" t="inlineStr">
        <is>
          <t>technosphere</t>
        </is>
      </c>
      <c r="H1607" t="inlineStr">
        <is>
          <t>sugarcane, harvested, at ethanol plant</t>
        </is>
      </c>
    </row>
    <row r="1608">
      <c r="A1608" t="inlineStr">
        <is>
          <t>market for diesel, burned in building machine</t>
        </is>
      </c>
      <c r="B1608" t="n">
        <v>0.07490007697072794</v>
      </c>
      <c r="C1608" t="inlineStr">
        <is>
          <t>GLO</t>
        </is>
      </c>
      <c r="D1608" t="inlineStr">
        <is>
          <t>megajoule</t>
        </is>
      </c>
      <c r="F1608" t="inlineStr">
        <is>
          <t>technosphere</t>
        </is>
      </c>
      <c r="G1608" t="inlineStr">
        <is>
          <t>Originally, it should be a mix of "residual oil" and LPG.</t>
        </is>
      </c>
      <c r="H1608" t="inlineStr">
        <is>
          <t>diesel, burned in building machine</t>
        </is>
      </c>
    </row>
    <row r="1609">
      <c r="A1609" t="inlineStr">
        <is>
          <t>market for lime</t>
        </is>
      </c>
      <c r="B1609" t="n">
        <v>0.009725845374628709</v>
      </c>
      <c r="C1609" t="inlineStr">
        <is>
          <t>RoW</t>
        </is>
      </c>
      <c r="D1609" t="inlineStr">
        <is>
          <t>kilogram</t>
        </is>
      </c>
      <c r="F1609" t="inlineStr">
        <is>
          <t>technosphere</t>
        </is>
      </c>
      <c r="G1609" t="inlineStr">
        <is>
          <t>Lime</t>
        </is>
      </c>
      <c r="H1609" t="inlineStr">
        <is>
          <t>lime</t>
        </is>
      </c>
    </row>
    <row r="1610">
      <c r="A1610" t="inlineStr">
        <is>
          <t>Carbon dioxide, non-fossil</t>
        </is>
      </c>
      <c r="B1610" t="n">
        <v>4.169661254746455</v>
      </c>
      <c r="D1610" t="inlineStr">
        <is>
          <t>kilogram</t>
        </is>
      </c>
      <c r="E1610" t="inlineStr">
        <is>
          <t>air</t>
        </is>
      </c>
      <c r="F1610" t="inlineStr">
        <is>
          <t>biosphere</t>
        </is>
      </c>
      <c r="G1610" t="inlineStr">
        <is>
          <t>Fermentation CO2</t>
        </is>
      </c>
    </row>
    <row r="1611">
      <c r="A1611" t="inlineStr">
        <is>
          <t>market for ethanol fermentation plant</t>
        </is>
      </c>
      <c r="B1611" t="n">
        <v>5.555555555555555e-10</v>
      </c>
      <c r="C1611" t="inlineStr">
        <is>
          <t>GLO</t>
        </is>
      </c>
      <c r="D1611" t="inlineStr">
        <is>
          <t>unit</t>
        </is>
      </c>
      <c r="F1611" t="inlineStr">
        <is>
          <t>technosphere</t>
        </is>
      </c>
      <c r="G1611" t="inlineStr">
        <is>
          <t>To replace inputs for concrete and steel. 1 plant = 90,000 t of ethanol per year * 20 years</t>
        </is>
      </c>
      <c r="H1611" t="inlineStr">
        <is>
          <t>ethanol fermentation plant</t>
        </is>
      </c>
    </row>
    <row r="1612">
      <c r="A1612" t="inlineStr">
        <is>
          <t>market for tap water</t>
        </is>
      </c>
      <c r="B1612" t="n">
        <v>18.65331005964344</v>
      </c>
      <c r="C1612" t="inlineStr">
        <is>
          <t>RoW</t>
        </is>
      </c>
      <c r="D1612" t="inlineStr">
        <is>
          <t>kilogram</t>
        </is>
      </c>
      <c r="F1612" t="inlineStr">
        <is>
          <t>technosphere</t>
        </is>
      </c>
      <c r="G1612" t="inlineStr">
        <is>
          <t>1.53m3/t sugarcane, from DOI:10.4236/jsbs.2013.32019 http://www.scirp.org/journal/PaperInformation.aspx?PaperID=33615</t>
        </is>
      </c>
    </row>
    <row r="1614">
      <c r="A1614" t="inlineStr">
        <is>
          <t>Activity</t>
        </is>
      </c>
      <c r="B1614" t="inlineStr">
        <is>
          <t>Ethanol production, via fermentation, from sugarcane, energy allocation</t>
        </is>
      </c>
    </row>
    <row r="1615">
      <c r="A1615" t="inlineStr">
        <is>
          <t>location</t>
        </is>
      </c>
      <c r="B1615" t="inlineStr">
        <is>
          <t>US</t>
        </is>
      </c>
    </row>
    <row r="1616">
      <c r="A1616" t="inlineStr">
        <is>
          <t>production amount</t>
        </is>
      </c>
      <c r="B1616" t="n">
        <v>1</v>
      </c>
    </row>
    <row r="1617">
      <c r="A1617" t="inlineStr">
        <is>
          <t>reference product</t>
        </is>
      </c>
      <c r="B1617" t="inlineStr">
        <is>
          <t>ethanol, from sugarcane</t>
        </is>
      </c>
    </row>
    <row r="1618">
      <c r="A1618" t="inlineStr">
        <is>
          <t>type</t>
        </is>
      </c>
      <c r="B1618" t="inlineStr">
        <is>
          <t>process</t>
        </is>
      </c>
    </row>
    <row r="1619">
      <c r="A1619" t="inlineStr">
        <is>
          <t>unit</t>
        </is>
      </c>
      <c r="B1619" t="inlineStr">
        <is>
          <t>kilogram</t>
        </is>
      </c>
    </row>
    <row r="1620">
      <c r="A1620" t="inlineStr">
        <is>
          <t>source</t>
        </is>
      </c>
      <c r="B1620" t="inlineStr">
        <is>
          <t>Fuel-Cycle Assessment of Selected Bioethanol Production Pathways in the United States, November 1, 2006, M. Wu, M. Wang, H. Huo, http://greet.es.anl.gov/publication-2lli584z (2020 update)</t>
        </is>
      </c>
    </row>
    <row r="1621">
      <c r="A1621" t="inlineStr">
        <is>
          <t>comment</t>
        </is>
      </c>
      <c r="B1621" t="inlineStr">
        <is>
          <t>There is a net co-production of electricity (0.8 kWh per kg of ethanol produced). energy allocation performed, giving an allocation factor of 91% for ethanol and 9% for electricity.</t>
        </is>
      </c>
    </row>
    <row r="1622">
      <c r="A1622" t="inlineStr">
        <is>
          <t>Conversion efficiency (exc. Fuel)</t>
        </is>
      </c>
      <c r="B1622" t="n">
        <v>0.6271171782486825</v>
      </c>
    </row>
    <row r="1623">
      <c r="A1623" t="inlineStr">
        <is>
          <t>classifications</t>
        </is>
      </c>
      <c r="B1623" t="inlineStr">
        <is>
          <t>CPC::34131:Ethyl alcohol and other spirits, denatured, of any strength</t>
        </is>
      </c>
    </row>
    <row r="1624">
      <c r="A1624" t="inlineStr">
        <is>
          <t>Exchanges</t>
        </is>
      </c>
    </row>
    <row r="1625">
      <c r="A1625" t="inlineStr">
        <is>
          <t>name</t>
        </is>
      </c>
      <c r="B1625" t="inlineStr">
        <is>
          <t>amount</t>
        </is>
      </c>
      <c r="C1625" t="inlineStr">
        <is>
          <t>location</t>
        </is>
      </c>
      <c r="D1625" t="inlineStr">
        <is>
          <t>unit</t>
        </is>
      </c>
      <c r="E1625" t="inlineStr">
        <is>
          <t>categories</t>
        </is>
      </c>
      <c r="F1625" t="inlineStr">
        <is>
          <t>type</t>
        </is>
      </c>
      <c r="G1625" t="inlineStr">
        <is>
          <t>comment</t>
        </is>
      </c>
      <c r="H1625" t="inlineStr">
        <is>
          <t>reference product</t>
        </is>
      </c>
    </row>
    <row r="1626">
      <c r="A1626" t="inlineStr">
        <is>
          <t>Ethanol production, via fermentation, from sugarcane, energy allocation</t>
        </is>
      </c>
      <c r="B1626" t="n">
        <v>1</v>
      </c>
      <c r="C1626" t="inlineStr">
        <is>
          <t>US</t>
        </is>
      </c>
      <c r="D1626" t="inlineStr">
        <is>
          <t>kilogram</t>
        </is>
      </c>
      <c r="F1626" t="inlineStr">
        <is>
          <t>production</t>
        </is>
      </c>
      <c r="H1626" t="inlineStr">
        <is>
          <t>ethanol, from sugarcane</t>
        </is>
      </c>
    </row>
    <row r="1627">
      <c r="A1627" t="inlineStr">
        <is>
          <t>Farming and supply of sugarcane</t>
        </is>
      </c>
      <c r="B1627" t="n">
        <v>14.50138538629586</v>
      </c>
      <c r="C1627" t="inlineStr">
        <is>
          <t>US</t>
        </is>
      </c>
      <c r="D1627" t="inlineStr">
        <is>
          <t>kilogram</t>
        </is>
      </c>
      <c r="F1627" t="inlineStr">
        <is>
          <t>technosphere</t>
        </is>
      </c>
      <c r="H1627" t="inlineStr">
        <is>
          <t>sugarcane, harvested, at ethanol plant</t>
        </is>
      </c>
    </row>
    <row r="1628">
      <c r="A1628" t="inlineStr">
        <is>
          <t>market for diesel, burned in building machine</t>
        </is>
      </c>
      <c r="B1628" t="n">
        <v>0.08908965559241142</v>
      </c>
      <c r="C1628" t="inlineStr">
        <is>
          <t>GLO</t>
        </is>
      </c>
      <c r="D1628" t="inlineStr">
        <is>
          <t>megajoule</t>
        </is>
      </c>
      <c r="F1628" t="inlineStr">
        <is>
          <t>technosphere</t>
        </is>
      </c>
      <c r="G1628" t="inlineStr">
        <is>
          <t>Originally, it should be a mix of "residual oil" and LPG.</t>
        </is>
      </c>
      <c r="H1628" t="inlineStr">
        <is>
          <t>diesel, burned in building machine</t>
        </is>
      </c>
    </row>
    <row r="1629">
      <c r="A1629" t="inlineStr">
        <is>
          <t>market for lime</t>
        </is>
      </c>
      <c r="B1629" t="n">
        <v>0.01156837549191504</v>
      </c>
      <c r="C1629" t="inlineStr">
        <is>
          <t>RoW</t>
        </is>
      </c>
      <c r="D1629" t="inlineStr">
        <is>
          <t>kilogram</t>
        </is>
      </c>
      <c r="F1629" t="inlineStr">
        <is>
          <t>technosphere</t>
        </is>
      </c>
      <c r="G1629" t="inlineStr">
        <is>
          <t>Lime</t>
        </is>
      </c>
      <c r="H1629" t="inlineStr">
        <is>
          <t>lime</t>
        </is>
      </c>
    </row>
    <row r="1630">
      <c r="A1630" t="inlineStr">
        <is>
          <t>Carbon dioxide, non-fossil</t>
        </is>
      </c>
      <c r="B1630" t="n">
        <v>5.322191307761636</v>
      </c>
      <c r="D1630" t="inlineStr">
        <is>
          <t>kilogram</t>
        </is>
      </c>
      <c r="E1630" t="inlineStr">
        <is>
          <t>air</t>
        </is>
      </c>
      <c r="F1630" t="inlineStr">
        <is>
          <t>biosphere</t>
        </is>
      </c>
      <c r="G1630" t="inlineStr">
        <is>
          <t>Fermentation CO2</t>
        </is>
      </c>
    </row>
    <row r="1631">
      <c r="A1631" t="inlineStr">
        <is>
          <t>market for ethanol fermentation plant</t>
        </is>
      </c>
      <c r="B1631" t="n">
        <v>5.555555555555555e-10</v>
      </c>
      <c r="C1631" t="inlineStr">
        <is>
          <t>GLO</t>
        </is>
      </c>
      <c r="D1631" t="inlineStr">
        <is>
          <t>unit</t>
        </is>
      </c>
      <c r="F1631" t="inlineStr">
        <is>
          <t>technosphere</t>
        </is>
      </c>
      <c r="G1631" t="inlineStr">
        <is>
          <t>To replace inputs for concrete and steel. 1 plant = 90,000 t of ethanol per year * 20 years</t>
        </is>
      </c>
      <c r="H1631" t="inlineStr">
        <is>
          <t>ethanol fermentation plant</t>
        </is>
      </c>
    </row>
    <row r="1632">
      <c r="A1632" t="inlineStr">
        <is>
          <t>market for tap water</t>
        </is>
      </c>
      <c r="B1632" t="n">
        <v>22.18711964103267</v>
      </c>
      <c r="C1632" t="inlineStr">
        <is>
          <t>RoW</t>
        </is>
      </c>
      <c r="D1632" t="inlineStr">
        <is>
          <t>kilogram</t>
        </is>
      </c>
      <c r="F1632" t="inlineStr">
        <is>
          <t>technosphere</t>
        </is>
      </c>
      <c r="G1632" t="inlineStr">
        <is>
          <t>1.53m3/t sugarcane, from DOI:10.4236/jsbs.2013.32019 http://www.scirp.org/journal/PaperInformation.aspx?PaperID=33615</t>
        </is>
      </c>
    </row>
    <row r="1634">
      <c r="A1634" t="inlineStr">
        <is>
          <t>Activity</t>
        </is>
      </c>
      <c r="B1634" t="inlineStr">
        <is>
          <t>Ethanol production, via fermentation, from sugarcane, system expansion</t>
        </is>
      </c>
    </row>
    <row r="1635">
      <c r="A1635" t="inlineStr">
        <is>
          <t>location</t>
        </is>
      </c>
      <c r="B1635" t="inlineStr">
        <is>
          <t>US</t>
        </is>
      </c>
    </row>
    <row r="1636">
      <c r="A1636" t="inlineStr">
        <is>
          <t>production amount</t>
        </is>
      </c>
      <c r="B1636" t="n">
        <v>1</v>
      </c>
    </row>
    <row r="1637">
      <c r="A1637" t="inlineStr">
        <is>
          <t>reference product</t>
        </is>
      </c>
      <c r="B1637" t="inlineStr">
        <is>
          <t>ethanol, from sugarcane</t>
        </is>
      </c>
    </row>
    <row r="1638">
      <c r="A1638" t="inlineStr">
        <is>
          <t>type</t>
        </is>
      </c>
      <c r="B1638" t="inlineStr">
        <is>
          <t>process</t>
        </is>
      </c>
    </row>
    <row r="1639">
      <c r="A1639" t="inlineStr">
        <is>
          <t>unit</t>
        </is>
      </c>
      <c r="B1639" t="inlineStr">
        <is>
          <t>kilogram</t>
        </is>
      </c>
    </row>
    <row r="1640">
      <c r="A1640" t="inlineStr">
        <is>
          <t>source</t>
        </is>
      </c>
      <c r="B1640" t="inlineStr">
        <is>
          <t>Fuel-Cycle Assessment of Selected Bioethanol Production Pathways in the United States, November 1, 2006, M. Wu, M. Wang, H. Huo, http://greet.es.anl.gov/publication-2lli584z (2020 update)</t>
        </is>
      </c>
    </row>
    <row r="1641">
      <c r="A1641" t="inlineStr">
        <is>
          <t>comment</t>
        </is>
      </c>
      <c r="B1641" t="inlineStr">
        <is>
          <t>There is a net co-production of electricity (0.8 kWh per kg of ethanol produced). system expansion performed, giving an allocation factor of 91% for ethanol and 9% for electricity.</t>
        </is>
      </c>
    </row>
    <row r="1642">
      <c r="A1642" t="inlineStr">
        <is>
          <t>Conversion efficiency (exc. Fuel)</t>
        </is>
      </c>
      <c r="B1642" t="n">
        <v>0.5271353475340751</v>
      </c>
    </row>
    <row r="1643">
      <c r="A1643" t="inlineStr">
        <is>
          <t>classifications</t>
        </is>
      </c>
      <c r="B1643" t="inlineStr">
        <is>
          <t>CPC::34131:Ethyl alcohol and other spirits, denatured, of any strength</t>
        </is>
      </c>
    </row>
    <row r="1644">
      <c r="A1644" t="inlineStr">
        <is>
          <t>Exchanges</t>
        </is>
      </c>
    </row>
    <row r="1645">
      <c r="A1645" t="inlineStr">
        <is>
          <t>name</t>
        </is>
      </c>
      <c r="B1645" t="inlineStr">
        <is>
          <t>amount</t>
        </is>
      </c>
      <c r="C1645" t="inlineStr">
        <is>
          <t>location</t>
        </is>
      </c>
      <c r="D1645" t="inlineStr">
        <is>
          <t>unit</t>
        </is>
      </c>
      <c r="E1645" t="inlineStr">
        <is>
          <t>categories</t>
        </is>
      </c>
      <c r="F1645" t="inlineStr">
        <is>
          <t>type</t>
        </is>
      </c>
      <c r="G1645" t="inlineStr">
        <is>
          <t>comment</t>
        </is>
      </c>
      <c r="H1645" t="inlineStr">
        <is>
          <t>reference product</t>
        </is>
      </c>
    </row>
    <row r="1646">
      <c r="A1646" t="inlineStr">
        <is>
          <t>Ethanol production, via fermentation, from sugarcane, system expansion</t>
        </is>
      </c>
      <c r="B1646" t="n">
        <v>1</v>
      </c>
      <c r="C1646" t="inlineStr">
        <is>
          <t>US</t>
        </is>
      </c>
      <c r="D1646" t="inlineStr">
        <is>
          <t>kilogram</t>
        </is>
      </c>
      <c r="F1646" t="inlineStr">
        <is>
          <t>production</t>
        </is>
      </c>
      <c r="H1646" t="inlineStr">
        <is>
          <t>ethanol, from sugarcane</t>
        </is>
      </c>
    </row>
    <row r="1647">
      <c r="A1647" t="inlineStr">
        <is>
          <t>Farming and supply of sugarcane</t>
        </is>
      </c>
      <c r="B1647" t="n">
        <v>17.2518650602589</v>
      </c>
      <c r="C1647" t="inlineStr">
        <is>
          <t>US</t>
        </is>
      </c>
      <c r="D1647" t="inlineStr">
        <is>
          <t>kilogram</t>
        </is>
      </c>
      <c r="F1647" t="inlineStr">
        <is>
          <t>technosphere</t>
        </is>
      </c>
      <c r="H1647" t="inlineStr">
        <is>
          <t>sugarcane, harvested, at ethanol plant</t>
        </is>
      </c>
    </row>
    <row r="1648">
      <c r="A1648" t="inlineStr">
        <is>
          <t>market for diesel, burned in building machine</t>
        </is>
      </c>
      <c r="B1648" t="n">
        <v>0.1059873022889031</v>
      </c>
      <c r="C1648" t="inlineStr">
        <is>
          <t>GLO</t>
        </is>
      </c>
      <c r="D1648" t="inlineStr">
        <is>
          <t>megajoule</t>
        </is>
      </c>
      <c r="F1648" t="inlineStr">
        <is>
          <t>technosphere</t>
        </is>
      </c>
      <c r="G1648" t="inlineStr">
        <is>
          <t>Originally, it should be a mix of "residual oil" and LPG.</t>
        </is>
      </c>
      <c r="H1648" t="inlineStr">
        <is>
          <t>diesel, burned in building machine</t>
        </is>
      </c>
    </row>
    <row r="1649">
      <c r="A1649" t="inlineStr">
        <is>
          <t>market for lime</t>
        </is>
      </c>
      <c r="B1649" t="n">
        <v>0.0137625507933558</v>
      </c>
      <c r="C1649" t="inlineStr">
        <is>
          <t>RoW</t>
        </is>
      </c>
      <c r="D1649" t="inlineStr">
        <is>
          <t>kilogram</t>
        </is>
      </c>
      <c r="F1649" t="inlineStr">
        <is>
          <t>technosphere</t>
        </is>
      </c>
      <c r="G1649" t="inlineStr">
        <is>
          <t>Lime</t>
        </is>
      </c>
      <c r="H1649" t="inlineStr">
        <is>
          <t>lime</t>
        </is>
      </c>
    </row>
    <row r="1650">
      <c r="A1650" t="inlineStr">
        <is>
          <t>Carbon dioxide, non-fossil</t>
        </is>
      </c>
      <c r="B1650" t="n">
        <v>6.694680665069189</v>
      </c>
      <c r="D1650" t="inlineStr">
        <is>
          <t>kilogram</t>
        </is>
      </c>
      <c r="E1650" t="inlineStr">
        <is>
          <t>air</t>
        </is>
      </c>
      <c r="F1650" t="inlineStr">
        <is>
          <t>biosphere</t>
        </is>
      </c>
      <c r="G1650" t="inlineStr">
        <is>
          <t>Fermentation CO2</t>
        </is>
      </c>
    </row>
    <row r="1651">
      <c r="A1651" t="inlineStr">
        <is>
          <t>market for ethanol fermentation plant</t>
        </is>
      </c>
      <c r="B1651" t="n">
        <v>5.555555555555555e-10</v>
      </c>
      <c r="C1651" t="inlineStr">
        <is>
          <t>GLO</t>
        </is>
      </c>
      <c r="D1651" t="inlineStr">
        <is>
          <t>unit</t>
        </is>
      </c>
      <c r="F1651" t="inlineStr">
        <is>
          <t>technosphere</t>
        </is>
      </c>
      <c r="G1651" t="inlineStr">
        <is>
          <t>To replace inputs for concrete and steel. 1 plant = 90,000 t of ethanol per year * 20 years</t>
        </is>
      </c>
      <c r="H1651" t="inlineStr">
        <is>
          <t>ethanol fermentation plant</t>
        </is>
      </c>
    </row>
    <row r="1652">
      <c r="A1652" t="inlineStr">
        <is>
          <t>market group for electricity, low voltage</t>
        </is>
      </c>
      <c r="B1652" t="n">
        <v>-0.9741075297225892</v>
      </c>
      <c r="C1652" t="inlineStr">
        <is>
          <t>US</t>
        </is>
      </c>
      <c r="D1652" t="inlineStr">
        <is>
          <t>kilowatt hour</t>
        </is>
      </c>
      <c r="F1652" t="inlineStr">
        <is>
          <t>technosphere</t>
        </is>
      </c>
      <c r="G1652" t="inlineStr">
        <is>
          <t>Co-production of electricity. Displaces US-average electricity.</t>
        </is>
      </c>
      <c r="H1652" t="inlineStr">
        <is>
          <t>electricity, low voltage</t>
        </is>
      </c>
    </row>
    <row r="1653">
      <c r="A1653" t="inlineStr">
        <is>
          <t>market for tap water</t>
        </is>
      </c>
      <c r="B1653" t="n">
        <v>0.1621605725020217</v>
      </c>
      <c r="C1653" t="inlineStr">
        <is>
          <t>RoW</t>
        </is>
      </c>
      <c r="D1653" t="inlineStr">
        <is>
          <t>kilogram</t>
        </is>
      </c>
      <c r="F1653" t="inlineStr">
        <is>
          <t>technosphere</t>
        </is>
      </c>
      <c r="G1653" t="inlineStr">
        <is>
          <t>1.53m3/t sugarcane, from DOI:10.4236/jsbs.2013.32019 http://www.scirp.org/journal/PaperInformation.aspx?PaperID=33615</t>
        </is>
      </c>
    </row>
    <row r="1655">
      <c r="A1655" t="inlineStr">
        <is>
          <t>Activity</t>
        </is>
      </c>
      <c r="B1655" t="inlineStr">
        <is>
          <t>Ethanol production, via fermentation, from sugarcane, with carbon capture and storage, economic allocation</t>
        </is>
      </c>
    </row>
    <row r="1656">
      <c r="A1656" t="inlineStr">
        <is>
          <t>location</t>
        </is>
      </c>
      <c r="B1656" t="inlineStr">
        <is>
          <t>US</t>
        </is>
      </c>
    </row>
    <row r="1657">
      <c r="A1657" t="inlineStr">
        <is>
          <t>production amount</t>
        </is>
      </c>
      <c r="B1657" t="n">
        <v>1</v>
      </c>
    </row>
    <row r="1658">
      <c r="A1658" t="inlineStr">
        <is>
          <t>reference product</t>
        </is>
      </c>
      <c r="B1658" t="inlineStr">
        <is>
          <t>ethanol, from sugarcane</t>
        </is>
      </c>
    </row>
    <row r="1659">
      <c r="A1659" t="inlineStr">
        <is>
          <t>type</t>
        </is>
      </c>
      <c r="B1659" t="inlineStr">
        <is>
          <t>process</t>
        </is>
      </c>
    </row>
    <row r="1660">
      <c r="A1660" t="inlineStr">
        <is>
          <t>unit</t>
        </is>
      </c>
      <c r="B1660" t="inlineStr">
        <is>
          <t>kilogram</t>
        </is>
      </c>
    </row>
    <row r="1661">
      <c r="A1661" t="inlineStr">
        <is>
          <t>source</t>
        </is>
      </c>
      <c r="B1661" t="inlineStr">
        <is>
          <t>Fuel-Cycle Assessment of Selected Bioethanol Production Pathways in the United States, November 1, 2006, M. Wu, M. Wang, H. Huo, http://greet.es.anl.gov/publication-2lli584z (2020 update)</t>
        </is>
      </c>
    </row>
    <row r="1662">
      <c r="A1662" t="inlineStr">
        <is>
          <t>comment</t>
        </is>
      </c>
      <c r="B1662" t="inlineStr">
        <is>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is>
      </c>
    </row>
    <row r="1663">
      <c r="A1663" t="inlineStr">
        <is>
          <t>Conversion efficiency (exc. Fuel)</t>
        </is>
      </c>
      <c r="B1663" t="n">
        <v>0.5271353475340751</v>
      </c>
    </row>
    <row r="1664">
      <c r="A1664" t="inlineStr">
        <is>
          <t>classifications</t>
        </is>
      </c>
      <c r="B1664" t="inlineStr">
        <is>
          <t>CPC::34131:Ethyl alcohol and other spirits, denatured, of any strength</t>
        </is>
      </c>
    </row>
    <row r="1665">
      <c r="A1665" t="inlineStr">
        <is>
          <t>Exchanges</t>
        </is>
      </c>
    </row>
    <row r="1666">
      <c r="A1666" t="inlineStr">
        <is>
          <t>name</t>
        </is>
      </c>
      <c r="B1666" t="inlineStr">
        <is>
          <t>amount</t>
        </is>
      </c>
      <c r="C1666" t="inlineStr">
        <is>
          <t>location</t>
        </is>
      </c>
      <c r="D1666" t="inlineStr">
        <is>
          <t>unit</t>
        </is>
      </c>
      <c r="E1666" t="inlineStr">
        <is>
          <t>categories</t>
        </is>
      </c>
      <c r="F1666" t="inlineStr">
        <is>
          <t>type</t>
        </is>
      </c>
      <c r="G1666" t="inlineStr">
        <is>
          <t>comment</t>
        </is>
      </c>
      <c r="H1666" t="inlineStr">
        <is>
          <t>reference product</t>
        </is>
      </c>
    </row>
    <row r="1667">
      <c r="A1667" t="inlineStr">
        <is>
          <t>Ethanol production, via fermentation, from sugarcane, with carbon capture and storage, economic allocation</t>
        </is>
      </c>
      <c r="B1667" t="n">
        <v>1</v>
      </c>
      <c r="C1667" t="inlineStr">
        <is>
          <t>US</t>
        </is>
      </c>
      <c r="D1667" t="inlineStr">
        <is>
          <t>kilogram</t>
        </is>
      </c>
      <c r="F1667" t="inlineStr">
        <is>
          <t>production</t>
        </is>
      </c>
      <c r="H1667" t="inlineStr">
        <is>
          <t>ethanol, from sugarcane</t>
        </is>
      </c>
    </row>
    <row r="1668">
      <c r="A1668" t="inlineStr">
        <is>
          <t>Farming and supply of sugarcane</t>
        </is>
      </c>
      <c r="B1668" t="n">
        <v>12.19170592133558</v>
      </c>
      <c r="C1668" t="inlineStr">
        <is>
          <t>US</t>
        </is>
      </c>
      <c r="D1668" t="inlineStr">
        <is>
          <t>kilogram</t>
        </is>
      </c>
      <c r="F1668" t="inlineStr">
        <is>
          <t>technosphere</t>
        </is>
      </c>
      <c r="H1668" t="inlineStr">
        <is>
          <t>sugarcane, harvested, at ethanol plant</t>
        </is>
      </c>
    </row>
    <row r="1669">
      <c r="A1669" t="inlineStr">
        <is>
          <t>market for diesel, burned in building machine</t>
        </is>
      </c>
      <c r="B1669" t="n">
        <v>0.07490007697072794</v>
      </c>
      <c r="C1669" t="inlineStr">
        <is>
          <t>GLO</t>
        </is>
      </c>
      <c r="D1669" t="inlineStr">
        <is>
          <t>megajoule</t>
        </is>
      </c>
      <c r="F1669" t="inlineStr">
        <is>
          <t>technosphere</t>
        </is>
      </c>
      <c r="G1669" t="inlineStr">
        <is>
          <t>Originally, it should be a mix of "residual oil" and LPG.</t>
        </is>
      </c>
      <c r="H1669" t="inlineStr">
        <is>
          <t>diesel, burned in building machine</t>
        </is>
      </c>
    </row>
    <row r="1670">
      <c r="A1670" t="inlineStr">
        <is>
          <t>market for lime</t>
        </is>
      </c>
      <c r="B1670" t="n">
        <v>0.009725845374628709</v>
      </c>
      <c r="C1670" t="inlineStr">
        <is>
          <t>RoW</t>
        </is>
      </c>
      <c r="D1670" t="inlineStr">
        <is>
          <t>kilogram</t>
        </is>
      </c>
      <c r="F1670" t="inlineStr">
        <is>
          <t>technosphere</t>
        </is>
      </c>
      <c r="G1670" t="inlineStr">
        <is>
          <t>Lime</t>
        </is>
      </c>
      <c r="H1670" t="inlineStr">
        <is>
          <t>lime</t>
        </is>
      </c>
    </row>
    <row r="1671">
      <c r="A1671" t="inlineStr">
        <is>
          <t>Carbon dioxide, non-fossil</t>
        </is>
      </c>
      <c r="B1671" t="n">
        <v>0.1042415313686615</v>
      </c>
      <c r="D1671" t="inlineStr">
        <is>
          <t>kilogram</t>
        </is>
      </c>
      <c r="E1671" t="inlineStr">
        <is>
          <t>air</t>
        </is>
      </c>
      <c r="F1671" t="inlineStr">
        <is>
          <t>biosphere</t>
        </is>
      </c>
      <c r="G1671" t="inlineStr">
        <is>
          <t>Fermentation CO2</t>
        </is>
      </c>
    </row>
    <row r="1672">
      <c r="A1672" t="inlineStr">
        <is>
          <t>market for ethanol fermentation plant</t>
        </is>
      </c>
      <c r="B1672" t="n">
        <v>5.555555555555555e-10</v>
      </c>
      <c r="C1672" t="inlineStr">
        <is>
          <t>GLO</t>
        </is>
      </c>
      <c r="D1672" t="inlineStr">
        <is>
          <t>unit</t>
        </is>
      </c>
      <c r="F1672" t="inlineStr">
        <is>
          <t>technosphere</t>
        </is>
      </c>
      <c r="G1672" t="inlineStr">
        <is>
          <t>To replace inputs for concrete and steel. 1 plant = 90,000 t of ethanol per year * 20 years</t>
        </is>
      </c>
      <c r="H1672" t="inlineStr">
        <is>
          <t>ethanol fermentation plant</t>
        </is>
      </c>
    </row>
    <row r="1673">
      <c r="A1673" t="inlineStr">
        <is>
          <t>market group for electricity, low voltage</t>
        </is>
      </c>
      <c r="B1673" t="n">
        <v>0.7317755502080028</v>
      </c>
      <c r="C1673" t="inlineStr">
        <is>
          <t>US</t>
        </is>
      </c>
      <c r="D1673" t="inlineStr">
        <is>
          <t>kilowatt hour</t>
        </is>
      </c>
      <c r="F1673" t="inlineStr">
        <is>
          <t>technosphere</t>
        </is>
      </c>
      <c r="G1673" t="inlineStr">
        <is>
          <t>Electricity for CO2 compression before storage</t>
        </is>
      </c>
      <c r="H1673" t="inlineStr">
        <is>
          <t>electricity, low voltage</t>
        </is>
      </c>
    </row>
    <row r="1674">
      <c r="A1674" t="inlineStr">
        <is>
          <t>carbon dioxide storage at wood burning power plant 20 MW post, pipeline 200km, storage 1000m</t>
        </is>
      </c>
      <c r="B1674" t="n">
        <v>4.065419723377794</v>
      </c>
      <c r="C1674" t="inlineStr">
        <is>
          <t>RER</t>
        </is>
      </c>
      <c r="D1674" t="inlineStr">
        <is>
          <t>kilogram</t>
        </is>
      </c>
      <c r="F1674" t="inlineStr">
        <is>
          <t>technosphere</t>
        </is>
      </c>
      <c r="H1674" t="inlineStr">
        <is>
          <t>carbon dioxide storage at wood burning power plant 20 MW post, pipeline 200km, storage 1000m</t>
        </is>
      </c>
    </row>
    <row r="1675">
      <c r="A1675" t="inlineStr">
        <is>
          <t>market for tap water</t>
        </is>
      </c>
      <c r="B1675" t="n">
        <v>0.01488054342318192</v>
      </c>
      <c r="C1675" t="inlineStr">
        <is>
          <t>RoW</t>
        </is>
      </c>
      <c r="D1675" t="inlineStr">
        <is>
          <t>kilogram</t>
        </is>
      </c>
      <c r="F1675" t="inlineStr">
        <is>
          <t>technosphere</t>
        </is>
      </c>
      <c r="G1675" t="inlineStr">
        <is>
          <t>1.53m3/t sugarcane, from DOI:10.4236/jsbs.2013.32019 http://www.scirp.org/journal/PaperInformation.aspx?PaperID=33615</t>
        </is>
      </c>
    </row>
    <row r="1677">
      <c r="A1677" t="inlineStr">
        <is>
          <t>Activity</t>
        </is>
      </c>
      <c r="B1677" t="inlineStr">
        <is>
          <t>Ethanol production, via fermentation, from sugarcane, with carbon capture and storage, energy allocation</t>
        </is>
      </c>
    </row>
    <row r="1678">
      <c r="A1678" t="inlineStr">
        <is>
          <t>location</t>
        </is>
      </c>
      <c r="B1678" t="inlineStr">
        <is>
          <t>US</t>
        </is>
      </c>
    </row>
    <row r="1679">
      <c r="A1679" t="inlineStr">
        <is>
          <t>production amount</t>
        </is>
      </c>
      <c r="B1679" t="n">
        <v>1</v>
      </c>
    </row>
    <row r="1680">
      <c r="A1680" t="inlineStr">
        <is>
          <t>reference product</t>
        </is>
      </c>
      <c r="B1680" t="inlineStr">
        <is>
          <t>ethanol, from sugarcane</t>
        </is>
      </c>
    </row>
    <row r="1681">
      <c r="A1681" t="inlineStr">
        <is>
          <t>type</t>
        </is>
      </c>
      <c r="B1681" t="inlineStr">
        <is>
          <t>process</t>
        </is>
      </c>
    </row>
    <row r="1682">
      <c r="A1682" t="inlineStr">
        <is>
          <t>unit</t>
        </is>
      </c>
      <c r="B1682" t="inlineStr">
        <is>
          <t>kilogram</t>
        </is>
      </c>
    </row>
    <row r="1683">
      <c r="A1683" t="inlineStr">
        <is>
          <t>source</t>
        </is>
      </c>
      <c r="B1683" t="inlineStr">
        <is>
          <t>Fuel-Cycle Assessment of Selected Bioethanol Production Pathways in the United States, November 1, 2006, M. Wu, M. Wang, H. Huo, http://greet.es.anl.gov/publication-2lli584z (2020 update)</t>
        </is>
      </c>
    </row>
    <row r="1684">
      <c r="A1684" t="inlineStr">
        <is>
          <t>comment</t>
        </is>
      </c>
      <c r="B1684" t="inlineStr">
        <is>
          <t>There is a net co-production of electricity (0.8 kWh per kg of ethanol produced). energy allocation performed, giving an allocation factor of 91% for ethanol and 9% for electricity.</t>
        </is>
      </c>
    </row>
    <row r="1685">
      <c r="A1685" t="inlineStr">
        <is>
          <t>Conversion efficiency (exc. Fuel)</t>
        </is>
      </c>
      <c r="B1685" t="n">
        <v>0.5296252899254716</v>
      </c>
    </row>
    <row r="1686">
      <c r="A1686" t="inlineStr">
        <is>
          <t>classifications</t>
        </is>
      </c>
      <c r="B1686" t="inlineStr">
        <is>
          <t>CPC::34131:Ethyl alcohol and other spirits, denatured, of any strength</t>
        </is>
      </c>
    </row>
    <row r="1687">
      <c r="A1687" t="inlineStr">
        <is>
          <t>Exchanges</t>
        </is>
      </c>
    </row>
    <row r="1688">
      <c r="A1688" t="inlineStr">
        <is>
          <t>name</t>
        </is>
      </c>
      <c r="B1688" t="inlineStr">
        <is>
          <t>amount</t>
        </is>
      </c>
      <c r="C1688" t="inlineStr">
        <is>
          <t>location</t>
        </is>
      </c>
      <c r="D1688" t="inlineStr">
        <is>
          <t>unit</t>
        </is>
      </c>
      <c r="E1688" t="inlineStr">
        <is>
          <t>categories</t>
        </is>
      </c>
      <c r="F1688" t="inlineStr">
        <is>
          <t>type</t>
        </is>
      </c>
      <c r="G1688" t="inlineStr">
        <is>
          <t>comment</t>
        </is>
      </c>
      <c r="H1688" t="inlineStr">
        <is>
          <t>reference product</t>
        </is>
      </c>
    </row>
    <row r="1689">
      <c r="A1689" t="inlineStr">
        <is>
          <t>Ethanol production, via fermentation, from sugarcane, with carbon capture and storage, energy allocation</t>
        </is>
      </c>
      <c r="B1689" t="n">
        <v>1</v>
      </c>
      <c r="C1689" t="inlineStr">
        <is>
          <t>US</t>
        </is>
      </c>
      <c r="D1689" t="inlineStr">
        <is>
          <t>kilogram</t>
        </is>
      </c>
      <c r="F1689" t="inlineStr">
        <is>
          <t>production</t>
        </is>
      </c>
      <c r="H1689" t="inlineStr">
        <is>
          <t>ethanol, from sugarcane</t>
        </is>
      </c>
    </row>
    <row r="1690">
      <c r="A1690" t="inlineStr">
        <is>
          <t>Farming and supply of sugarcane</t>
        </is>
      </c>
      <c r="B1690" t="n">
        <v>14.50138538629586</v>
      </c>
      <c r="C1690" t="inlineStr">
        <is>
          <t>US</t>
        </is>
      </c>
      <c r="D1690" t="inlineStr">
        <is>
          <t>kilogram</t>
        </is>
      </c>
      <c r="F1690" t="inlineStr">
        <is>
          <t>technosphere</t>
        </is>
      </c>
      <c r="H1690" t="inlineStr">
        <is>
          <t>sugarcane, harvested, at ethanol plant</t>
        </is>
      </c>
    </row>
    <row r="1691">
      <c r="A1691" t="inlineStr">
        <is>
          <t>market for diesel, burned in building machine</t>
        </is>
      </c>
      <c r="B1691" t="n">
        <v>0.08908965559241142</v>
      </c>
      <c r="C1691" t="inlineStr">
        <is>
          <t>GLO</t>
        </is>
      </c>
      <c r="D1691" t="inlineStr">
        <is>
          <t>megajoule</t>
        </is>
      </c>
      <c r="F1691" t="inlineStr">
        <is>
          <t>technosphere</t>
        </is>
      </c>
      <c r="G1691" t="inlineStr">
        <is>
          <t>Originally, it should be a mix of "residual oil" and LPG.</t>
        </is>
      </c>
      <c r="H1691" t="inlineStr">
        <is>
          <t>diesel, burned in building machine</t>
        </is>
      </c>
    </row>
    <row r="1692">
      <c r="A1692" t="inlineStr">
        <is>
          <t>market for lime</t>
        </is>
      </c>
      <c r="B1692" t="n">
        <v>0.01156837549191504</v>
      </c>
      <c r="C1692" t="inlineStr">
        <is>
          <t>RoW</t>
        </is>
      </c>
      <c r="D1692" t="inlineStr">
        <is>
          <t>kilogram</t>
        </is>
      </c>
      <c r="F1692" t="inlineStr">
        <is>
          <t>technosphere</t>
        </is>
      </c>
      <c r="G1692" t="inlineStr">
        <is>
          <t>Lime</t>
        </is>
      </c>
      <c r="H1692" t="inlineStr">
        <is>
          <t>lime</t>
        </is>
      </c>
    </row>
    <row r="1693">
      <c r="A1693" t="inlineStr">
        <is>
          <t>Carbon dioxide, non-fossil</t>
        </is>
      </c>
      <c r="B1693" t="n">
        <v>0.133054782694041</v>
      </c>
      <c r="D1693" t="inlineStr">
        <is>
          <t>kilogram</t>
        </is>
      </c>
      <c r="E1693" t="inlineStr">
        <is>
          <t>air</t>
        </is>
      </c>
      <c r="F1693" t="inlineStr">
        <is>
          <t>biosphere</t>
        </is>
      </c>
      <c r="G1693" t="inlineStr">
        <is>
          <t>Fermentation CO2</t>
        </is>
      </c>
    </row>
    <row r="1694">
      <c r="A1694" t="inlineStr">
        <is>
          <t>market for ethanol fermentation plant</t>
        </is>
      </c>
      <c r="B1694" t="n">
        <v>5.555555555555555e-10</v>
      </c>
      <c r="C1694" t="inlineStr">
        <is>
          <t>GLO</t>
        </is>
      </c>
      <c r="D1694" t="inlineStr">
        <is>
          <t>unit</t>
        </is>
      </c>
      <c r="F1694" t="inlineStr">
        <is>
          <t>technosphere</t>
        </is>
      </c>
      <c r="G1694" t="inlineStr">
        <is>
          <t>To replace inputs for concrete and steel. 1 plant = 90,000 t of ethanol per year * 20 years</t>
        </is>
      </c>
      <c r="H1694" t="inlineStr">
        <is>
          <t>ethanol fermentation plant</t>
        </is>
      </c>
    </row>
    <row r="1695">
      <c r="A1695" t="inlineStr">
        <is>
          <t>market group for electricity, low voltage</t>
        </is>
      </c>
      <c r="B1695" t="n">
        <v>0.934044574512167</v>
      </c>
      <c r="C1695" t="inlineStr">
        <is>
          <t>US</t>
        </is>
      </c>
      <c r="D1695" t="inlineStr">
        <is>
          <t>kilowatt hour</t>
        </is>
      </c>
      <c r="F1695" t="inlineStr">
        <is>
          <t>technosphere</t>
        </is>
      </c>
      <c r="G1695" t="inlineStr">
        <is>
          <t>Electricity for CO2 compression before storage</t>
        </is>
      </c>
      <c r="H1695" t="inlineStr">
        <is>
          <t>electricity, low voltage</t>
        </is>
      </c>
    </row>
    <row r="1696">
      <c r="A1696" t="inlineStr">
        <is>
          <t>carbon dioxide storage at wood burning power plant 20 MW post, pipeline 200km, storage 1000m</t>
        </is>
      </c>
      <c r="B1696" t="n">
        <v>5.189136525067595</v>
      </c>
      <c r="C1696" t="inlineStr">
        <is>
          <t>RER</t>
        </is>
      </c>
      <c r="D1696" t="inlineStr">
        <is>
          <t>kilogram</t>
        </is>
      </c>
      <c r="F1696" t="inlineStr">
        <is>
          <t>technosphere</t>
        </is>
      </c>
      <c r="H1696" t="inlineStr">
        <is>
          <t>carbon dioxide storage at wood burning power plant 20 MW post, pipeline 200km, storage 1000m</t>
        </is>
      </c>
    </row>
    <row r="1697">
      <c r="A1697" t="inlineStr">
        <is>
          <t>market for tap water</t>
        </is>
      </c>
      <c r="B1697" t="n">
        <v>0.01769961450263001</v>
      </c>
      <c r="C1697" t="inlineStr">
        <is>
          <t>RoW</t>
        </is>
      </c>
      <c r="D1697" t="inlineStr">
        <is>
          <t>kilogram</t>
        </is>
      </c>
      <c r="F1697" t="inlineStr">
        <is>
          <t>technosphere</t>
        </is>
      </c>
      <c r="G1697" t="inlineStr">
        <is>
          <t>1.53m3/t sugarcane, from DOI:10.4236/jsbs.2013.32019 http://www.scirp.org/journal/PaperInformation.aspx?PaperID=33615</t>
        </is>
      </c>
    </row>
    <row r="1699">
      <c r="A1699" t="inlineStr">
        <is>
          <t>Activity</t>
        </is>
      </c>
      <c r="B1699" t="inlineStr">
        <is>
          <t>Ethanol production, via fermentation, from sugarcane, with carbon capture and storage, system expansion</t>
        </is>
      </c>
    </row>
    <row r="1700">
      <c r="A1700" t="inlineStr">
        <is>
          <t>location</t>
        </is>
      </c>
      <c r="B1700" t="inlineStr">
        <is>
          <t>US</t>
        </is>
      </c>
    </row>
    <row r="1701">
      <c r="A1701" t="inlineStr">
        <is>
          <t>production amount</t>
        </is>
      </c>
      <c r="B1701" t="n">
        <v>1</v>
      </c>
    </row>
    <row r="1702">
      <c r="A1702" t="inlineStr">
        <is>
          <t>reference product</t>
        </is>
      </c>
      <c r="B1702" t="inlineStr">
        <is>
          <t>ethanol, from sugarcane</t>
        </is>
      </c>
    </row>
    <row r="1703">
      <c r="A1703" t="inlineStr">
        <is>
          <t>type</t>
        </is>
      </c>
      <c r="B1703" t="inlineStr">
        <is>
          <t>process</t>
        </is>
      </c>
    </row>
    <row r="1704">
      <c r="A1704" t="inlineStr">
        <is>
          <t>unit</t>
        </is>
      </c>
      <c r="B1704" t="inlineStr">
        <is>
          <t>kilogram</t>
        </is>
      </c>
    </row>
    <row r="1705">
      <c r="A1705" t="inlineStr">
        <is>
          <t>source</t>
        </is>
      </c>
      <c r="B1705" t="inlineStr">
        <is>
          <t>Fuel-Cycle Assessment of Selected Bioethanol Production Pathways in the United States, November 1, 2006, M. Wu, M. Wang, H. Huo, http://greet.es.anl.gov/publication-2lli584z (2020 update)</t>
        </is>
      </c>
    </row>
    <row r="1706">
      <c r="A1706" t="inlineStr">
        <is>
          <t>comment</t>
        </is>
      </c>
      <c r="B1706" t="inlineStr">
        <is>
          <t>There is a net co-production of electricity (0.8 kWh per kg of ethanol produced). system expansion performed, hence no allocation. The electricity needed for the CCS is substracted from the generated electricity.</t>
        </is>
      </c>
    </row>
    <row r="1707">
      <c r="A1707" t="inlineStr">
        <is>
          <t>Conversion efficiency (exc. Fuel)</t>
        </is>
      </c>
      <c r="B1707" t="n">
        <v>0</v>
      </c>
    </row>
    <row r="1708">
      <c r="A1708" t="inlineStr">
        <is>
          <t>classifications</t>
        </is>
      </c>
      <c r="B1708" t="inlineStr">
        <is>
          <t>CPC::34131:Ethyl alcohol and other spirits, denatured, of any strength</t>
        </is>
      </c>
    </row>
    <row r="1709">
      <c r="A1709" t="inlineStr">
        <is>
          <t>Exchanges</t>
        </is>
      </c>
    </row>
    <row r="1710">
      <c r="A1710" t="inlineStr">
        <is>
          <t>name</t>
        </is>
      </c>
      <c r="B1710" t="inlineStr">
        <is>
          <t>amount</t>
        </is>
      </c>
      <c r="C1710" t="inlineStr">
        <is>
          <t>location</t>
        </is>
      </c>
      <c r="D1710" t="inlineStr">
        <is>
          <t>unit</t>
        </is>
      </c>
      <c r="E1710" t="inlineStr">
        <is>
          <t>categories</t>
        </is>
      </c>
      <c r="F1710" t="inlineStr">
        <is>
          <t>type</t>
        </is>
      </c>
      <c r="G1710" t="inlineStr">
        <is>
          <t>comment</t>
        </is>
      </c>
      <c r="H1710" t="inlineStr">
        <is>
          <t>reference product</t>
        </is>
      </c>
    </row>
    <row r="1711">
      <c r="A1711" t="inlineStr">
        <is>
          <t>Ethanol production, via fermentation, from sugarcane, with carbon capture and storage, system expansion</t>
        </is>
      </c>
      <c r="B1711" t="n">
        <v>1</v>
      </c>
      <c r="C1711" t="inlineStr">
        <is>
          <t>US</t>
        </is>
      </c>
      <c r="D1711" t="inlineStr">
        <is>
          <t>kilogram</t>
        </is>
      </c>
      <c r="F1711" t="inlineStr">
        <is>
          <t>production</t>
        </is>
      </c>
      <c r="H1711" t="inlineStr">
        <is>
          <t>ethanol, from sugarcane</t>
        </is>
      </c>
    </row>
    <row r="1712">
      <c r="A1712" t="inlineStr">
        <is>
          <t>Farming and supply of sugarcane</t>
        </is>
      </c>
      <c r="B1712" t="n">
        <v>17.2518650602589</v>
      </c>
      <c r="C1712" t="inlineStr">
        <is>
          <t>US</t>
        </is>
      </c>
      <c r="D1712" t="inlineStr">
        <is>
          <t>kilogram</t>
        </is>
      </c>
      <c r="F1712" t="inlineStr">
        <is>
          <t>technosphere</t>
        </is>
      </c>
      <c r="H1712" t="inlineStr">
        <is>
          <t>sugarcane, harvested, at ethanol plant</t>
        </is>
      </c>
    </row>
    <row r="1713">
      <c r="A1713" t="inlineStr">
        <is>
          <t>market for diesel, burned in building machine</t>
        </is>
      </c>
      <c r="B1713" t="n">
        <v>0.1059873022889031</v>
      </c>
      <c r="C1713" t="inlineStr">
        <is>
          <t>GLO</t>
        </is>
      </c>
      <c r="D1713" t="inlineStr">
        <is>
          <t>megajoule</t>
        </is>
      </c>
      <c r="F1713" t="inlineStr">
        <is>
          <t>technosphere</t>
        </is>
      </c>
      <c r="G1713" t="inlineStr">
        <is>
          <t>Originally, it should be a mix of "residual oil" and LPG.</t>
        </is>
      </c>
      <c r="H1713" t="inlineStr">
        <is>
          <t>diesel, burned in building machine</t>
        </is>
      </c>
    </row>
    <row r="1714">
      <c r="A1714" t="inlineStr">
        <is>
          <t>market for lime</t>
        </is>
      </c>
      <c r="B1714" t="n">
        <v>0.0137625507933558</v>
      </c>
      <c r="C1714" t="inlineStr">
        <is>
          <t>RoW</t>
        </is>
      </c>
      <c r="D1714" t="inlineStr">
        <is>
          <t>kilogram</t>
        </is>
      </c>
      <c r="F1714" t="inlineStr">
        <is>
          <t>technosphere</t>
        </is>
      </c>
      <c r="G1714" t="inlineStr">
        <is>
          <t>Lime</t>
        </is>
      </c>
      <c r="H1714" t="inlineStr">
        <is>
          <t>lime</t>
        </is>
      </c>
    </row>
    <row r="1715">
      <c r="A1715" t="inlineStr">
        <is>
          <t>Carbon dioxide, non-fossil</t>
        </is>
      </c>
      <c r="B1715" t="n">
        <v>0.1673670166267299</v>
      </c>
      <c r="D1715" t="inlineStr">
        <is>
          <t>kilogram</t>
        </is>
      </c>
      <c r="E1715" t="inlineStr">
        <is>
          <t>air</t>
        </is>
      </c>
      <c r="F1715" t="inlineStr">
        <is>
          <t>biosphere</t>
        </is>
      </c>
      <c r="G1715" t="inlineStr">
        <is>
          <t>Fermentation CO2</t>
        </is>
      </c>
    </row>
    <row r="1716">
      <c r="A1716" t="inlineStr">
        <is>
          <t>market for ethanol fermentation plant</t>
        </is>
      </c>
      <c r="B1716" t="n">
        <v>5.555555555555555e-10</v>
      </c>
      <c r="C1716" t="inlineStr">
        <is>
          <t>GLO</t>
        </is>
      </c>
      <c r="D1716" t="inlineStr">
        <is>
          <t>unit</t>
        </is>
      </c>
      <c r="F1716" t="inlineStr">
        <is>
          <t>technosphere</t>
        </is>
      </c>
      <c r="G1716" t="inlineStr">
        <is>
          <t>To replace inputs for concrete and steel. 1 plant = 90,000 t of ethanol per year * 20 years</t>
        </is>
      </c>
      <c r="H1716" t="inlineStr">
        <is>
          <t>ethanol fermentation plant</t>
        </is>
      </c>
    </row>
    <row r="1717">
      <c r="A1717" t="inlineStr">
        <is>
          <t>market group for electricity, low voltage</t>
        </is>
      </c>
      <c r="B1717" t="n">
        <v>0.2008089269970534</v>
      </c>
      <c r="C1717" t="inlineStr">
        <is>
          <t>US</t>
        </is>
      </c>
      <c r="D1717" t="inlineStr">
        <is>
          <t>kilowatt hour</t>
        </is>
      </c>
      <c r="F1717" t="inlineStr">
        <is>
          <t>technosphere</t>
        </is>
      </c>
      <c r="G1717" t="inlineStr">
        <is>
          <t>Co-production of electricity. Displaces US-average electricity.</t>
        </is>
      </c>
      <c r="H1717" t="inlineStr">
        <is>
          <t>electricity, low voltage</t>
        </is>
      </c>
    </row>
    <row r="1718">
      <c r="A1718" t="inlineStr">
        <is>
          <t>carbon dioxide storage at wood burning power plant 20 MW post, pipeline 200km, storage 1000m</t>
        </is>
      </c>
      <c r="B1718" t="n">
        <v>6.527313648442459</v>
      </c>
      <c r="C1718" t="inlineStr">
        <is>
          <t>RER</t>
        </is>
      </c>
      <c r="D1718" t="inlineStr">
        <is>
          <t>kilogram</t>
        </is>
      </c>
      <c r="F1718" t="inlineStr">
        <is>
          <t>technosphere</t>
        </is>
      </c>
      <c r="H1718" t="inlineStr">
        <is>
          <t>carbon dioxide storage at wood burning power plant 20 MW post, pipeline 200km, storage 1000m</t>
        </is>
      </c>
    </row>
    <row r="1719">
      <c r="A1719" t="inlineStr">
        <is>
          <t>market for tap water</t>
        </is>
      </c>
      <c r="B1719" t="n">
        <v>0.02105670271383438</v>
      </c>
      <c r="C1719" t="inlineStr">
        <is>
          <t>RoW</t>
        </is>
      </c>
      <c r="D1719" t="inlineStr">
        <is>
          <t>kilogram</t>
        </is>
      </c>
      <c r="F1719" t="inlineStr">
        <is>
          <t>technosphere</t>
        </is>
      </c>
      <c r="G1719" t="inlineStr">
        <is>
          <t>1.53m3/t sugarcane, from DOI:10.4236/jsbs.2013.32019 http://www.scirp.org/journal/PaperInformation.aspx?PaperID=33615</t>
        </is>
      </c>
    </row>
    <row r="1721">
      <c r="A1721" t="inlineStr">
        <is>
          <t>Activity</t>
        </is>
      </c>
      <c r="B1721" t="inlineStr">
        <is>
          <t>Ethanol, from sugarcane, economic allocation, at fuelling station</t>
        </is>
      </c>
    </row>
    <row r="1722">
      <c r="A1722" t="inlineStr">
        <is>
          <t>location</t>
        </is>
      </c>
      <c r="B1722" t="inlineStr">
        <is>
          <t>US</t>
        </is>
      </c>
    </row>
    <row r="1723">
      <c r="A1723" t="inlineStr">
        <is>
          <t>production amount</t>
        </is>
      </c>
      <c r="B1723" t="n">
        <v>1</v>
      </c>
    </row>
    <row r="1724">
      <c r="A1724" t="inlineStr">
        <is>
          <t>reference product</t>
        </is>
      </c>
      <c r="B1724" t="inlineStr">
        <is>
          <t>ethanol, without water, in 99.7% solution state, vehicle grade</t>
        </is>
      </c>
    </row>
    <row r="1725">
      <c r="A1725" t="inlineStr">
        <is>
          <t>type</t>
        </is>
      </c>
      <c r="B1725" t="inlineStr">
        <is>
          <t>process</t>
        </is>
      </c>
    </row>
    <row r="1726">
      <c r="A1726" t="inlineStr">
        <is>
          <t>unit</t>
        </is>
      </c>
      <c r="B1726" t="inlineStr">
        <is>
          <t>kilogram</t>
        </is>
      </c>
    </row>
    <row r="1727">
      <c r="A1727" t="inlineStr">
        <is>
          <t>source</t>
        </is>
      </c>
      <c r="B1727" t="inlineStr">
        <is>
          <t>Fuel-Cycle Assessment of Selected Bioethanol Production Pathways in the United States, November 1, 2006, M. Wu, M. Wang, H. Huo, http://greet.es.anl.gov/publication-2lli584z (2020 update). Distribution of fuel (incl. losses) adapted from ecoinvent 3.7.</t>
        </is>
      </c>
    </row>
    <row r="1728">
      <c r="A1728" t="inlineStr">
        <is>
          <t>comment</t>
        </is>
      </c>
      <c r="B1728" t="inlineStr">
        <is>
          <t>Economic allocation. LHV: 29.7 MJ/kg.</t>
        </is>
      </c>
    </row>
    <row r="1729">
      <c r="A1729" t="inlineStr">
        <is>
          <t>classifications</t>
        </is>
      </c>
      <c r="B1729" t="inlineStr">
        <is>
          <t>CPC::35491:Biodiesel</t>
        </is>
      </c>
    </row>
    <row r="1730">
      <c r="A1730" t="inlineStr">
        <is>
          <t>Exchanges</t>
        </is>
      </c>
    </row>
    <row r="1731">
      <c r="A1731" t="inlineStr">
        <is>
          <t>name</t>
        </is>
      </c>
      <c r="B1731" t="inlineStr">
        <is>
          <t>amount</t>
        </is>
      </c>
      <c r="C1731" t="inlineStr">
        <is>
          <t>location</t>
        </is>
      </c>
      <c r="D1731" t="inlineStr">
        <is>
          <t>unit</t>
        </is>
      </c>
      <c r="E1731" t="inlineStr">
        <is>
          <t>categories</t>
        </is>
      </c>
      <c r="F1731" t="inlineStr">
        <is>
          <t>type</t>
        </is>
      </c>
      <c r="G1731" t="inlineStr">
        <is>
          <t>uncertainty type</t>
        </is>
      </c>
      <c r="H1731" t="inlineStr">
        <is>
          <t>loc</t>
        </is>
      </c>
      <c r="I1731" t="inlineStr">
        <is>
          <t>comment</t>
        </is>
      </c>
      <c r="J1731" t="inlineStr">
        <is>
          <t>reference product</t>
        </is>
      </c>
    </row>
    <row r="1732">
      <c r="A1732" t="inlineStr">
        <is>
          <t>Ethanol, from sugarcane, economic allocation, at fuelling station</t>
        </is>
      </c>
      <c r="B1732" t="n">
        <v>1</v>
      </c>
      <c r="C1732" t="inlineStr">
        <is>
          <t>US</t>
        </is>
      </c>
      <c r="D1732" t="inlineStr">
        <is>
          <t>kilogram</t>
        </is>
      </c>
      <c r="F1732" t="inlineStr">
        <is>
          <t>production</t>
        </is>
      </c>
      <c r="J1732" t="inlineStr">
        <is>
          <t>ethanol, without water, in 99.7% solution state, vehicle grade</t>
        </is>
      </c>
    </row>
    <row r="1733">
      <c r="A1733" t="inlineStr">
        <is>
          <t>Ethanol production, via fermentation, from sugarcane, economic allocation</t>
        </is>
      </c>
      <c r="B1733" t="n">
        <v>1.00057</v>
      </c>
      <c r="C1733" t="inlineStr">
        <is>
          <t>US</t>
        </is>
      </c>
      <c r="D1733" t="inlineStr">
        <is>
          <t>kilogram</t>
        </is>
      </c>
      <c r="F1733" t="inlineStr">
        <is>
          <t>technosphere</t>
        </is>
      </c>
      <c r="J1733" t="inlineStr">
        <is>
          <t>ethanol, from sugarcane</t>
        </is>
      </c>
    </row>
    <row r="1734">
      <c r="A1734" t="inlineStr">
        <is>
          <t>market group for electricity, low voltage</t>
        </is>
      </c>
      <c r="B1734" t="n">
        <v>0.0067</v>
      </c>
      <c r="C1734" t="inlineStr">
        <is>
          <t>US</t>
        </is>
      </c>
      <c r="D1734" t="inlineStr">
        <is>
          <t>kilowatt hour</t>
        </is>
      </c>
      <c r="F1734" t="inlineStr">
        <is>
          <t>technosphere</t>
        </is>
      </c>
      <c r="J1734" t="inlineStr">
        <is>
          <t>electricity, low voltage</t>
        </is>
      </c>
    </row>
    <row r="1735">
      <c r="A1735" t="inlineStr">
        <is>
          <t>market for fly ash and scrubber sludge</t>
        </is>
      </c>
      <c r="B1735" t="n">
        <v>-0.000168</v>
      </c>
      <c r="C1735" t="inlineStr">
        <is>
          <t>RoW</t>
        </is>
      </c>
      <c r="D1735" t="inlineStr">
        <is>
          <t>kilogram</t>
        </is>
      </c>
      <c r="F1735" t="inlineStr">
        <is>
          <t>technosphere</t>
        </is>
      </c>
      <c r="J1735" t="inlineStr">
        <is>
          <t>fly ash and scrubber sludge</t>
        </is>
      </c>
    </row>
    <row r="1736">
      <c r="A1736" t="inlineStr">
        <is>
          <t>market for heat, central or small-scale, other than natural gas</t>
        </is>
      </c>
      <c r="B1736" t="n">
        <v>0.000584</v>
      </c>
      <c r="C1736" t="inlineStr">
        <is>
          <t>RoW</t>
        </is>
      </c>
      <c r="D1736" t="inlineStr">
        <is>
          <t>megajoule</t>
        </is>
      </c>
      <c r="F1736" t="inlineStr">
        <is>
          <t>technosphere</t>
        </is>
      </c>
      <c r="J1736" t="inlineStr">
        <is>
          <t>heat, central or small-scale, other than natural gas</t>
        </is>
      </c>
    </row>
    <row r="1737">
      <c r="A1737" t="inlineStr">
        <is>
          <t>infrastructure construction, for regional distribution of oil product</t>
        </is>
      </c>
      <c r="B1737" t="n">
        <v>2.6e-10</v>
      </c>
      <c r="C1737" t="inlineStr">
        <is>
          <t>RoW</t>
        </is>
      </c>
      <c r="D1737" t="inlineStr">
        <is>
          <t>unit</t>
        </is>
      </c>
      <c r="F1737" t="inlineStr">
        <is>
          <t>technosphere</t>
        </is>
      </c>
      <c r="J1737" t="inlineStr">
        <is>
          <t>infrastructure, for regional distribution of oil product</t>
        </is>
      </c>
    </row>
    <row r="1738">
      <c r="A1738" t="inlineStr">
        <is>
          <t>market for municipal solid waste</t>
        </is>
      </c>
      <c r="B1738" t="n">
        <v>-6.27e-06</v>
      </c>
      <c r="C1738" t="inlineStr">
        <is>
          <t>RoW</t>
        </is>
      </c>
      <c r="D1738" t="inlineStr">
        <is>
          <t>kilogram</t>
        </is>
      </c>
      <c r="F1738" t="inlineStr">
        <is>
          <t>technosphere</t>
        </is>
      </c>
      <c r="J1738" t="inlineStr">
        <is>
          <t>municipal solid waste</t>
        </is>
      </c>
    </row>
    <row r="1739">
      <c r="A1739" t="inlineStr">
        <is>
          <t>market for rainwater mineral oil storage</t>
        </is>
      </c>
      <c r="B1739" t="n">
        <v>-7.499999999999999e-05</v>
      </c>
      <c r="C1739" t="inlineStr">
        <is>
          <t>RoW</t>
        </is>
      </c>
      <c r="D1739" t="inlineStr">
        <is>
          <t>cubic meter</t>
        </is>
      </c>
      <c r="F1739" t="inlineStr">
        <is>
          <t>technosphere</t>
        </is>
      </c>
      <c r="J1739" t="inlineStr">
        <is>
          <t>rainwater mineral oil storage</t>
        </is>
      </c>
    </row>
    <row r="1740">
      <c r="A1740" t="inlineStr">
        <is>
          <t>market for tap water</t>
        </is>
      </c>
      <c r="B1740" t="n">
        <v>0.0006890000000000001</v>
      </c>
      <c r="C1740" t="inlineStr">
        <is>
          <t>RoW</t>
        </is>
      </c>
      <c r="D1740" t="inlineStr">
        <is>
          <t>kilogram</t>
        </is>
      </c>
      <c r="F1740" t="inlineStr">
        <is>
          <t>technosphere</t>
        </is>
      </c>
      <c r="J1740" t="inlineStr">
        <is>
          <t>tap water</t>
        </is>
      </c>
    </row>
    <row r="1741">
      <c r="A1741" t="inlineStr">
        <is>
          <t>market for transport, freight train</t>
        </is>
      </c>
      <c r="B1741" t="n">
        <v>0.0336</v>
      </c>
      <c r="C1741" t="inlineStr">
        <is>
          <t>RoW</t>
        </is>
      </c>
      <c r="D1741" t="inlineStr">
        <is>
          <t>ton kilometer</t>
        </is>
      </c>
      <c r="F1741" t="inlineStr">
        <is>
          <t>technosphere</t>
        </is>
      </c>
      <c r="J1741" t="inlineStr">
        <is>
          <t>transport, freight train</t>
        </is>
      </c>
    </row>
    <row r="1742">
      <c r="A1742" t="inlineStr">
        <is>
          <t>market for transport, freight, lorry, unspecified</t>
        </is>
      </c>
      <c r="B1742" t="n">
        <v>0.0326</v>
      </c>
      <c r="C1742" t="inlineStr">
        <is>
          <t>RER</t>
        </is>
      </c>
      <c r="D1742" t="inlineStr">
        <is>
          <t>ton kilometer</t>
        </is>
      </c>
      <c r="F1742" t="inlineStr">
        <is>
          <t>technosphere</t>
        </is>
      </c>
      <c r="J1742" t="inlineStr">
        <is>
          <t>transport, freight, lorry, unspecified</t>
        </is>
      </c>
    </row>
    <row r="1743">
      <c r="A1743" t="inlineStr">
        <is>
          <t>treatment of wastewater, average, capacity 1E9l/year</t>
        </is>
      </c>
      <c r="B1743" t="n">
        <v>-6.89e-07</v>
      </c>
      <c r="C1743" t="inlineStr">
        <is>
          <t>RoW</t>
        </is>
      </c>
      <c r="D1743" t="inlineStr">
        <is>
          <t>cubic meter</t>
        </is>
      </c>
      <c r="F1743" t="inlineStr">
        <is>
          <t>technosphere</t>
        </is>
      </c>
      <c r="J1743" t="inlineStr">
        <is>
          <t>wastewater, average</t>
        </is>
      </c>
    </row>
    <row r="1745">
      <c r="A1745" t="inlineStr">
        <is>
          <t>Activity</t>
        </is>
      </c>
      <c r="B1745" t="inlineStr">
        <is>
          <t>Ethanol, from sugarcane, energy allocation, at fuelling station</t>
        </is>
      </c>
    </row>
    <row r="1746">
      <c r="A1746" t="inlineStr">
        <is>
          <t>location</t>
        </is>
      </c>
      <c r="B1746" t="inlineStr">
        <is>
          <t>US</t>
        </is>
      </c>
    </row>
    <row r="1747">
      <c r="A1747" t="inlineStr">
        <is>
          <t>production amount</t>
        </is>
      </c>
      <c r="B1747" t="n">
        <v>1</v>
      </c>
    </row>
    <row r="1748">
      <c r="A1748" t="inlineStr">
        <is>
          <t>reference product</t>
        </is>
      </c>
      <c r="B1748" t="inlineStr">
        <is>
          <t>ethanol, without water, in 99.7% solution state, vehicle grade</t>
        </is>
      </c>
    </row>
    <row r="1749">
      <c r="A1749" t="inlineStr">
        <is>
          <t>type</t>
        </is>
      </c>
      <c r="B1749" t="inlineStr">
        <is>
          <t>process</t>
        </is>
      </c>
    </row>
    <row r="1750">
      <c r="A1750" t="inlineStr">
        <is>
          <t>unit</t>
        </is>
      </c>
      <c r="B1750" t="inlineStr">
        <is>
          <t>kilogram</t>
        </is>
      </c>
    </row>
    <row r="1751">
      <c r="A1751" t="inlineStr">
        <is>
          <t>source</t>
        </is>
      </c>
      <c r="B1751" t="inlineStr">
        <is>
          <t>Fuel-Cycle Assessment of Selected Bioethanol Production Pathways in the United States, November 1, 2006, M. Wu, M. Wang, H. Huo, http://greet.es.anl.gov/publication-2lli584z (2020 update). Distribution of fuel (incl. losses) adapted from ecoinvent 3.7.</t>
        </is>
      </c>
    </row>
    <row r="1752">
      <c r="A1752" t="inlineStr">
        <is>
          <t>comment</t>
        </is>
      </c>
      <c r="B1752" t="inlineStr">
        <is>
          <t>Energy allocation. LHV: 29.7 MJ/kg.</t>
        </is>
      </c>
    </row>
    <row r="1753">
      <c r="A1753" t="inlineStr">
        <is>
          <t>classifications</t>
        </is>
      </c>
      <c r="B1753" t="inlineStr">
        <is>
          <t>CPC::35491:Biodiesel</t>
        </is>
      </c>
    </row>
    <row r="1754">
      <c r="A1754" t="inlineStr">
        <is>
          <t>Exchanges</t>
        </is>
      </c>
    </row>
    <row r="1755">
      <c r="A1755" t="inlineStr">
        <is>
          <t>name</t>
        </is>
      </c>
      <c r="B1755" t="inlineStr">
        <is>
          <t>amount</t>
        </is>
      </c>
      <c r="C1755" t="inlineStr">
        <is>
          <t>location</t>
        </is>
      </c>
      <c r="D1755" t="inlineStr">
        <is>
          <t>unit</t>
        </is>
      </c>
      <c r="E1755" t="inlineStr">
        <is>
          <t>categories</t>
        </is>
      </c>
      <c r="F1755" t="inlineStr">
        <is>
          <t>type</t>
        </is>
      </c>
      <c r="G1755" t="inlineStr">
        <is>
          <t>uncertainty type</t>
        </is>
      </c>
      <c r="H1755" t="inlineStr">
        <is>
          <t>loc</t>
        </is>
      </c>
      <c r="I1755" t="inlineStr">
        <is>
          <t>comment</t>
        </is>
      </c>
      <c r="J1755" t="inlineStr">
        <is>
          <t>reference product</t>
        </is>
      </c>
    </row>
    <row r="1756">
      <c r="A1756" t="inlineStr">
        <is>
          <t>Ethanol, from sugarcane, energy allocation, at fuelling station</t>
        </is>
      </c>
      <c r="B1756" t="n">
        <v>1</v>
      </c>
      <c r="C1756" t="inlineStr">
        <is>
          <t>US</t>
        </is>
      </c>
      <c r="D1756" t="inlineStr">
        <is>
          <t>kilogram</t>
        </is>
      </c>
      <c r="F1756" t="inlineStr">
        <is>
          <t>production</t>
        </is>
      </c>
      <c r="J1756" t="inlineStr">
        <is>
          <t>ethanol, without water, in 99.7% solution state, vehicle grade</t>
        </is>
      </c>
    </row>
    <row r="1757">
      <c r="A1757" t="inlineStr">
        <is>
          <t>Ethanol production, via fermentation, from sugarcane, energy allocation</t>
        </is>
      </c>
      <c r="B1757" t="n">
        <v>1.00057</v>
      </c>
      <c r="C1757" t="inlineStr">
        <is>
          <t>US</t>
        </is>
      </c>
      <c r="D1757" t="inlineStr">
        <is>
          <t>kilogram</t>
        </is>
      </c>
      <c r="F1757" t="inlineStr">
        <is>
          <t>technosphere</t>
        </is>
      </c>
      <c r="J1757" t="inlineStr">
        <is>
          <t>ethanol, from sugarcane</t>
        </is>
      </c>
    </row>
    <row r="1758">
      <c r="A1758" t="inlineStr">
        <is>
          <t>market group for electricity, low voltage</t>
        </is>
      </c>
      <c r="B1758" t="n">
        <v>0.0067</v>
      </c>
      <c r="C1758" t="inlineStr">
        <is>
          <t>US</t>
        </is>
      </c>
      <c r="D1758" t="inlineStr">
        <is>
          <t>kilowatt hour</t>
        </is>
      </c>
      <c r="F1758" t="inlineStr">
        <is>
          <t>technosphere</t>
        </is>
      </c>
      <c r="J1758" t="inlineStr">
        <is>
          <t>electricity, low voltage</t>
        </is>
      </c>
    </row>
    <row r="1759">
      <c r="A1759" t="inlineStr">
        <is>
          <t>market for fly ash and scrubber sludge</t>
        </is>
      </c>
      <c r="B1759" t="n">
        <v>-0.000168</v>
      </c>
      <c r="C1759" t="inlineStr">
        <is>
          <t>RoW</t>
        </is>
      </c>
      <c r="D1759" t="inlineStr">
        <is>
          <t>kilogram</t>
        </is>
      </c>
      <c r="F1759" t="inlineStr">
        <is>
          <t>technosphere</t>
        </is>
      </c>
      <c r="J1759" t="inlineStr">
        <is>
          <t>fly ash and scrubber sludge</t>
        </is>
      </c>
    </row>
    <row r="1760">
      <c r="A1760" t="inlineStr">
        <is>
          <t>market for heat, central or small-scale, other than natural gas</t>
        </is>
      </c>
      <c r="B1760" t="n">
        <v>0.000584</v>
      </c>
      <c r="C1760" t="inlineStr">
        <is>
          <t>RoW</t>
        </is>
      </c>
      <c r="D1760" t="inlineStr">
        <is>
          <t>megajoule</t>
        </is>
      </c>
      <c r="F1760" t="inlineStr">
        <is>
          <t>technosphere</t>
        </is>
      </c>
      <c r="J1760" t="inlineStr">
        <is>
          <t>heat, central or small-scale, other than natural gas</t>
        </is>
      </c>
    </row>
    <row r="1761">
      <c r="A1761" t="inlineStr">
        <is>
          <t>infrastructure construction, for regional distribution of oil product</t>
        </is>
      </c>
      <c r="B1761" t="n">
        <v>2.6e-10</v>
      </c>
      <c r="C1761" t="inlineStr">
        <is>
          <t>RoW</t>
        </is>
      </c>
      <c r="D1761" t="inlineStr">
        <is>
          <t>unit</t>
        </is>
      </c>
      <c r="F1761" t="inlineStr">
        <is>
          <t>technosphere</t>
        </is>
      </c>
      <c r="J1761" t="inlineStr">
        <is>
          <t>infrastructure, for regional distribution of oil product</t>
        </is>
      </c>
    </row>
    <row r="1762">
      <c r="A1762" t="inlineStr">
        <is>
          <t>market for municipal solid waste</t>
        </is>
      </c>
      <c r="B1762" t="n">
        <v>-6.27e-06</v>
      </c>
      <c r="C1762" t="inlineStr">
        <is>
          <t>RoW</t>
        </is>
      </c>
      <c r="D1762" t="inlineStr">
        <is>
          <t>kilogram</t>
        </is>
      </c>
      <c r="F1762" t="inlineStr">
        <is>
          <t>technosphere</t>
        </is>
      </c>
      <c r="J1762" t="inlineStr">
        <is>
          <t>municipal solid waste</t>
        </is>
      </c>
    </row>
    <row r="1763">
      <c r="A1763" t="inlineStr">
        <is>
          <t>market for rainwater mineral oil storage</t>
        </is>
      </c>
      <c r="B1763" t="n">
        <v>-7.499999999999999e-05</v>
      </c>
      <c r="C1763" t="inlineStr">
        <is>
          <t>RoW</t>
        </is>
      </c>
      <c r="D1763" t="inlineStr">
        <is>
          <t>cubic meter</t>
        </is>
      </c>
      <c r="F1763" t="inlineStr">
        <is>
          <t>technosphere</t>
        </is>
      </c>
      <c r="J1763" t="inlineStr">
        <is>
          <t>rainwater mineral oil storage</t>
        </is>
      </c>
    </row>
    <row r="1764">
      <c r="A1764" t="inlineStr">
        <is>
          <t>market for tap water</t>
        </is>
      </c>
      <c r="B1764" t="n">
        <v>0.0006890000000000001</v>
      </c>
      <c r="C1764" t="inlineStr">
        <is>
          <t>RoW</t>
        </is>
      </c>
      <c r="D1764" t="inlineStr">
        <is>
          <t>kilogram</t>
        </is>
      </c>
      <c r="F1764" t="inlineStr">
        <is>
          <t>technosphere</t>
        </is>
      </c>
      <c r="J1764" t="inlineStr">
        <is>
          <t>tap water</t>
        </is>
      </c>
    </row>
    <row r="1765">
      <c r="A1765" t="inlineStr">
        <is>
          <t>market for transport, freight train</t>
        </is>
      </c>
      <c r="B1765" t="n">
        <v>0.0336</v>
      </c>
      <c r="C1765" t="inlineStr">
        <is>
          <t>RoW</t>
        </is>
      </c>
      <c r="D1765" t="inlineStr">
        <is>
          <t>ton kilometer</t>
        </is>
      </c>
      <c r="F1765" t="inlineStr">
        <is>
          <t>technosphere</t>
        </is>
      </c>
      <c r="J1765" t="inlineStr">
        <is>
          <t>transport, freight train</t>
        </is>
      </c>
    </row>
    <row r="1766">
      <c r="A1766" t="inlineStr">
        <is>
          <t>market for transport, freight, lorry, unspecified</t>
        </is>
      </c>
      <c r="B1766" t="n">
        <v>0.0326</v>
      </c>
      <c r="C1766" t="inlineStr">
        <is>
          <t>RER</t>
        </is>
      </c>
      <c r="D1766" t="inlineStr">
        <is>
          <t>ton kilometer</t>
        </is>
      </c>
      <c r="F1766" t="inlineStr">
        <is>
          <t>technosphere</t>
        </is>
      </c>
      <c r="J1766" t="inlineStr">
        <is>
          <t>transport, freight, lorry, unspecified</t>
        </is>
      </c>
    </row>
    <row r="1767">
      <c r="A1767" t="inlineStr">
        <is>
          <t>treatment of wastewater, average, capacity 1E9l/year</t>
        </is>
      </c>
      <c r="B1767" t="n">
        <v>-6.89e-07</v>
      </c>
      <c r="C1767" t="inlineStr">
        <is>
          <t>RoW</t>
        </is>
      </c>
      <c r="D1767" t="inlineStr">
        <is>
          <t>cubic meter</t>
        </is>
      </c>
      <c r="F1767" t="inlineStr">
        <is>
          <t>technosphere</t>
        </is>
      </c>
      <c r="J1767" t="inlineStr">
        <is>
          <t>wastewater, average</t>
        </is>
      </c>
    </row>
    <row r="1769">
      <c r="A1769" t="inlineStr">
        <is>
          <t>Activity</t>
        </is>
      </c>
      <c r="B1769" t="inlineStr">
        <is>
          <t>Ethanol, from sugarcane, system expansion, at fuelling station</t>
        </is>
      </c>
    </row>
    <row r="1770">
      <c r="A1770" t="inlineStr">
        <is>
          <t>location</t>
        </is>
      </c>
      <c r="B1770" t="inlineStr">
        <is>
          <t>US</t>
        </is>
      </c>
    </row>
    <row r="1771">
      <c r="A1771" t="inlineStr">
        <is>
          <t>production amount</t>
        </is>
      </c>
      <c r="B1771" t="n">
        <v>1</v>
      </c>
    </row>
    <row r="1772">
      <c r="A1772" t="inlineStr">
        <is>
          <t>reference product</t>
        </is>
      </c>
      <c r="B1772" t="inlineStr">
        <is>
          <t>ethanol, without water, in 99.7% solution state, vehicle grade</t>
        </is>
      </c>
    </row>
    <row r="1773">
      <c r="A1773" t="inlineStr">
        <is>
          <t>type</t>
        </is>
      </c>
      <c r="B1773" t="inlineStr">
        <is>
          <t>process</t>
        </is>
      </c>
    </row>
    <row r="1774">
      <c r="A1774" t="inlineStr">
        <is>
          <t>unit</t>
        </is>
      </c>
      <c r="B1774" t="inlineStr">
        <is>
          <t>kilogram</t>
        </is>
      </c>
    </row>
    <row r="1775">
      <c r="A1775" t="inlineStr">
        <is>
          <t>source</t>
        </is>
      </c>
      <c r="B1775" t="inlineStr">
        <is>
          <t>Fuel-Cycle Assessment of Selected Bioethanol Production Pathways in the United States, November 1, 2006, M. Wu, M. Wang, H. Huo, http://greet.es.anl.gov/publication-2lli584z (2020 update). Distribution of fuel (incl. losses) adapted from ecoinvent 3.7.</t>
        </is>
      </c>
    </row>
    <row r="1776">
      <c r="A1776" t="inlineStr">
        <is>
          <t>comment</t>
        </is>
      </c>
      <c r="B1776" t="inlineStr">
        <is>
          <t>system expansion. LHV: 29.7 MJ/kg.</t>
        </is>
      </c>
    </row>
    <row r="1777">
      <c r="A1777" t="inlineStr">
        <is>
          <t>classifications</t>
        </is>
      </c>
      <c r="B1777" t="inlineStr">
        <is>
          <t>CPC::35491:Biodiesel</t>
        </is>
      </c>
    </row>
    <row r="1778">
      <c r="A1778" t="inlineStr">
        <is>
          <t>Exchanges</t>
        </is>
      </c>
    </row>
    <row r="1779">
      <c r="A1779" t="inlineStr">
        <is>
          <t>name</t>
        </is>
      </c>
      <c r="B1779" t="inlineStr">
        <is>
          <t>amount</t>
        </is>
      </c>
      <c r="C1779" t="inlineStr">
        <is>
          <t>location</t>
        </is>
      </c>
      <c r="D1779" t="inlineStr">
        <is>
          <t>unit</t>
        </is>
      </c>
      <c r="E1779" t="inlineStr">
        <is>
          <t>categories</t>
        </is>
      </c>
      <c r="F1779" t="inlineStr">
        <is>
          <t>type</t>
        </is>
      </c>
      <c r="G1779" t="inlineStr">
        <is>
          <t>uncertainty type</t>
        </is>
      </c>
      <c r="H1779" t="inlineStr">
        <is>
          <t>loc</t>
        </is>
      </c>
      <c r="I1779" t="inlineStr">
        <is>
          <t>comment</t>
        </is>
      </c>
      <c r="J1779" t="inlineStr">
        <is>
          <t>reference product</t>
        </is>
      </c>
    </row>
    <row r="1780">
      <c r="A1780" t="inlineStr">
        <is>
          <t>Ethanol, from sugarcane, system expansion, at fuelling station</t>
        </is>
      </c>
      <c r="B1780" t="n">
        <v>1</v>
      </c>
      <c r="C1780" t="inlineStr">
        <is>
          <t>US</t>
        </is>
      </c>
      <c r="D1780" t="inlineStr">
        <is>
          <t>kilogram</t>
        </is>
      </c>
      <c r="F1780" t="inlineStr">
        <is>
          <t>production</t>
        </is>
      </c>
      <c r="J1780" t="inlineStr">
        <is>
          <t>ethanol, without water, in 99.7% solution state, vehicle grade</t>
        </is>
      </c>
    </row>
    <row r="1781">
      <c r="A1781" t="inlineStr">
        <is>
          <t>Ethanol production, via fermentation, from sugarcane, system expansion</t>
        </is>
      </c>
      <c r="B1781" t="n">
        <v>1.00057</v>
      </c>
      <c r="C1781" t="inlineStr">
        <is>
          <t>US</t>
        </is>
      </c>
      <c r="D1781" t="inlineStr">
        <is>
          <t>kilogram</t>
        </is>
      </c>
      <c r="F1781" t="inlineStr">
        <is>
          <t>technosphere</t>
        </is>
      </c>
      <c r="J1781" t="inlineStr">
        <is>
          <t>ethanol, from sugarcane</t>
        </is>
      </c>
    </row>
    <row r="1782">
      <c r="A1782" t="inlineStr">
        <is>
          <t>market group for electricity, low voltage</t>
        </is>
      </c>
      <c r="B1782" t="n">
        <v>0.0067</v>
      </c>
      <c r="C1782" t="inlineStr">
        <is>
          <t>US</t>
        </is>
      </c>
      <c r="D1782" t="inlineStr">
        <is>
          <t>kilowatt hour</t>
        </is>
      </c>
      <c r="F1782" t="inlineStr">
        <is>
          <t>technosphere</t>
        </is>
      </c>
      <c r="J1782" t="inlineStr">
        <is>
          <t>electricity, low voltage</t>
        </is>
      </c>
    </row>
    <row r="1783">
      <c r="A1783" t="inlineStr">
        <is>
          <t>market for fly ash and scrubber sludge</t>
        </is>
      </c>
      <c r="B1783" t="n">
        <v>-0.000168</v>
      </c>
      <c r="C1783" t="inlineStr">
        <is>
          <t>RoW</t>
        </is>
      </c>
      <c r="D1783" t="inlineStr">
        <is>
          <t>kilogram</t>
        </is>
      </c>
      <c r="F1783" t="inlineStr">
        <is>
          <t>technosphere</t>
        </is>
      </c>
      <c r="J1783" t="inlineStr">
        <is>
          <t>fly ash and scrubber sludge</t>
        </is>
      </c>
    </row>
    <row r="1784">
      <c r="A1784" t="inlineStr">
        <is>
          <t>market for heat, central or small-scale, other than natural gas</t>
        </is>
      </c>
      <c r="B1784" t="n">
        <v>0.000584</v>
      </c>
      <c r="C1784" t="inlineStr">
        <is>
          <t>RoW</t>
        </is>
      </c>
      <c r="D1784" t="inlineStr">
        <is>
          <t>megajoule</t>
        </is>
      </c>
      <c r="F1784" t="inlineStr">
        <is>
          <t>technosphere</t>
        </is>
      </c>
      <c r="J1784" t="inlineStr">
        <is>
          <t>heat, central or small-scale, other than natural gas</t>
        </is>
      </c>
    </row>
    <row r="1785">
      <c r="A1785" t="inlineStr">
        <is>
          <t>infrastructure construction, for regional distribution of oil product</t>
        </is>
      </c>
      <c r="B1785" t="n">
        <v>2.6e-10</v>
      </c>
      <c r="C1785" t="inlineStr">
        <is>
          <t>RoW</t>
        </is>
      </c>
      <c r="D1785" t="inlineStr">
        <is>
          <t>unit</t>
        </is>
      </c>
      <c r="F1785" t="inlineStr">
        <is>
          <t>technosphere</t>
        </is>
      </c>
      <c r="J1785" t="inlineStr">
        <is>
          <t>infrastructure, for regional distribution of oil product</t>
        </is>
      </c>
    </row>
    <row r="1786">
      <c r="A1786" t="inlineStr">
        <is>
          <t>market for municipal solid waste</t>
        </is>
      </c>
      <c r="B1786" t="n">
        <v>-6.27e-06</v>
      </c>
      <c r="C1786" t="inlineStr">
        <is>
          <t>RoW</t>
        </is>
      </c>
      <c r="D1786" t="inlineStr">
        <is>
          <t>kilogram</t>
        </is>
      </c>
      <c r="F1786" t="inlineStr">
        <is>
          <t>technosphere</t>
        </is>
      </c>
      <c r="J1786" t="inlineStr">
        <is>
          <t>municipal solid waste</t>
        </is>
      </c>
    </row>
    <row r="1787">
      <c r="A1787" t="inlineStr">
        <is>
          <t>market for rainwater mineral oil storage</t>
        </is>
      </c>
      <c r="B1787" t="n">
        <v>-7.499999999999999e-05</v>
      </c>
      <c r="C1787" t="inlineStr">
        <is>
          <t>RoW</t>
        </is>
      </c>
      <c r="D1787" t="inlineStr">
        <is>
          <t>cubic meter</t>
        </is>
      </c>
      <c r="F1787" t="inlineStr">
        <is>
          <t>technosphere</t>
        </is>
      </c>
      <c r="J1787" t="inlineStr">
        <is>
          <t>rainwater mineral oil storage</t>
        </is>
      </c>
    </row>
    <row r="1788">
      <c r="A1788" t="inlineStr">
        <is>
          <t>market for tap water</t>
        </is>
      </c>
      <c r="B1788" t="n">
        <v>0.0006890000000000001</v>
      </c>
      <c r="C1788" t="inlineStr">
        <is>
          <t>RoW</t>
        </is>
      </c>
      <c r="D1788" t="inlineStr">
        <is>
          <t>kilogram</t>
        </is>
      </c>
      <c r="F1788" t="inlineStr">
        <is>
          <t>technosphere</t>
        </is>
      </c>
      <c r="J1788" t="inlineStr">
        <is>
          <t>tap water</t>
        </is>
      </c>
    </row>
    <row r="1789">
      <c r="A1789" t="inlineStr">
        <is>
          <t>market for transport, freight train</t>
        </is>
      </c>
      <c r="B1789" t="n">
        <v>0.0336</v>
      </c>
      <c r="C1789" t="inlineStr">
        <is>
          <t>RoW</t>
        </is>
      </c>
      <c r="D1789" t="inlineStr">
        <is>
          <t>ton kilometer</t>
        </is>
      </c>
      <c r="F1789" t="inlineStr">
        <is>
          <t>technosphere</t>
        </is>
      </c>
      <c r="J1789" t="inlineStr">
        <is>
          <t>transport, freight train</t>
        </is>
      </c>
    </row>
    <row r="1790">
      <c r="A1790" t="inlineStr">
        <is>
          <t>market for transport, freight, lorry, unspecified</t>
        </is>
      </c>
      <c r="B1790" t="n">
        <v>0.0326</v>
      </c>
      <c r="C1790" t="inlineStr">
        <is>
          <t>RER</t>
        </is>
      </c>
      <c r="D1790" t="inlineStr">
        <is>
          <t>ton kilometer</t>
        </is>
      </c>
      <c r="F1790" t="inlineStr">
        <is>
          <t>technosphere</t>
        </is>
      </c>
      <c r="J1790" t="inlineStr">
        <is>
          <t>transport, freight, lorry, unspecified</t>
        </is>
      </c>
    </row>
    <row r="1791">
      <c r="A1791" t="inlineStr">
        <is>
          <t>treatment of wastewater, average, capacity 1E9l/year</t>
        </is>
      </c>
      <c r="B1791" t="n">
        <v>-6.89e-07</v>
      </c>
      <c r="C1791" t="inlineStr">
        <is>
          <t>RoW</t>
        </is>
      </c>
      <c r="D1791" t="inlineStr">
        <is>
          <t>cubic meter</t>
        </is>
      </c>
      <c r="F1791" t="inlineStr">
        <is>
          <t>technosphere</t>
        </is>
      </c>
      <c r="J1791" t="inlineStr">
        <is>
          <t>wastewater, average</t>
        </is>
      </c>
    </row>
    <row r="1794">
      <c r="A1794" t="inlineStr">
        <is>
          <t>Activity</t>
        </is>
      </c>
      <c r="B1794" t="inlineStr">
        <is>
          <t>Ethanol, from sugarcane, economic allocation, with carbon capture and storage, at fuelling station</t>
        </is>
      </c>
    </row>
    <row r="1795">
      <c r="A1795" t="inlineStr">
        <is>
          <t>location</t>
        </is>
      </c>
      <c r="B1795" t="inlineStr">
        <is>
          <t>US</t>
        </is>
      </c>
    </row>
    <row r="1796">
      <c r="A1796" t="inlineStr">
        <is>
          <t>production amount</t>
        </is>
      </c>
      <c r="B1796" t="n">
        <v>1</v>
      </c>
    </row>
    <row r="1797">
      <c r="A1797" t="inlineStr">
        <is>
          <t>reference product</t>
        </is>
      </c>
      <c r="B1797" t="inlineStr">
        <is>
          <t>ethanol, without water, in 99.7% solution state, vehicle grade</t>
        </is>
      </c>
    </row>
    <row r="1798">
      <c r="A1798" t="inlineStr">
        <is>
          <t>type</t>
        </is>
      </c>
      <c r="B1798" t="inlineStr">
        <is>
          <t>process</t>
        </is>
      </c>
    </row>
    <row r="1799">
      <c r="A1799" t="inlineStr">
        <is>
          <t>unit</t>
        </is>
      </c>
      <c r="B1799" t="inlineStr">
        <is>
          <t>kilogram</t>
        </is>
      </c>
    </row>
    <row r="1800">
      <c r="A1800" t="inlineStr">
        <is>
          <t>source</t>
        </is>
      </c>
      <c r="B1800" t="inlineStr">
        <is>
          <t>Fuel-Cycle Assessment of Selected Bioethanol Production Pathways in the United States, November 1, 2006, M. Wu, M. Wang, H. Huo, http://greet.es.anl.gov/publication-2lli584z (2020 update). Distribution of fuel (incl. losses) adapted from ecoinvent 3.7.</t>
        </is>
      </c>
    </row>
    <row r="1801">
      <c r="A1801" t="inlineStr">
        <is>
          <t>comment</t>
        </is>
      </c>
      <c r="B1801" t="inlineStr">
        <is>
          <t>Economic allocation. LHV: 29.7 MJ/kg.</t>
        </is>
      </c>
    </row>
    <row r="1802">
      <c r="A1802" t="inlineStr">
        <is>
          <t>classifications</t>
        </is>
      </c>
      <c r="B1802" t="inlineStr">
        <is>
          <t>CPC::35491:Biodiesel</t>
        </is>
      </c>
    </row>
    <row r="1803">
      <c r="A1803" t="inlineStr">
        <is>
          <t>Exchanges</t>
        </is>
      </c>
    </row>
    <row r="1804">
      <c r="A1804" t="inlineStr">
        <is>
          <t>name</t>
        </is>
      </c>
      <c r="B1804" t="inlineStr">
        <is>
          <t>amount</t>
        </is>
      </c>
      <c r="C1804" t="inlineStr">
        <is>
          <t>location</t>
        </is>
      </c>
      <c r="D1804" t="inlineStr">
        <is>
          <t>unit</t>
        </is>
      </c>
      <c r="E1804" t="inlineStr">
        <is>
          <t>categories</t>
        </is>
      </c>
      <c r="F1804" t="inlineStr">
        <is>
          <t>type</t>
        </is>
      </c>
      <c r="G1804" t="inlineStr">
        <is>
          <t>uncertainty type</t>
        </is>
      </c>
      <c r="H1804" t="inlineStr">
        <is>
          <t>loc</t>
        </is>
      </c>
      <c r="I1804" t="inlineStr">
        <is>
          <t>comment</t>
        </is>
      </c>
      <c r="J1804" t="inlineStr">
        <is>
          <t>reference product</t>
        </is>
      </c>
    </row>
    <row r="1805">
      <c r="A1805" t="inlineStr">
        <is>
          <t>Ethanol, from sugarcane, economic allocation, with carbon capture and storage, at fuelling station</t>
        </is>
      </c>
      <c r="B1805" t="n">
        <v>1</v>
      </c>
      <c r="C1805" t="inlineStr">
        <is>
          <t>US</t>
        </is>
      </c>
      <c r="D1805" t="inlineStr">
        <is>
          <t>kilogram</t>
        </is>
      </c>
      <c r="F1805" t="inlineStr">
        <is>
          <t>production</t>
        </is>
      </c>
      <c r="J1805" t="inlineStr">
        <is>
          <t>ethanol, without water, in 99.7% solution state, vehicle grade</t>
        </is>
      </c>
    </row>
    <row r="1806">
      <c r="A1806" t="inlineStr">
        <is>
          <t>Ethanol production, via fermentation, from sugarcane, with carbon capture and storage, economic allocation</t>
        </is>
      </c>
      <c r="B1806" t="n">
        <v>1.00057</v>
      </c>
      <c r="C1806" t="inlineStr">
        <is>
          <t>US</t>
        </is>
      </c>
      <c r="D1806" t="inlineStr">
        <is>
          <t>kilogram</t>
        </is>
      </c>
      <c r="F1806" t="inlineStr">
        <is>
          <t>technosphere</t>
        </is>
      </c>
      <c r="J1806" t="inlineStr">
        <is>
          <t>ethanol, from sugarcane</t>
        </is>
      </c>
    </row>
    <row r="1807">
      <c r="A1807" t="inlineStr">
        <is>
          <t>market group for electricity, low voltage</t>
        </is>
      </c>
      <c r="B1807" t="n">
        <v>0.0067</v>
      </c>
      <c r="C1807" t="inlineStr">
        <is>
          <t>US</t>
        </is>
      </c>
      <c r="D1807" t="inlineStr">
        <is>
          <t>kilowatt hour</t>
        </is>
      </c>
      <c r="F1807" t="inlineStr">
        <is>
          <t>technosphere</t>
        </is>
      </c>
      <c r="J1807" t="inlineStr">
        <is>
          <t>electricity, low voltage</t>
        </is>
      </c>
    </row>
    <row r="1808">
      <c r="A1808" t="inlineStr">
        <is>
          <t>market for fly ash and scrubber sludge</t>
        </is>
      </c>
      <c r="B1808" t="n">
        <v>-0.000168</v>
      </c>
      <c r="C1808" t="inlineStr">
        <is>
          <t>RoW</t>
        </is>
      </c>
      <c r="D1808" t="inlineStr">
        <is>
          <t>kilogram</t>
        </is>
      </c>
      <c r="F1808" t="inlineStr">
        <is>
          <t>technosphere</t>
        </is>
      </c>
      <c r="J1808" t="inlineStr">
        <is>
          <t>fly ash and scrubber sludge</t>
        </is>
      </c>
    </row>
    <row r="1809">
      <c r="A1809" t="inlineStr">
        <is>
          <t>market for heat, central or small-scale, other than natural gas</t>
        </is>
      </c>
      <c r="B1809" t="n">
        <v>0.000584</v>
      </c>
      <c r="C1809" t="inlineStr">
        <is>
          <t>RoW</t>
        </is>
      </c>
      <c r="D1809" t="inlineStr">
        <is>
          <t>megajoule</t>
        </is>
      </c>
      <c r="F1809" t="inlineStr">
        <is>
          <t>technosphere</t>
        </is>
      </c>
      <c r="J1809" t="inlineStr">
        <is>
          <t>heat, central or small-scale, other than natural gas</t>
        </is>
      </c>
    </row>
    <row r="1810">
      <c r="A1810" t="inlineStr">
        <is>
          <t>infrastructure construction, for regional distribution of oil product</t>
        </is>
      </c>
      <c r="B1810" t="n">
        <v>2.6e-10</v>
      </c>
      <c r="C1810" t="inlineStr">
        <is>
          <t>RoW</t>
        </is>
      </c>
      <c r="D1810" t="inlineStr">
        <is>
          <t>unit</t>
        </is>
      </c>
      <c r="F1810" t="inlineStr">
        <is>
          <t>technosphere</t>
        </is>
      </c>
      <c r="J1810" t="inlineStr">
        <is>
          <t>infrastructure, for regional distribution of oil product</t>
        </is>
      </c>
    </row>
    <row r="1811">
      <c r="A1811" t="inlineStr">
        <is>
          <t>market for municipal solid waste</t>
        </is>
      </c>
      <c r="B1811" t="n">
        <v>-6.27e-06</v>
      </c>
      <c r="C1811" t="inlineStr">
        <is>
          <t>RoW</t>
        </is>
      </c>
      <c r="D1811" t="inlineStr">
        <is>
          <t>kilogram</t>
        </is>
      </c>
      <c r="F1811" t="inlineStr">
        <is>
          <t>technosphere</t>
        </is>
      </c>
      <c r="J1811" t="inlineStr">
        <is>
          <t>municipal solid waste</t>
        </is>
      </c>
    </row>
    <row r="1812">
      <c r="A1812" t="inlineStr">
        <is>
          <t>market for rainwater mineral oil storage</t>
        </is>
      </c>
      <c r="B1812" t="n">
        <v>-7.499999999999999e-05</v>
      </c>
      <c r="C1812" t="inlineStr">
        <is>
          <t>RoW</t>
        </is>
      </c>
      <c r="D1812" t="inlineStr">
        <is>
          <t>cubic meter</t>
        </is>
      </c>
      <c r="F1812" t="inlineStr">
        <is>
          <t>technosphere</t>
        </is>
      </c>
      <c r="J1812" t="inlineStr">
        <is>
          <t>rainwater mineral oil storage</t>
        </is>
      </c>
    </row>
    <row r="1813">
      <c r="A1813" t="inlineStr">
        <is>
          <t>market for tap water</t>
        </is>
      </c>
      <c r="B1813" t="n">
        <v>0.0006890000000000001</v>
      </c>
      <c r="C1813" t="inlineStr">
        <is>
          <t>RoW</t>
        </is>
      </c>
      <c r="D1813" t="inlineStr">
        <is>
          <t>kilogram</t>
        </is>
      </c>
      <c r="F1813" t="inlineStr">
        <is>
          <t>technosphere</t>
        </is>
      </c>
      <c r="J1813" t="inlineStr">
        <is>
          <t>tap water</t>
        </is>
      </c>
    </row>
    <row r="1814">
      <c r="A1814" t="inlineStr">
        <is>
          <t>market for transport, freight train</t>
        </is>
      </c>
      <c r="B1814" t="n">
        <v>0.0336</v>
      </c>
      <c r="C1814" t="inlineStr">
        <is>
          <t>RoW</t>
        </is>
      </c>
      <c r="D1814" t="inlineStr">
        <is>
          <t>ton kilometer</t>
        </is>
      </c>
      <c r="F1814" t="inlineStr">
        <is>
          <t>technosphere</t>
        </is>
      </c>
      <c r="J1814" t="inlineStr">
        <is>
          <t>transport, freight train</t>
        </is>
      </c>
    </row>
    <row r="1815">
      <c r="A1815" t="inlineStr">
        <is>
          <t>market for transport, freight, lorry, unspecified</t>
        </is>
      </c>
      <c r="B1815" t="n">
        <v>0.0326</v>
      </c>
      <c r="C1815" t="inlineStr">
        <is>
          <t>RER</t>
        </is>
      </c>
      <c r="D1815" t="inlineStr">
        <is>
          <t>ton kilometer</t>
        </is>
      </c>
      <c r="F1815" t="inlineStr">
        <is>
          <t>technosphere</t>
        </is>
      </c>
      <c r="J1815" t="inlineStr">
        <is>
          <t>transport, freight, lorry, unspecified</t>
        </is>
      </c>
    </row>
    <row r="1816">
      <c r="A1816" t="inlineStr">
        <is>
          <t>treatment of wastewater, average, capacity 1E9l/year</t>
        </is>
      </c>
      <c r="B1816" t="n">
        <v>-6.89e-07</v>
      </c>
      <c r="C1816" t="inlineStr">
        <is>
          <t>RoW</t>
        </is>
      </c>
      <c r="D1816" t="inlineStr">
        <is>
          <t>cubic meter</t>
        </is>
      </c>
      <c r="F1816" t="inlineStr">
        <is>
          <t>technosphere</t>
        </is>
      </c>
      <c r="J1816" t="inlineStr">
        <is>
          <t>wastewater, average</t>
        </is>
      </c>
    </row>
    <row r="1818">
      <c r="A1818" t="inlineStr">
        <is>
          <t>Activity</t>
        </is>
      </c>
      <c r="B1818" t="inlineStr">
        <is>
          <t>Ethanol, from sugarcane, energy allocation, with carbon capture and storage, at fuelling station</t>
        </is>
      </c>
    </row>
    <row r="1819">
      <c r="A1819" t="inlineStr">
        <is>
          <t>location</t>
        </is>
      </c>
      <c r="B1819" t="inlineStr">
        <is>
          <t>US</t>
        </is>
      </c>
    </row>
    <row r="1820">
      <c r="A1820" t="inlineStr">
        <is>
          <t>production amount</t>
        </is>
      </c>
      <c r="B1820" t="n">
        <v>1</v>
      </c>
    </row>
    <row r="1821">
      <c r="A1821" t="inlineStr">
        <is>
          <t>reference product</t>
        </is>
      </c>
      <c r="B1821" t="inlineStr">
        <is>
          <t>ethanol, without water, in 99.7% solution state, vehicle grade</t>
        </is>
      </c>
    </row>
    <row r="1822">
      <c r="A1822" t="inlineStr">
        <is>
          <t>type</t>
        </is>
      </c>
      <c r="B1822" t="inlineStr">
        <is>
          <t>process</t>
        </is>
      </c>
    </row>
    <row r="1823">
      <c r="A1823" t="inlineStr">
        <is>
          <t>unit</t>
        </is>
      </c>
      <c r="B1823" t="inlineStr">
        <is>
          <t>kilogram</t>
        </is>
      </c>
    </row>
    <row r="1824">
      <c r="A1824" t="inlineStr">
        <is>
          <t>source</t>
        </is>
      </c>
      <c r="B1824" t="inlineStr">
        <is>
          <t>Fuel-Cycle Assessment of Selected Bioethanol Production Pathways in the United States, November 1, 2006, M. Wu, M. Wang, H. Huo, http://greet.es.anl.gov/publication-2lli584z (2020 update). Distribution of fuel (incl. losses) adapted from ecoinvent 3.7.</t>
        </is>
      </c>
    </row>
    <row r="1825">
      <c r="A1825" t="inlineStr">
        <is>
          <t>comment</t>
        </is>
      </c>
      <c r="B1825" t="inlineStr">
        <is>
          <t>Energy allocation. LHV: 29.7 MJ/kg.</t>
        </is>
      </c>
    </row>
    <row r="1826">
      <c r="A1826" t="inlineStr">
        <is>
          <t>classifications</t>
        </is>
      </c>
      <c r="B1826" t="inlineStr">
        <is>
          <t>CPC::35491:Biodiesel</t>
        </is>
      </c>
    </row>
    <row r="1827">
      <c r="A1827" t="inlineStr">
        <is>
          <t>Exchanges</t>
        </is>
      </c>
    </row>
    <row r="1828">
      <c r="A1828" t="inlineStr">
        <is>
          <t>name</t>
        </is>
      </c>
      <c r="B1828" t="inlineStr">
        <is>
          <t>amount</t>
        </is>
      </c>
      <c r="C1828" t="inlineStr">
        <is>
          <t>location</t>
        </is>
      </c>
      <c r="D1828" t="inlineStr">
        <is>
          <t>unit</t>
        </is>
      </c>
      <c r="E1828" t="inlineStr">
        <is>
          <t>categories</t>
        </is>
      </c>
      <c r="F1828" t="inlineStr">
        <is>
          <t>type</t>
        </is>
      </c>
      <c r="G1828" t="inlineStr">
        <is>
          <t>uncertainty type</t>
        </is>
      </c>
      <c r="H1828" t="inlineStr">
        <is>
          <t>loc</t>
        </is>
      </c>
      <c r="I1828" t="inlineStr">
        <is>
          <t>comment</t>
        </is>
      </c>
      <c r="J1828" t="inlineStr">
        <is>
          <t>reference product</t>
        </is>
      </c>
    </row>
    <row r="1829">
      <c r="A1829" t="inlineStr">
        <is>
          <t>Ethanol, from sugarcane, energy allocation, with carbon capture and storage, at fuelling station</t>
        </is>
      </c>
      <c r="B1829" t="n">
        <v>1</v>
      </c>
      <c r="C1829" t="inlineStr">
        <is>
          <t>US</t>
        </is>
      </c>
      <c r="D1829" t="inlineStr">
        <is>
          <t>kilogram</t>
        </is>
      </c>
      <c r="F1829" t="inlineStr">
        <is>
          <t>production</t>
        </is>
      </c>
      <c r="J1829" t="inlineStr">
        <is>
          <t>ethanol, without water, in 99.7% solution state, vehicle grade</t>
        </is>
      </c>
    </row>
    <row r="1830">
      <c r="A1830" t="inlineStr">
        <is>
          <t>Ethanol production, via fermentation, from sugarcane, with carbon capture and storage, energy allocation</t>
        </is>
      </c>
      <c r="B1830" t="n">
        <v>1.00057</v>
      </c>
      <c r="C1830" t="inlineStr">
        <is>
          <t>US</t>
        </is>
      </c>
      <c r="D1830" t="inlineStr">
        <is>
          <t>kilogram</t>
        </is>
      </c>
      <c r="F1830" t="inlineStr">
        <is>
          <t>technosphere</t>
        </is>
      </c>
      <c r="J1830" t="inlineStr">
        <is>
          <t>ethanol, from sugarcane</t>
        </is>
      </c>
    </row>
    <row r="1831">
      <c r="A1831" t="inlineStr">
        <is>
          <t>market group for electricity, low voltage</t>
        </is>
      </c>
      <c r="B1831" t="n">
        <v>0.0067</v>
      </c>
      <c r="C1831" t="inlineStr">
        <is>
          <t>US</t>
        </is>
      </c>
      <c r="D1831" t="inlineStr">
        <is>
          <t>kilowatt hour</t>
        </is>
      </c>
      <c r="F1831" t="inlineStr">
        <is>
          <t>technosphere</t>
        </is>
      </c>
      <c r="J1831" t="inlineStr">
        <is>
          <t>electricity, low voltage</t>
        </is>
      </c>
    </row>
    <row r="1832">
      <c r="A1832" t="inlineStr">
        <is>
          <t>market for fly ash and scrubber sludge</t>
        </is>
      </c>
      <c r="B1832" t="n">
        <v>-0.000168</v>
      </c>
      <c r="C1832" t="inlineStr">
        <is>
          <t>RoW</t>
        </is>
      </c>
      <c r="D1832" t="inlineStr">
        <is>
          <t>kilogram</t>
        </is>
      </c>
      <c r="F1832" t="inlineStr">
        <is>
          <t>technosphere</t>
        </is>
      </c>
      <c r="J1832" t="inlineStr">
        <is>
          <t>fly ash and scrubber sludge</t>
        </is>
      </c>
    </row>
    <row r="1833">
      <c r="A1833" t="inlineStr">
        <is>
          <t>market for heat, central or small-scale, other than natural gas</t>
        </is>
      </c>
      <c r="B1833" t="n">
        <v>0.000584</v>
      </c>
      <c r="C1833" t="inlineStr">
        <is>
          <t>RoW</t>
        </is>
      </c>
      <c r="D1833" t="inlineStr">
        <is>
          <t>megajoule</t>
        </is>
      </c>
      <c r="F1833" t="inlineStr">
        <is>
          <t>technosphere</t>
        </is>
      </c>
      <c r="J1833" t="inlineStr">
        <is>
          <t>heat, central or small-scale, other than natural gas</t>
        </is>
      </c>
    </row>
    <row r="1834">
      <c r="A1834" t="inlineStr">
        <is>
          <t>infrastructure construction, for regional distribution of oil product</t>
        </is>
      </c>
      <c r="B1834" t="n">
        <v>2.6e-10</v>
      </c>
      <c r="C1834" t="inlineStr">
        <is>
          <t>RoW</t>
        </is>
      </c>
      <c r="D1834" t="inlineStr">
        <is>
          <t>unit</t>
        </is>
      </c>
      <c r="F1834" t="inlineStr">
        <is>
          <t>technosphere</t>
        </is>
      </c>
      <c r="J1834" t="inlineStr">
        <is>
          <t>infrastructure, for regional distribution of oil product</t>
        </is>
      </c>
    </row>
    <row r="1835">
      <c r="A1835" t="inlineStr">
        <is>
          <t>market for municipal solid waste</t>
        </is>
      </c>
      <c r="B1835" t="n">
        <v>-6.27e-06</v>
      </c>
      <c r="C1835" t="inlineStr">
        <is>
          <t>RoW</t>
        </is>
      </c>
      <c r="D1835" t="inlineStr">
        <is>
          <t>kilogram</t>
        </is>
      </c>
      <c r="F1835" t="inlineStr">
        <is>
          <t>technosphere</t>
        </is>
      </c>
      <c r="J1835" t="inlineStr">
        <is>
          <t>municipal solid waste</t>
        </is>
      </c>
    </row>
    <row r="1836">
      <c r="A1836" t="inlineStr">
        <is>
          <t>market for rainwater mineral oil storage</t>
        </is>
      </c>
      <c r="B1836" t="n">
        <v>-7.499999999999999e-05</v>
      </c>
      <c r="C1836" t="inlineStr">
        <is>
          <t>RoW</t>
        </is>
      </c>
      <c r="D1836" t="inlineStr">
        <is>
          <t>cubic meter</t>
        </is>
      </c>
      <c r="F1836" t="inlineStr">
        <is>
          <t>technosphere</t>
        </is>
      </c>
      <c r="J1836" t="inlineStr">
        <is>
          <t>rainwater mineral oil storage</t>
        </is>
      </c>
    </row>
    <row r="1837">
      <c r="A1837" t="inlineStr">
        <is>
          <t>market for tap water</t>
        </is>
      </c>
      <c r="B1837" t="n">
        <v>0.0006890000000000001</v>
      </c>
      <c r="C1837" t="inlineStr">
        <is>
          <t>RoW</t>
        </is>
      </c>
      <c r="D1837" t="inlineStr">
        <is>
          <t>kilogram</t>
        </is>
      </c>
      <c r="F1837" t="inlineStr">
        <is>
          <t>technosphere</t>
        </is>
      </c>
      <c r="J1837" t="inlineStr">
        <is>
          <t>tap water</t>
        </is>
      </c>
    </row>
    <row r="1838">
      <c r="A1838" t="inlineStr">
        <is>
          <t>market for transport, freight train</t>
        </is>
      </c>
      <c r="B1838" t="n">
        <v>0.0336</v>
      </c>
      <c r="C1838" t="inlineStr">
        <is>
          <t>RoW</t>
        </is>
      </c>
      <c r="D1838" t="inlineStr">
        <is>
          <t>ton kilometer</t>
        </is>
      </c>
      <c r="F1838" t="inlineStr">
        <is>
          <t>technosphere</t>
        </is>
      </c>
      <c r="J1838" t="inlineStr">
        <is>
          <t>transport, freight train</t>
        </is>
      </c>
    </row>
    <row r="1839">
      <c r="A1839" t="inlineStr">
        <is>
          <t>market for transport, freight, lorry, unspecified</t>
        </is>
      </c>
      <c r="B1839" t="n">
        <v>0.0326</v>
      </c>
      <c r="C1839" t="inlineStr">
        <is>
          <t>RER</t>
        </is>
      </c>
      <c r="D1839" t="inlineStr">
        <is>
          <t>ton kilometer</t>
        </is>
      </c>
      <c r="F1839" t="inlineStr">
        <is>
          <t>technosphere</t>
        </is>
      </c>
      <c r="J1839" t="inlineStr">
        <is>
          <t>transport, freight, lorry, unspecified</t>
        </is>
      </c>
    </row>
    <row r="1840">
      <c r="A1840" t="inlineStr">
        <is>
          <t>treatment of wastewater, average, capacity 1E9l/year</t>
        </is>
      </c>
      <c r="B1840" t="n">
        <v>-6.89e-07</v>
      </c>
      <c r="C1840" t="inlineStr">
        <is>
          <t>RoW</t>
        </is>
      </c>
      <c r="D1840" t="inlineStr">
        <is>
          <t>cubic meter</t>
        </is>
      </c>
      <c r="F1840" t="inlineStr">
        <is>
          <t>technosphere</t>
        </is>
      </c>
      <c r="J1840" t="inlineStr">
        <is>
          <t>wastewater, average</t>
        </is>
      </c>
    </row>
    <row r="1842">
      <c r="A1842" t="inlineStr">
        <is>
          <t>Activity</t>
        </is>
      </c>
      <c r="B1842" t="inlineStr">
        <is>
          <t>Ethanol, from sugarcane, system expansion, with carbon capture and storage, at fuelling station</t>
        </is>
      </c>
    </row>
    <row r="1843">
      <c r="A1843" t="inlineStr">
        <is>
          <t>location</t>
        </is>
      </c>
      <c r="B1843" t="inlineStr">
        <is>
          <t>US</t>
        </is>
      </c>
    </row>
    <row r="1844">
      <c r="A1844" t="inlineStr">
        <is>
          <t>production amount</t>
        </is>
      </c>
      <c r="B1844" t="n">
        <v>1</v>
      </c>
    </row>
    <row r="1845">
      <c r="A1845" t="inlineStr">
        <is>
          <t>reference product</t>
        </is>
      </c>
      <c r="B1845" t="inlineStr">
        <is>
          <t>ethanol, without water, in 99.7% solution state, vehicle grade</t>
        </is>
      </c>
    </row>
    <row r="1846">
      <c r="A1846" t="inlineStr">
        <is>
          <t>type</t>
        </is>
      </c>
      <c r="B1846" t="inlineStr">
        <is>
          <t>process</t>
        </is>
      </c>
    </row>
    <row r="1847">
      <c r="A1847" t="inlineStr">
        <is>
          <t>unit</t>
        </is>
      </c>
      <c r="B1847" t="inlineStr">
        <is>
          <t>kilogram</t>
        </is>
      </c>
    </row>
    <row r="1848">
      <c r="A1848" t="inlineStr">
        <is>
          <t>source</t>
        </is>
      </c>
      <c r="B1848" t="inlineStr">
        <is>
          <t>Fuel-Cycle Assessment of Selected Bioethanol Production Pathways in the United States, November 1, 2006, M. Wu, M. Wang, H. Huo, http://greet.es.anl.gov/publication-2lli584z (2020 update). Distribution of fuel (incl. losses) adapted from ecoinvent 3.7.</t>
        </is>
      </c>
    </row>
    <row r="1849">
      <c r="A1849" t="inlineStr">
        <is>
          <t>comment</t>
        </is>
      </c>
      <c r="B1849" t="inlineStr">
        <is>
          <t>system expansion. LHV: 29.7 MJ/kg.</t>
        </is>
      </c>
    </row>
    <row r="1850">
      <c r="A1850" t="inlineStr">
        <is>
          <t>classifications</t>
        </is>
      </c>
      <c r="B1850" t="inlineStr">
        <is>
          <t>CPC::35491:Biodiesel</t>
        </is>
      </c>
    </row>
    <row r="1851">
      <c r="A1851" t="inlineStr">
        <is>
          <t>Exchanges</t>
        </is>
      </c>
    </row>
    <row r="1852">
      <c r="A1852" t="inlineStr">
        <is>
          <t>name</t>
        </is>
      </c>
      <c r="B1852" t="inlineStr">
        <is>
          <t>amount</t>
        </is>
      </c>
      <c r="C1852" t="inlineStr">
        <is>
          <t>location</t>
        </is>
      </c>
      <c r="D1852" t="inlineStr">
        <is>
          <t>unit</t>
        </is>
      </c>
      <c r="E1852" t="inlineStr">
        <is>
          <t>categories</t>
        </is>
      </c>
      <c r="F1852" t="inlineStr">
        <is>
          <t>type</t>
        </is>
      </c>
      <c r="G1852" t="inlineStr">
        <is>
          <t>uncertainty type</t>
        </is>
      </c>
      <c r="H1852" t="inlineStr">
        <is>
          <t>loc</t>
        </is>
      </c>
      <c r="I1852" t="inlineStr">
        <is>
          <t>comment</t>
        </is>
      </c>
      <c r="J1852" t="inlineStr">
        <is>
          <t>reference product</t>
        </is>
      </c>
    </row>
    <row r="1853">
      <c r="A1853" t="inlineStr">
        <is>
          <t>Ethanol, from sugarcane, system expansion, with carbon capture and storage, at fuelling station</t>
        </is>
      </c>
      <c r="B1853" t="n">
        <v>1</v>
      </c>
      <c r="C1853" t="inlineStr">
        <is>
          <t>US</t>
        </is>
      </c>
      <c r="D1853" t="inlineStr">
        <is>
          <t>kilogram</t>
        </is>
      </c>
      <c r="F1853" t="inlineStr">
        <is>
          <t>production</t>
        </is>
      </c>
      <c r="J1853" t="inlineStr">
        <is>
          <t>ethanol, without water, in 99.7% solution state, vehicle grade</t>
        </is>
      </c>
    </row>
    <row r="1854">
      <c r="A1854" t="inlineStr">
        <is>
          <t>Ethanol production, via fermentation, from sugarcane, with carbon capture and storage, system expansion</t>
        </is>
      </c>
      <c r="B1854" t="n">
        <v>1.00057</v>
      </c>
      <c r="C1854" t="inlineStr">
        <is>
          <t>US</t>
        </is>
      </c>
      <c r="D1854" t="inlineStr">
        <is>
          <t>kilogram</t>
        </is>
      </c>
      <c r="F1854" t="inlineStr">
        <is>
          <t>technosphere</t>
        </is>
      </c>
      <c r="J1854" t="inlineStr">
        <is>
          <t>ethanol, from sugarcane</t>
        </is>
      </c>
    </row>
    <row r="1855">
      <c r="A1855" t="inlineStr">
        <is>
          <t>market group for electricity, low voltage</t>
        </is>
      </c>
      <c r="B1855" t="n">
        <v>0.0067</v>
      </c>
      <c r="C1855" t="inlineStr">
        <is>
          <t>US</t>
        </is>
      </c>
      <c r="D1855" t="inlineStr">
        <is>
          <t>kilowatt hour</t>
        </is>
      </c>
      <c r="F1855" t="inlineStr">
        <is>
          <t>technosphere</t>
        </is>
      </c>
      <c r="J1855" t="inlineStr">
        <is>
          <t>electricity, low voltage</t>
        </is>
      </c>
    </row>
    <row r="1856">
      <c r="A1856" t="inlineStr">
        <is>
          <t>market for fly ash and scrubber sludge</t>
        </is>
      </c>
      <c r="B1856" t="n">
        <v>-0.000168</v>
      </c>
      <c r="C1856" t="inlineStr">
        <is>
          <t>RoW</t>
        </is>
      </c>
      <c r="D1856" t="inlineStr">
        <is>
          <t>kilogram</t>
        </is>
      </c>
      <c r="F1856" t="inlineStr">
        <is>
          <t>technosphere</t>
        </is>
      </c>
      <c r="J1856" t="inlineStr">
        <is>
          <t>fly ash and scrubber sludge</t>
        </is>
      </c>
    </row>
    <row r="1857">
      <c r="A1857" t="inlineStr">
        <is>
          <t>market for heat, central or small-scale, other than natural gas</t>
        </is>
      </c>
      <c r="B1857" t="n">
        <v>0.000584</v>
      </c>
      <c r="C1857" t="inlineStr">
        <is>
          <t>RoW</t>
        </is>
      </c>
      <c r="D1857" t="inlineStr">
        <is>
          <t>megajoule</t>
        </is>
      </c>
      <c r="F1857" t="inlineStr">
        <is>
          <t>technosphere</t>
        </is>
      </c>
      <c r="J1857" t="inlineStr">
        <is>
          <t>heat, central or small-scale, other than natural gas</t>
        </is>
      </c>
    </row>
    <row r="1858">
      <c r="A1858" t="inlineStr">
        <is>
          <t>infrastructure construction, for regional distribution of oil product</t>
        </is>
      </c>
      <c r="B1858" t="n">
        <v>2.6e-10</v>
      </c>
      <c r="C1858" t="inlineStr">
        <is>
          <t>RoW</t>
        </is>
      </c>
      <c r="D1858" t="inlineStr">
        <is>
          <t>unit</t>
        </is>
      </c>
      <c r="F1858" t="inlineStr">
        <is>
          <t>technosphere</t>
        </is>
      </c>
      <c r="J1858" t="inlineStr">
        <is>
          <t>infrastructure, for regional distribution of oil product</t>
        </is>
      </c>
    </row>
    <row r="1859">
      <c r="A1859" t="inlineStr">
        <is>
          <t>market for municipal solid waste</t>
        </is>
      </c>
      <c r="B1859" t="n">
        <v>-6.27e-06</v>
      </c>
      <c r="C1859" t="inlineStr">
        <is>
          <t>RoW</t>
        </is>
      </c>
      <c r="D1859" t="inlineStr">
        <is>
          <t>kilogram</t>
        </is>
      </c>
      <c r="F1859" t="inlineStr">
        <is>
          <t>technosphere</t>
        </is>
      </c>
      <c r="J1859" t="inlineStr">
        <is>
          <t>municipal solid waste</t>
        </is>
      </c>
    </row>
    <row r="1860">
      <c r="A1860" t="inlineStr">
        <is>
          <t>market for rainwater mineral oil storage</t>
        </is>
      </c>
      <c r="B1860" t="n">
        <v>-7.499999999999999e-05</v>
      </c>
      <c r="C1860" t="inlineStr">
        <is>
          <t>RoW</t>
        </is>
      </c>
      <c r="D1860" t="inlineStr">
        <is>
          <t>cubic meter</t>
        </is>
      </c>
      <c r="F1860" t="inlineStr">
        <is>
          <t>technosphere</t>
        </is>
      </c>
      <c r="J1860" t="inlineStr">
        <is>
          <t>rainwater mineral oil storage</t>
        </is>
      </c>
    </row>
    <row r="1861">
      <c r="A1861" t="inlineStr">
        <is>
          <t>market for tap water</t>
        </is>
      </c>
      <c r="B1861" t="n">
        <v>0.0006890000000000001</v>
      </c>
      <c r="C1861" t="inlineStr">
        <is>
          <t>RoW</t>
        </is>
      </c>
      <c r="D1861" t="inlineStr">
        <is>
          <t>kilogram</t>
        </is>
      </c>
      <c r="F1861" t="inlineStr">
        <is>
          <t>technosphere</t>
        </is>
      </c>
      <c r="J1861" t="inlineStr">
        <is>
          <t>tap water</t>
        </is>
      </c>
    </row>
    <row r="1862">
      <c r="A1862" t="inlineStr">
        <is>
          <t>market for transport, freight train</t>
        </is>
      </c>
      <c r="B1862" t="n">
        <v>0.0336</v>
      </c>
      <c r="C1862" t="inlineStr">
        <is>
          <t>RoW</t>
        </is>
      </c>
      <c r="D1862" t="inlineStr">
        <is>
          <t>ton kilometer</t>
        </is>
      </c>
      <c r="F1862" t="inlineStr">
        <is>
          <t>technosphere</t>
        </is>
      </c>
      <c r="J1862" t="inlineStr">
        <is>
          <t>transport, freight train</t>
        </is>
      </c>
    </row>
    <row r="1863">
      <c r="A1863" t="inlineStr">
        <is>
          <t>market for transport, freight, lorry, unspecified</t>
        </is>
      </c>
      <c r="B1863" t="n">
        <v>0.0326</v>
      </c>
      <c r="C1863" t="inlineStr">
        <is>
          <t>RER</t>
        </is>
      </c>
      <c r="D1863" t="inlineStr">
        <is>
          <t>ton kilometer</t>
        </is>
      </c>
      <c r="F1863" t="inlineStr">
        <is>
          <t>technosphere</t>
        </is>
      </c>
      <c r="J1863" t="inlineStr">
        <is>
          <t>transport, freight, lorry, unspecified</t>
        </is>
      </c>
    </row>
    <row r="1864">
      <c r="A1864" t="inlineStr">
        <is>
          <t>treatment of wastewater, average, capacity 1E9l/year</t>
        </is>
      </c>
      <c r="B1864" t="n">
        <v>-6.89e-07</v>
      </c>
      <c r="C1864" t="inlineStr">
        <is>
          <t>RoW</t>
        </is>
      </c>
      <c r="D1864" t="inlineStr">
        <is>
          <t>cubic meter</t>
        </is>
      </c>
      <c r="F1864" t="inlineStr">
        <is>
          <t>technosphere</t>
        </is>
      </c>
      <c r="J1864" t="inlineStr">
        <is>
          <t>wastewater, average</t>
        </is>
      </c>
    </row>
    <row r="1866">
      <c r="A1866" t="inlineStr">
        <is>
          <t>Activity</t>
        </is>
      </c>
      <c r="B1866" t="inlineStr">
        <is>
          <t>Farming and supply of Grain Sorghum</t>
        </is>
      </c>
    </row>
    <row r="1867">
      <c r="A1867" t="inlineStr">
        <is>
          <t>location</t>
        </is>
      </c>
      <c r="B1867" t="inlineStr">
        <is>
          <t>US</t>
        </is>
      </c>
    </row>
    <row r="1868">
      <c r="A1868" t="inlineStr">
        <is>
          <t>production amount</t>
        </is>
      </c>
      <c r="B1868" t="n">
        <v>1</v>
      </c>
    </row>
    <row r="1869">
      <c r="A1869" t="inlineStr">
        <is>
          <t>reference product</t>
        </is>
      </c>
      <c r="B1869" t="inlineStr">
        <is>
          <t>grain sorghum, harvested, at ethanol plant</t>
        </is>
      </c>
    </row>
    <row r="1870">
      <c r="A1870" t="inlineStr">
        <is>
          <t>type</t>
        </is>
      </c>
      <c r="B1870" t="inlineStr">
        <is>
          <t>process</t>
        </is>
      </c>
    </row>
    <row r="1871">
      <c r="A1871" t="inlineStr">
        <is>
          <t>unit</t>
        </is>
      </c>
      <c r="B1871" t="inlineStr">
        <is>
          <t>kilogram</t>
        </is>
      </c>
    </row>
    <row r="1872">
      <c r="A1872" t="inlineStr">
        <is>
          <t>source</t>
        </is>
      </c>
      <c r="B1872" t="inlineStr">
        <is>
          <t>Fuel-Cycle Assessment of Selected Bioethanol Production Pathways in the United States, November 1, 2006, M. Wu, M. Wang, H. Huo, http://greet.es.anl.gov/publication-2lli584z (2020 update)</t>
        </is>
      </c>
    </row>
    <row r="1873">
      <c r="A1873" t="inlineStr">
        <is>
          <t>comment</t>
        </is>
      </c>
      <c r="B1873" t="inlineStr">
        <is>
          <t>Already includes a 2% loss (from handling and during transport). Several inputs are missing in GREET and have been added from ecoinvent. For example, the supply of seeds, land occupation, emission from fertilizers to soil and water, etc.</t>
        </is>
      </c>
    </row>
    <row r="1874">
      <c r="A1874" t="inlineStr">
        <is>
          <t>LHV [MJ/kg dry]</t>
        </is>
      </c>
      <c r="B1874" t="n">
        <v>13.48530179917995</v>
      </c>
    </row>
    <row r="1875">
      <c r="A1875" t="inlineStr">
        <is>
          <t>LHV [MJ/kg as received]</t>
        </is>
      </c>
      <c r="B1875" t="n">
        <v>10.78824143934396</v>
      </c>
    </row>
    <row r="1876">
      <c r="A1876" t="inlineStr">
        <is>
          <t>Moisture content [% wt]</t>
        </is>
      </c>
      <c r="B1876" t="n">
        <v>0.2</v>
      </c>
    </row>
    <row r="1877">
      <c r="A1877" t="inlineStr">
        <is>
          <t>classifications</t>
        </is>
      </c>
      <c r="B1877" t="inlineStr">
        <is>
          <t>CPC::01809:Other sugar crops n.e.c.</t>
        </is>
      </c>
    </row>
    <row r="1878">
      <c r="A1878" t="inlineStr">
        <is>
          <t>Exchanges</t>
        </is>
      </c>
    </row>
    <row r="1879">
      <c r="A1879" t="inlineStr">
        <is>
          <t>name</t>
        </is>
      </c>
      <c r="B1879" t="inlineStr">
        <is>
          <t>amount</t>
        </is>
      </c>
      <c r="C1879" t="inlineStr">
        <is>
          <t>location</t>
        </is>
      </c>
      <c r="D1879" t="inlineStr">
        <is>
          <t>unit</t>
        </is>
      </c>
      <c r="E1879" t="inlineStr">
        <is>
          <t>categories</t>
        </is>
      </c>
      <c r="F1879" t="inlineStr">
        <is>
          <t>type</t>
        </is>
      </c>
      <c r="G1879" t="inlineStr">
        <is>
          <t>comment</t>
        </is>
      </c>
      <c r="H1879" t="inlineStr">
        <is>
          <t>reference product</t>
        </is>
      </c>
    </row>
    <row r="1880">
      <c r="A1880" t="inlineStr">
        <is>
          <t>Farming and supply of Grain Sorghum</t>
        </is>
      </c>
      <c r="B1880" t="n">
        <v>1</v>
      </c>
      <c r="C1880" t="inlineStr">
        <is>
          <t>US</t>
        </is>
      </c>
      <c r="D1880" t="inlineStr">
        <is>
          <t>kilogram</t>
        </is>
      </c>
      <c r="F1880" t="inlineStr">
        <is>
          <t>production</t>
        </is>
      </c>
      <c r="H1880" t="inlineStr">
        <is>
          <t>grain sorghum, harvested, at ethanol plant</t>
        </is>
      </c>
    </row>
    <row r="1881">
      <c r="A1881" t="inlineStr">
        <is>
          <t>market for diesel, burned in agricultural machinery</t>
        </is>
      </c>
      <c r="B1881" t="n">
        <v>0.286359875098002</v>
      </c>
      <c r="C1881" t="inlineStr">
        <is>
          <t>GLO</t>
        </is>
      </c>
      <c r="D1881" t="inlineStr">
        <is>
          <t>megajoule</t>
        </is>
      </c>
      <c r="F1881" t="inlineStr">
        <is>
          <t>technosphere</t>
        </is>
      </c>
      <c r="G1881" t="inlineStr">
        <is>
          <t>36385 Btu per ton</t>
        </is>
      </c>
      <c r="H1881" t="inlineStr">
        <is>
          <t>diesel, burned in agricultural machinery</t>
        </is>
      </c>
    </row>
    <row r="1882">
      <c r="A1882" t="inlineStr">
        <is>
          <t>petrol, unleaded, burned in machinery</t>
        </is>
      </c>
      <c r="B1882" t="n">
        <v>0.02002109947740599</v>
      </c>
      <c r="C1882" t="inlineStr">
        <is>
          <t>GLO</t>
        </is>
      </c>
      <c r="D1882" t="inlineStr">
        <is>
          <t>megajoule</t>
        </is>
      </c>
      <c r="F1882" t="inlineStr">
        <is>
          <t>technosphere</t>
        </is>
      </c>
      <c r="G1882" t="inlineStr">
        <is>
          <t>11685 Btu per ton</t>
        </is>
      </c>
      <c r="H1882" t="inlineStr">
        <is>
          <t>petrol, unleaded, burned in machinery</t>
        </is>
      </c>
    </row>
    <row r="1883">
      <c r="A1883" t="inlineStr">
        <is>
          <t>market for natural gas, burned in gas motor, for storage</t>
        </is>
      </c>
      <c r="B1883" t="n">
        <v>0.0003738379570469999</v>
      </c>
      <c r="C1883" t="inlineStr">
        <is>
          <t>GLO</t>
        </is>
      </c>
      <c r="D1883" t="inlineStr">
        <is>
          <t>megajoule</t>
        </is>
      </c>
      <c r="F1883" t="inlineStr">
        <is>
          <t>technosphere</t>
        </is>
      </c>
      <c r="G1883" t="inlineStr">
        <is>
          <t>20425 Btu per ton for natural gas, 17860 Btu for LPG</t>
        </is>
      </c>
      <c r="H1883" t="inlineStr">
        <is>
          <t>natural gas, burned in gas motor, for storage</t>
        </is>
      </c>
    </row>
    <row r="1884">
      <c r="A1884" t="inlineStr">
        <is>
          <t>market group for electricity, low voltage</t>
        </is>
      </c>
      <c r="B1884" t="n">
        <v>1.142977225e-05</v>
      </c>
      <c r="C1884" t="inlineStr">
        <is>
          <t>US</t>
        </is>
      </c>
      <c r="D1884" t="inlineStr">
        <is>
          <t>kilowatt hour</t>
        </is>
      </c>
      <c r="F1884" t="inlineStr">
        <is>
          <t>technosphere</t>
        </is>
      </c>
      <c r="H1884" t="inlineStr">
        <is>
          <t>electricity, low voltage</t>
        </is>
      </c>
    </row>
    <row r="1885">
      <c r="A1885" t="inlineStr">
        <is>
          <t>market for transport, freight, lorry, unspecified</t>
        </is>
      </c>
      <c r="B1885" t="n">
        <v>0.0322</v>
      </c>
      <c r="C1885" t="inlineStr">
        <is>
          <t>RER</t>
        </is>
      </c>
      <c r="D1885" t="inlineStr">
        <is>
          <t>ton kilometer</t>
        </is>
      </c>
      <c r="F1885" t="inlineStr">
        <is>
          <t>technosphere</t>
        </is>
      </c>
      <c r="G1885" t="inlineStr">
        <is>
          <t>20 miles</t>
        </is>
      </c>
      <c r="H1885" t="inlineStr">
        <is>
          <t>transport, freight, lorry, unspecified</t>
        </is>
      </c>
    </row>
    <row r="1886">
      <c r="A1886" t="inlineStr">
        <is>
          <t>market for inorganic nitrogen fertiliser, as N</t>
        </is>
      </c>
      <c r="B1886" t="n">
        <v>0.018704687</v>
      </c>
      <c r="C1886" t="inlineStr">
        <is>
          <t>US</t>
        </is>
      </c>
      <c r="D1886" t="inlineStr">
        <is>
          <t>kilogram</t>
        </is>
      </c>
      <c r="F1886" t="inlineStr">
        <is>
          <t>technosphere</t>
        </is>
      </c>
      <c r="H1886" t="inlineStr">
        <is>
          <t>inorganic nitrogen fertiliser, as N</t>
        </is>
      </c>
    </row>
    <row r="1887">
      <c r="A1887" t="inlineStr">
        <is>
          <t>market for inorganic phosphorus fertiliser, as P2O5</t>
        </is>
      </c>
      <c r="B1887" t="n">
        <v>0.004118101999999999</v>
      </c>
      <c r="C1887" t="inlineStr">
        <is>
          <t>US</t>
        </is>
      </c>
      <c r="D1887" t="inlineStr">
        <is>
          <t>kilogram</t>
        </is>
      </c>
      <c r="F1887" t="inlineStr">
        <is>
          <t>technosphere</t>
        </is>
      </c>
      <c r="H1887" t="inlineStr">
        <is>
          <t>inorganic phosphorus fertiliser, as P2O5</t>
        </is>
      </c>
    </row>
    <row r="1888">
      <c r="A1888" t="inlineStr">
        <is>
          <t>market for inorganic potassium fertiliser, as K2O</t>
        </is>
      </c>
      <c r="B1888" t="n">
        <v>0.001059053</v>
      </c>
      <c r="C1888" t="inlineStr">
        <is>
          <t>US</t>
        </is>
      </c>
      <c r="D1888" t="inlineStr">
        <is>
          <t>kilogram</t>
        </is>
      </c>
      <c r="F1888" t="inlineStr">
        <is>
          <t>technosphere</t>
        </is>
      </c>
      <c r="H1888" t="inlineStr">
        <is>
          <t>inorganic potassium fertiliser, as K2O</t>
        </is>
      </c>
    </row>
    <row r="1889">
      <c r="A1889" t="inlineStr">
        <is>
          <t>market for bipyridylium-compound</t>
        </is>
      </c>
      <c r="B1889" t="n">
        <v>0.0008311006999999999</v>
      </c>
      <c r="C1889" t="inlineStr">
        <is>
          <t>GLO</t>
        </is>
      </c>
      <c r="D1889" t="inlineStr">
        <is>
          <t>kilogram</t>
        </is>
      </c>
      <c r="F1889" t="inlineStr">
        <is>
          <t>technosphere</t>
        </is>
      </c>
      <c r="G1889" t="inlineStr">
        <is>
          <t>herbicide</t>
        </is>
      </c>
      <c r="H1889" t="inlineStr">
        <is>
          <t>bipyridylium-compound</t>
        </is>
      </c>
    </row>
    <row r="1890">
      <c r="A1890" t="inlineStr">
        <is>
          <t>market for application of plant protection product, by field sprayer</t>
        </is>
      </c>
      <c r="B1890" t="n">
        <v>3.68309006432317e-05</v>
      </c>
      <c r="C1890" t="inlineStr">
        <is>
          <t>GLO</t>
        </is>
      </c>
      <c r="D1890" t="inlineStr">
        <is>
          <t>hectare</t>
        </is>
      </c>
      <c r="F1890" t="inlineStr">
        <is>
          <t>technosphere</t>
        </is>
      </c>
      <c r="G1890" t="inlineStr">
        <is>
          <t>from "sweet sorghum production, RoW" from ecoinvent 3.7.1</t>
        </is>
      </c>
      <c r="H1890" t="inlineStr">
        <is>
          <t>application of plant protection product, by field sprayer</t>
        </is>
      </c>
    </row>
    <row r="1891">
      <c r="A1891" t="inlineStr">
        <is>
          <t>market for combine harvesting</t>
        </is>
      </c>
      <c r="B1891" t="n">
        <v>0.000110493806867707</v>
      </c>
      <c r="C1891" t="inlineStr">
        <is>
          <t>GLO</t>
        </is>
      </c>
      <c r="D1891" t="inlineStr">
        <is>
          <t>hectare</t>
        </is>
      </c>
      <c r="F1891" t="inlineStr">
        <is>
          <t>technosphere</t>
        </is>
      </c>
      <c r="G1891" t="inlineStr">
        <is>
          <t>from "sweet sorghum production, RoW" from ecoinvent 3.7.1</t>
        </is>
      </c>
      <c r="H1891" t="inlineStr">
        <is>
          <t>combine harvesting</t>
        </is>
      </c>
    </row>
    <row r="1892">
      <c r="A1892" t="inlineStr">
        <is>
          <t>market for fertilising, by broadcaster</t>
        </is>
      </c>
      <c r="B1892" t="n">
        <v>3.68309006432317e-05</v>
      </c>
      <c r="C1892" t="inlineStr">
        <is>
          <t>GLO</t>
        </is>
      </c>
      <c r="D1892" t="inlineStr">
        <is>
          <t>hectare</t>
        </is>
      </c>
      <c r="F1892" t="inlineStr">
        <is>
          <t>technosphere</t>
        </is>
      </c>
      <c r="G1892" t="inlineStr">
        <is>
          <t>from "sweet sorghum production, RoW" from ecoinvent 3.7.1</t>
        </is>
      </c>
      <c r="H1892" t="inlineStr">
        <is>
          <t>fertilising, by broadcaster</t>
        </is>
      </c>
    </row>
    <row r="1893">
      <c r="A1893" t="inlineStr">
        <is>
          <t>market for irrigation</t>
        </is>
      </c>
      <c r="B1893" t="n">
        <v>0.252</v>
      </c>
      <c r="C1893" t="inlineStr">
        <is>
          <t>US</t>
        </is>
      </c>
      <c r="D1893" t="inlineStr">
        <is>
          <t>cubic meter</t>
        </is>
      </c>
      <c r="F1893" t="inlineStr">
        <is>
          <t>technosphere</t>
        </is>
      </c>
      <c r="G1893" t="inlineStr">
        <is>
          <t>irrigation, from "maize grain production, US" from ecoinvent</t>
        </is>
      </c>
      <c r="H1893" t="inlineStr">
        <is>
          <t>irrigation</t>
        </is>
      </c>
    </row>
    <row r="1894">
      <c r="A1894" t="inlineStr">
        <is>
          <t>market for sowing</t>
        </is>
      </c>
      <c r="B1894" t="n">
        <v>0.00011049</v>
      </c>
      <c r="C1894" t="inlineStr">
        <is>
          <t>GLO</t>
        </is>
      </c>
      <c r="D1894" t="inlineStr">
        <is>
          <t>hectare</t>
        </is>
      </c>
      <c r="F1894" t="inlineStr">
        <is>
          <t>technosphere</t>
        </is>
      </c>
      <c r="G1894" t="inlineStr">
        <is>
          <t>from "sweet sorghum production, RoW" from ecoinvent 3.7.1</t>
        </is>
      </c>
      <c r="H1894" t="inlineStr">
        <is>
          <t>sowing</t>
        </is>
      </c>
    </row>
    <row r="1895">
      <c r="A1895" t="inlineStr">
        <is>
          <t>Carbon dioxide, fossil</t>
        </is>
      </c>
      <c r="B1895" t="n">
        <v>0.000293</v>
      </c>
      <c r="D1895" t="inlineStr">
        <is>
          <t>kilogram</t>
        </is>
      </c>
      <c r="E1895" t="inlineStr">
        <is>
          <t>air</t>
        </is>
      </c>
      <c r="F1895" t="inlineStr">
        <is>
          <t>biosphere</t>
        </is>
      </c>
      <c r="G1895" t="inlineStr">
        <is>
          <t>.475 kg CO2 from urea use per ton</t>
        </is>
      </c>
    </row>
    <row r="1896">
      <c r="A1896" t="inlineStr">
        <is>
          <t>Nitric oxide</t>
        </is>
      </c>
      <c r="B1896" t="n">
        <v>1.056e-05</v>
      </c>
      <c r="D1896" t="inlineStr">
        <is>
          <t>kilogram</t>
        </is>
      </c>
      <c r="E1896" t="inlineStr">
        <is>
          <t>air</t>
        </is>
      </c>
      <c r="F1896" t="inlineStr">
        <is>
          <t>biosphere</t>
        </is>
      </c>
      <c r="G1896" t="inlineStr">
        <is>
          <t>11.37 g/ton NO from fertilizer use</t>
        </is>
      </c>
    </row>
    <row r="1897">
      <c r="A1897" t="inlineStr">
        <is>
          <t>Dinitrogen monoxide</t>
        </is>
      </c>
      <c r="B1897" t="n">
        <v>1.3218e-05</v>
      </c>
      <c r="D1897" t="inlineStr">
        <is>
          <t>kilogram</t>
        </is>
      </c>
      <c r="E1897" t="inlineStr">
        <is>
          <t>air</t>
        </is>
      </c>
      <c r="F1897" t="inlineStr">
        <is>
          <t>biosphere</t>
        </is>
      </c>
      <c r="G1897" t="inlineStr">
        <is>
          <t>13.75 g/ton of N2O from fertilizer use</t>
        </is>
      </c>
    </row>
    <row r="1898">
      <c r="A1898" t="inlineStr">
        <is>
          <t>Atrazine</t>
        </is>
      </c>
      <c r="B1898" t="n">
        <v>9.0160736528123e-05</v>
      </c>
      <c r="D1898" t="inlineStr">
        <is>
          <t>kilogram</t>
        </is>
      </c>
      <c r="E1898" t="inlineStr">
        <is>
          <t>soil::agricultural</t>
        </is>
      </c>
      <c r="F1898" t="inlineStr">
        <is>
          <t>biosphere</t>
        </is>
      </c>
      <c r="G1898" t="inlineStr">
        <is>
          <t>from "sweet sorghum production, RoW" from ecoinvent 3.7.1</t>
        </is>
      </c>
    </row>
    <row r="1899">
      <c r="A1899" t="inlineStr">
        <is>
          <t>Copper</t>
        </is>
      </c>
      <c r="B1899" t="n">
        <v>-9.15894214509789e-06</v>
      </c>
      <c r="D1899" t="inlineStr">
        <is>
          <t>kilogram</t>
        </is>
      </c>
      <c r="E1899" t="inlineStr">
        <is>
          <t>soil::agricultural</t>
        </is>
      </c>
      <c r="F1899" t="inlineStr">
        <is>
          <t>biosphere</t>
        </is>
      </c>
      <c r="G1899" t="inlineStr">
        <is>
          <t>from "sweet sorghum production, RoW" from ecoinvent 3.7.1</t>
        </is>
      </c>
    </row>
    <row r="1900">
      <c r="A1900" t="inlineStr">
        <is>
          <t>2,4-D</t>
        </is>
      </c>
      <c r="B1900" t="n">
        <v>8.23587688250886e-06</v>
      </c>
      <c r="D1900" t="inlineStr">
        <is>
          <t>kilogram</t>
        </is>
      </c>
      <c r="E1900" t="inlineStr">
        <is>
          <t>soil::agricultural</t>
        </is>
      </c>
      <c r="F1900" t="inlineStr">
        <is>
          <t>biosphere</t>
        </is>
      </c>
      <c r="G1900" t="inlineStr">
        <is>
          <t>from "sweet sorghum production, RoW" from ecoinvent 3.7.1</t>
        </is>
      </c>
    </row>
    <row r="1901">
      <c r="A1901" t="inlineStr">
        <is>
          <t>Prosulfuron</t>
        </is>
      </c>
      <c r="B1901" t="n">
        <v>1.48614170237082e-07</v>
      </c>
      <c r="D1901" t="inlineStr">
        <is>
          <t>kilogram</t>
        </is>
      </c>
      <c r="E1901" t="inlineStr">
        <is>
          <t>soil::agricultural</t>
        </is>
      </c>
      <c r="F1901" t="inlineStr">
        <is>
          <t>biosphere</t>
        </is>
      </c>
      <c r="G1901" t="inlineStr">
        <is>
          <t>from "sweet sorghum production, RoW" from ecoinvent 3.7.1</t>
        </is>
      </c>
    </row>
    <row r="1902">
      <c r="A1902" t="inlineStr">
        <is>
          <t>Phosphorus</t>
        </is>
      </c>
      <c r="B1902" t="n">
        <v>0.00010017920999684</v>
      </c>
      <c r="D1902" t="inlineStr">
        <is>
          <t>kilogram</t>
        </is>
      </c>
      <c r="E1902" t="inlineStr">
        <is>
          <t>water::surface water</t>
        </is>
      </c>
      <c r="F1902" t="inlineStr">
        <is>
          <t>biosphere</t>
        </is>
      </c>
      <c r="G1902" t="inlineStr">
        <is>
          <t>from "sweet sorghum production, RoW" from ecoinvent 3.7.1</t>
        </is>
      </c>
    </row>
    <row r="1903">
      <c r="A1903" t="inlineStr">
        <is>
          <t>Dimethenamid</t>
        </is>
      </c>
      <c r="B1903" t="n">
        <v>8.409241665472449e-06</v>
      </c>
      <c r="D1903" t="inlineStr">
        <is>
          <t>kilogram</t>
        </is>
      </c>
      <c r="E1903" t="inlineStr">
        <is>
          <t>soil::agricultural</t>
        </is>
      </c>
      <c r="F1903" t="inlineStr">
        <is>
          <t>biosphere</t>
        </is>
      </c>
      <c r="G1903" t="inlineStr">
        <is>
          <t>from "sweet sorghum production, RoW" from ecoinvent 3.7.1</t>
        </is>
      </c>
    </row>
    <row r="1904">
      <c r="A1904" t="inlineStr">
        <is>
          <t>Nitrate</t>
        </is>
      </c>
      <c r="B1904" t="n">
        <v>0.0136504049004466</v>
      </c>
      <c r="D1904" t="inlineStr">
        <is>
          <t>kilogram</t>
        </is>
      </c>
      <c r="E1904" t="inlineStr">
        <is>
          <t>water::ground-</t>
        </is>
      </c>
      <c r="F1904" t="inlineStr">
        <is>
          <t>biosphere</t>
        </is>
      </c>
      <c r="G1904" t="inlineStr">
        <is>
          <t>from "sweet sorghum production, RoW" from ecoinvent 3.7.1</t>
        </is>
      </c>
    </row>
    <row r="1905">
      <c r="A1905" t="inlineStr">
        <is>
          <t>Cadmium</t>
        </is>
      </c>
      <c r="B1905" t="n">
        <v>-2.02148419664861e-07</v>
      </c>
      <c r="D1905" t="inlineStr">
        <is>
          <t>kilogram</t>
        </is>
      </c>
      <c r="E1905" t="inlineStr">
        <is>
          <t>soil::agricultural</t>
        </is>
      </c>
      <c r="F1905" t="inlineStr">
        <is>
          <t>biosphere</t>
        </is>
      </c>
      <c r="G1905" t="inlineStr">
        <is>
          <t>from "sweet sorghum production, RoW" from ecoinvent 3.7.1</t>
        </is>
      </c>
    </row>
    <row r="1906">
      <c r="A1906" t="inlineStr">
        <is>
          <t>Water</t>
        </is>
      </c>
      <c r="B1906" t="n">
        <v>0.0256890246744301</v>
      </c>
      <c r="D1906" t="inlineStr">
        <is>
          <t>cubic meter</t>
        </is>
      </c>
      <c r="E1906" t="inlineStr">
        <is>
          <t>water::surface water</t>
        </is>
      </c>
      <c r="F1906" t="inlineStr">
        <is>
          <t>biosphere</t>
        </is>
      </c>
      <c r="G1906" t="inlineStr">
        <is>
          <t>from "sweet sorghum production, RoW" from ecoinvent 3.7.1</t>
        </is>
      </c>
    </row>
    <row r="1907">
      <c r="A1907" t="inlineStr">
        <is>
          <t>Metsulfuron-methyl</t>
        </is>
      </c>
      <c r="B1907" t="n">
        <v>1.85773237486946e-08</v>
      </c>
      <c r="D1907" t="inlineStr">
        <is>
          <t>kilogram</t>
        </is>
      </c>
      <c r="E1907" t="inlineStr">
        <is>
          <t>soil::agricultural</t>
        </is>
      </c>
      <c r="F1907" t="inlineStr">
        <is>
          <t>biosphere</t>
        </is>
      </c>
      <c r="G1907" t="inlineStr">
        <is>
          <t>from "sweet sorghum production, RoW" from ecoinvent 3.7.1</t>
        </is>
      </c>
    </row>
    <row r="1908">
      <c r="A1908" t="inlineStr">
        <is>
          <t>Nitrogen oxides</t>
        </is>
      </c>
      <c r="B1908" t="n">
        <v>4.82636948398499e-05</v>
      </c>
      <c r="D1908" t="inlineStr">
        <is>
          <t>kilogram</t>
        </is>
      </c>
      <c r="E1908" t="inlineStr">
        <is>
          <t>air::non-urban air or from high stacks</t>
        </is>
      </c>
      <c r="F1908" t="inlineStr">
        <is>
          <t>biosphere</t>
        </is>
      </c>
      <c r="G1908" t="inlineStr">
        <is>
          <t>from "sweet sorghum production, RoW" from ecoinvent 3.7.1</t>
        </is>
      </c>
    </row>
    <row r="1909">
      <c r="A1909" t="inlineStr">
        <is>
          <t>Alachlor</t>
        </is>
      </c>
      <c r="B1909" t="n">
        <v>3.05161795807294e-05</v>
      </c>
      <c r="D1909" t="inlineStr">
        <is>
          <t>kilogram</t>
        </is>
      </c>
      <c r="E1909" t="inlineStr">
        <is>
          <t>soil::agricultural</t>
        </is>
      </c>
      <c r="F1909" t="inlineStr">
        <is>
          <t>biosphere</t>
        </is>
      </c>
      <c r="G1909" t="inlineStr">
        <is>
          <t>from "sweet sorghum production, RoW" from ecoinvent 3.7.1</t>
        </is>
      </c>
    </row>
    <row r="1910">
      <c r="A1910" t="inlineStr">
        <is>
          <t>Ammonia</t>
        </is>
      </c>
      <c r="B1910" t="n">
        <v>0.000751357886702114</v>
      </c>
      <c r="D1910" t="inlineStr">
        <is>
          <t>kilogram</t>
        </is>
      </c>
      <c r="E1910" t="inlineStr">
        <is>
          <t>air::non-urban air or from high stacks</t>
        </is>
      </c>
      <c r="F1910" t="inlineStr">
        <is>
          <t>biosphere</t>
        </is>
      </c>
      <c r="G1910" t="inlineStr">
        <is>
          <t>from "sweet sorghum production, RoW" from ecoinvent 3.7.1</t>
        </is>
      </c>
    </row>
    <row r="1911">
      <c r="A1911" t="inlineStr">
        <is>
          <t>Glyphosate</t>
        </is>
      </c>
      <c r="B1911" t="n">
        <v>2.70853468775069e-05</v>
      </c>
      <c r="D1911" t="inlineStr">
        <is>
          <t>kilogram</t>
        </is>
      </c>
      <c r="E1911" t="inlineStr">
        <is>
          <t>soil::agricultural</t>
        </is>
      </c>
      <c r="F1911" t="inlineStr">
        <is>
          <t>biosphere</t>
        </is>
      </c>
      <c r="G1911" t="inlineStr">
        <is>
          <t>from "sweet sorghum production, RoW" from ecoinvent 3.7.1</t>
        </is>
      </c>
    </row>
    <row r="1912">
      <c r="A1912" t="inlineStr">
        <is>
          <t>Chlorpyrifos</t>
        </is>
      </c>
      <c r="B1912" t="n">
        <v>8.91696070804211e-07</v>
      </c>
      <c r="D1912" t="inlineStr">
        <is>
          <t>kilogram</t>
        </is>
      </c>
      <c r="E1912" t="inlineStr">
        <is>
          <t>soil::agricultural</t>
        </is>
      </c>
      <c r="F1912" t="inlineStr">
        <is>
          <t>biosphere</t>
        </is>
      </c>
      <c r="G1912" t="inlineStr">
        <is>
          <t>from "sweet sorghum production, RoW" from ecoinvent 3.7.1</t>
        </is>
      </c>
    </row>
    <row r="1913">
      <c r="A1913" t="inlineStr">
        <is>
          <t>Zinc</t>
        </is>
      </c>
      <c r="B1913" t="n">
        <v>-1.06050850893435e-05</v>
      </c>
      <c r="D1913" t="inlineStr">
        <is>
          <t>kilogram</t>
        </is>
      </c>
      <c r="E1913" t="inlineStr">
        <is>
          <t>soil::agricultural</t>
        </is>
      </c>
      <c r="F1913" t="inlineStr">
        <is>
          <t>biosphere</t>
        </is>
      </c>
      <c r="G1913" t="inlineStr">
        <is>
          <t>from "sweet sorghum production, RoW" from ecoinvent 3.7.1</t>
        </is>
      </c>
    </row>
    <row r="1914">
      <c r="A1914" t="inlineStr">
        <is>
          <t>Lead</t>
        </is>
      </c>
      <c r="B1914" t="n">
        <v>-4.41621647289386e-06</v>
      </c>
      <c r="D1914" t="inlineStr">
        <is>
          <t>kilogram</t>
        </is>
      </c>
      <c r="E1914" t="inlineStr">
        <is>
          <t>soil::agricultural</t>
        </is>
      </c>
      <c r="F1914" t="inlineStr">
        <is>
          <t>biosphere</t>
        </is>
      </c>
      <c r="G1914" t="inlineStr">
        <is>
          <t>from "sweet sorghum production, RoW" from ecoinvent 3.7.1</t>
        </is>
      </c>
    </row>
    <row r="1915">
      <c r="A1915" t="inlineStr">
        <is>
          <t>Terbufos</t>
        </is>
      </c>
      <c r="B1915" t="n">
        <v>2.32832549831575e-06</v>
      </c>
      <c r="D1915" t="inlineStr">
        <is>
          <t>kilogram</t>
        </is>
      </c>
      <c r="E1915" t="inlineStr">
        <is>
          <t>soil::agricultural</t>
        </is>
      </c>
      <c r="F1915" t="inlineStr">
        <is>
          <t>biosphere</t>
        </is>
      </c>
      <c r="G1915" t="inlineStr">
        <is>
          <t>from "sweet sorghum production, RoW" from ecoinvent 3.7.1</t>
        </is>
      </c>
    </row>
    <row r="1916">
      <c r="A1916" t="inlineStr">
        <is>
          <t>Transformation, from annual crop</t>
        </is>
      </c>
      <c r="B1916" t="n">
        <v>1.10493806867789</v>
      </c>
      <c r="D1916" t="inlineStr">
        <is>
          <t>square meter</t>
        </is>
      </c>
      <c r="E1916" t="inlineStr">
        <is>
          <t>natural resource::land</t>
        </is>
      </c>
      <c r="F1916" t="inlineStr">
        <is>
          <t>biosphere</t>
        </is>
      </c>
      <c r="G1916" t="inlineStr">
        <is>
          <t>from "sweet sorghum production, RoW" from ecoinvent 3.7.1</t>
        </is>
      </c>
    </row>
    <row r="1917">
      <c r="A1917" t="inlineStr">
        <is>
          <t>Water</t>
        </is>
      </c>
      <c r="B1917" t="n">
        <v>0.123853292208665</v>
      </c>
      <c r="D1917" t="inlineStr">
        <is>
          <t>cubic meter</t>
        </is>
      </c>
      <c r="E1917" t="inlineStr">
        <is>
          <t>air</t>
        </is>
      </c>
      <c r="F1917" t="inlineStr">
        <is>
          <t>biosphere</t>
        </is>
      </c>
      <c r="G1917" t="inlineStr">
        <is>
          <t>from "sweet sorghum production, RoW" from ecoinvent 3.7.1</t>
        </is>
      </c>
    </row>
    <row r="1918">
      <c r="A1918" t="inlineStr">
        <is>
          <t>Carbon dioxide, in air</t>
        </is>
      </c>
      <c r="B1918" t="n">
        <v>1.441</v>
      </c>
      <c r="D1918" t="inlineStr">
        <is>
          <t>kilogram</t>
        </is>
      </c>
      <c r="E1918" t="inlineStr">
        <is>
          <t>natural resource::in air</t>
        </is>
      </c>
      <c r="F1918" t="inlineStr">
        <is>
          <t>biosphere</t>
        </is>
      </c>
      <c r="G1918" t="inlineStr">
        <is>
          <t>from "sweet sorghum production, RoW" from ecoinvent 3.7.1</t>
        </is>
      </c>
    </row>
    <row r="1919">
      <c r="A1919" t="inlineStr">
        <is>
          <t>Water</t>
        </is>
      </c>
      <c r="B1919" t="n">
        <v>0.102756098697507</v>
      </c>
      <c r="D1919" t="inlineStr">
        <is>
          <t>cubic meter</t>
        </is>
      </c>
      <c r="E1919" t="inlineStr">
        <is>
          <t>water::ground-</t>
        </is>
      </c>
      <c r="F1919" t="inlineStr">
        <is>
          <t>biosphere</t>
        </is>
      </c>
      <c r="G1919" t="inlineStr">
        <is>
          <t>from "sweet sorghum production, RoW" from ecoinvent 3.7.1</t>
        </is>
      </c>
    </row>
    <row r="1920">
      <c r="A1920" t="inlineStr">
        <is>
          <t>Energy, gross calorific value, in biomass</t>
        </is>
      </c>
      <c r="B1920" t="n">
        <v>10.78824143934396</v>
      </c>
      <c r="D1920" t="inlineStr">
        <is>
          <t>megajoule</t>
        </is>
      </c>
      <c r="E1920" t="inlineStr">
        <is>
          <t>natural resource::biotic</t>
        </is>
      </c>
      <c r="F1920" t="inlineStr">
        <is>
          <t>biosphere</t>
        </is>
      </c>
      <c r="G1920" t="inlineStr">
        <is>
          <t>from "sweet sorghum production, RoW" from ecoinvent 3.7.1</t>
        </is>
      </c>
    </row>
    <row r="1921">
      <c r="A1921" t="inlineStr">
        <is>
          <t>Phosphorus</t>
        </is>
      </c>
      <c r="B1921" t="n">
        <v>7.73456648072882e-06</v>
      </c>
      <c r="D1921" t="inlineStr">
        <is>
          <t>kilogram</t>
        </is>
      </c>
      <c r="E1921" t="inlineStr">
        <is>
          <t>water::ground-</t>
        </is>
      </c>
      <c r="F1921" t="inlineStr">
        <is>
          <t>biosphere</t>
        </is>
      </c>
      <c r="G1921" t="inlineStr">
        <is>
          <t>from "sweet sorghum production, RoW" from ecoinvent 3.7.1</t>
        </is>
      </c>
    </row>
    <row r="1922">
      <c r="A1922" t="inlineStr">
        <is>
          <t>Transformation, to annual crop, irrigated, intensive</t>
        </is>
      </c>
      <c r="B1922" t="n">
        <v>1.10493806867789</v>
      </c>
      <c r="D1922" t="inlineStr">
        <is>
          <t>square meter</t>
        </is>
      </c>
      <c r="E1922" t="inlineStr">
        <is>
          <t>natural resource::land</t>
        </is>
      </c>
      <c r="F1922" t="inlineStr">
        <is>
          <t>biosphere</t>
        </is>
      </c>
      <c r="G1922" t="inlineStr">
        <is>
          <t>from "sweet sorghum production, RoW" from ecoinvent 3.7.1</t>
        </is>
      </c>
    </row>
    <row r="1923">
      <c r="A1923" t="inlineStr">
        <is>
          <t>Dicamba</t>
        </is>
      </c>
      <c r="B1923" t="n">
        <v>1.38713925141783e-06</v>
      </c>
      <c r="D1923" t="inlineStr">
        <is>
          <t>kilogram</t>
        </is>
      </c>
      <c r="E1923" t="inlineStr">
        <is>
          <t>soil::agricultural</t>
        </is>
      </c>
      <c r="F1923" t="inlineStr">
        <is>
          <t>biosphere</t>
        </is>
      </c>
      <c r="G1923" t="inlineStr">
        <is>
          <t>from "sweet sorghum production, RoW" from ecoinvent 3.7.1</t>
        </is>
      </c>
    </row>
    <row r="1924">
      <c r="A1924" t="inlineStr">
        <is>
          <t>Occupation, annual crop, irrigated, intensive</t>
        </is>
      </c>
      <c r="B1924" t="n">
        <v>0.644510375459811</v>
      </c>
      <c r="D1924" t="inlineStr">
        <is>
          <t>square meter-year</t>
        </is>
      </c>
      <c r="E1924" t="inlineStr">
        <is>
          <t>natural resource::land</t>
        </is>
      </c>
      <c r="F1924" t="inlineStr">
        <is>
          <t>biosphere</t>
        </is>
      </c>
      <c r="G1924" t="inlineStr">
        <is>
          <t>from "sweet sorghum production, RoW" from ecoinvent 3.7.1</t>
        </is>
      </c>
    </row>
    <row r="1925">
      <c r="A1925" t="inlineStr">
        <is>
          <t>Metolachlor</t>
        </is>
      </c>
      <c r="B1925" t="n">
        <v>4.01755481771443e-05</v>
      </c>
      <c r="D1925" t="inlineStr">
        <is>
          <t>kilogram</t>
        </is>
      </c>
      <c r="E1925" t="inlineStr">
        <is>
          <t>soil::agricultural</t>
        </is>
      </c>
      <c r="F1925" t="inlineStr">
        <is>
          <t>biosphere</t>
        </is>
      </c>
      <c r="G1925" t="inlineStr">
        <is>
          <t>from "sweet sorghum production, RoW" from ecoinvent 3.7.1</t>
        </is>
      </c>
    </row>
    <row r="1926">
      <c r="A1926" t="inlineStr">
        <is>
          <t>Water, unspecified natural origin</t>
        </is>
      </c>
      <c r="B1926" t="n">
        <v>0</v>
      </c>
      <c r="D1926" t="inlineStr">
        <is>
          <t>cubic meter</t>
        </is>
      </c>
      <c r="E1926" t="inlineStr">
        <is>
          <t>natural resource::in water</t>
        </is>
      </c>
      <c r="F1926" t="inlineStr">
        <is>
          <t>biosphere</t>
        </is>
      </c>
      <c r="G1926" t="inlineStr">
        <is>
          <t>WF for sorghum from https://www.waterfootprint.org/resources/multimediahub/Gerbens-Hoekstra-VanderMeer-2009-WaterFootprint-Bioenergy_2.pdf</t>
        </is>
      </c>
    </row>
    <row r="1928">
      <c r="A1928" t="inlineStr">
        <is>
          <t>Activity</t>
        </is>
      </c>
      <c r="B1928" t="inlineStr">
        <is>
          <t>Ethanol production, via fermentation, from grain sorghum, economic allocation</t>
        </is>
      </c>
    </row>
    <row r="1929">
      <c r="A1929" t="inlineStr">
        <is>
          <t>location</t>
        </is>
      </c>
      <c r="B1929" t="inlineStr">
        <is>
          <t>US</t>
        </is>
      </c>
    </row>
    <row r="1930">
      <c r="A1930" t="inlineStr">
        <is>
          <t>production amount</t>
        </is>
      </c>
      <c r="B1930" t="n">
        <v>1</v>
      </c>
    </row>
    <row r="1931">
      <c r="A1931" t="inlineStr">
        <is>
          <t>reference product</t>
        </is>
      </c>
      <c r="B1931" t="inlineStr">
        <is>
          <t>ethanol, from grain sorghum</t>
        </is>
      </c>
    </row>
    <row r="1932">
      <c r="A1932" t="inlineStr">
        <is>
          <t>type</t>
        </is>
      </c>
      <c r="B1932" t="inlineStr">
        <is>
          <t>process</t>
        </is>
      </c>
    </row>
    <row r="1933">
      <c r="A1933" t="inlineStr">
        <is>
          <t>unit</t>
        </is>
      </c>
      <c r="B1933" t="inlineStr">
        <is>
          <t>kilogram</t>
        </is>
      </c>
    </row>
    <row r="1934">
      <c r="A1934" t="inlineStr">
        <is>
          <t>source</t>
        </is>
      </c>
      <c r="B1934" t="inlineStr">
        <is>
          <t>Fuel-Cycle Assessment of Selected Bioethanol Production Pathways in the United States, November 1, 2006, M. Wu, M. Wang, H. Huo, http://greet.es.anl.gov/publication-2lli584z (2020 update)</t>
        </is>
      </c>
    </row>
    <row r="1935">
      <c r="A1935" t="inlineStr">
        <is>
          <t>comment</t>
        </is>
      </c>
      <c r="B1935"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1936">
      <c r="A1936" t="inlineStr">
        <is>
          <t>Conversion efficiency (exc. Fuel)</t>
        </is>
      </c>
      <c r="B1936" t="n">
        <v>0.8239202400814234</v>
      </c>
    </row>
    <row r="1937">
      <c r="A1937" t="inlineStr">
        <is>
          <t>classifications</t>
        </is>
      </c>
      <c r="B1937" t="inlineStr">
        <is>
          <t>CPC::34131:Ethyl alcohol and other spirits, denatured, of any strength</t>
        </is>
      </c>
    </row>
    <row r="1938">
      <c r="A1938" t="inlineStr">
        <is>
          <t>Exchanges</t>
        </is>
      </c>
    </row>
    <row r="1939">
      <c r="A1939" t="inlineStr">
        <is>
          <t>name</t>
        </is>
      </c>
      <c r="B1939" t="inlineStr">
        <is>
          <t>amount</t>
        </is>
      </c>
      <c r="C1939" t="inlineStr">
        <is>
          <t>location</t>
        </is>
      </c>
      <c r="D1939" t="inlineStr">
        <is>
          <t>unit</t>
        </is>
      </c>
      <c r="E1939" t="inlineStr">
        <is>
          <t>categories</t>
        </is>
      </c>
      <c r="F1939" t="inlineStr">
        <is>
          <t>type</t>
        </is>
      </c>
      <c r="G1939" t="inlineStr">
        <is>
          <t>comment</t>
        </is>
      </c>
      <c r="H1939" t="inlineStr">
        <is>
          <t>reference product</t>
        </is>
      </c>
    </row>
    <row r="1940">
      <c r="A1940" t="inlineStr">
        <is>
          <t>Ethanol production, via fermentation, from grain sorghum, economic allocation</t>
        </is>
      </c>
      <c r="B1940" t="n">
        <v>1</v>
      </c>
      <c r="C1940" t="inlineStr">
        <is>
          <t>US</t>
        </is>
      </c>
      <c r="D1940" t="inlineStr">
        <is>
          <t>kilogram</t>
        </is>
      </c>
      <c r="F1940" t="inlineStr">
        <is>
          <t>production</t>
        </is>
      </c>
      <c r="H1940" t="inlineStr">
        <is>
          <t>ethanol, from grain sorghum</t>
        </is>
      </c>
    </row>
    <row r="1941">
      <c r="A1941" t="inlineStr">
        <is>
          <t>Farming and supply of Grain Sorghum</t>
        </is>
      </c>
      <c r="B1941" t="n">
        <v>2.673071695430087</v>
      </c>
      <c r="C1941" t="inlineStr">
        <is>
          <t>US</t>
        </is>
      </c>
      <c r="D1941" t="inlineStr">
        <is>
          <t>kilogram</t>
        </is>
      </c>
      <c r="F1941" t="inlineStr">
        <is>
          <t>technosphere</t>
        </is>
      </c>
      <c r="H1941" t="inlineStr">
        <is>
          <t>grain sorghum, harvested, at ethanol plant</t>
        </is>
      </c>
    </row>
    <row r="1942">
      <c r="A1942" t="inlineStr">
        <is>
          <t>heat production, natural gas, at boiler fan burner non-modulating &lt;100kW</t>
        </is>
      </c>
      <c r="B1942" t="n">
        <v>4.478820958981671</v>
      </c>
      <c r="C1942" t="inlineStr">
        <is>
          <t>RoW</t>
        </is>
      </c>
      <c r="D1942" t="inlineStr">
        <is>
          <t>megajoule</t>
        </is>
      </c>
      <c r="F1942" t="inlineStr">
        <is>
          <t>technosphere</t>
        </is>
      </c>
      <c r="G1942" t="inlineStr">
        <is>
          <t>natural gas input. Initially, 15827 Btu/gallon.</t>
        </is>
      </c>
      <c r="H1942" t="inlineStr">
        <is>
          <t>heat, central or small-scale, natural gas</t>
        </is>
      </c>
    </row>
    <row r="1943">
      <c r="A1943" t="inlineStr">
        <is>
          <t>market group for electricity, low voltage</t>
        </is>
      </c>
      <c r="B1943" t="n">
        <v>0.1965967302432053</v>
      </c>
      <c r="C1943" t="inlineStr">
        <is>
          <t>US</t>
        </is>
      </c>
      <c r="D1943" t="inlineStr">
        <is>
          <t>kilowatt hour</t>
        </is>
      </c>
      <c r="F1943" t="inlineStr">
        <is>
          <t>technosphere</t>
        </is>
      </c>
      <c r="H1943" t="inlineStr">
        <is>
          <t>electricity, low voltage</t>
        </is>
      </c>
    </row>
    <row r="1944">
      <c r="A1944" t="inlineStr">
        <is>
          <t>market for fodder yeast</t>
        </is>
      </c>
      <c r="B1944" t="n">
        <v>0.0007483311651455867</v>
      </c>
      <c r="C1944" t="inlineStr">
        <is>
          <t>GLO</t>
        </is>
      </c>
      <c r="D1944" t="inlineStr">
        <is>
          <t>kilogram</t>
        </is>
      </c>
      <c r="F1944" t="inlineStr">
        <is>
          <t>technosphere</t>
        </is>
      </c>
      <c r="G1944" t="inlineStr">
        <is>
          <t>proxy for yeast</t>
        </is>
      </c>
      <c r="H1944" t="inlineStr">
        <is>
          <t>fodder yeast</t>
        </is>
      </c>
    </row>
    <row r="1945">
      <c r="A1945" t="inlineStr">
        <is>
          <t>market for sulfuric acid</t>
        </is>
      </c>
      <c r="B1945" t="n">
        <v>0.001265993942468519</v>
      </c>
      <c r="C1945" t="inlineStr">
        <is>
          <t>RoW</t>
        </is>
      </c>
      <c r="D1945" t="inlineStr">
        <is>
          <t>kilogram</t>
        </is>
      </c>
      <c r="F1945" t="inlineStr">
        <is>
          <t>technosphere</t>
        </is>
      </c>
      <c r="H1945" t="inlineStr">
        <is>
          <t>sulfuric acid</t>
        </is>
      </c>
    </row>
    <row r="1946">
      <c r="A1946" t="inlineStr">
        <is>
          <t>market for ammonia, anhydrous, liquid</t>
        </is>
      </c>
      <c r="B1946" t="n">
        <v>0.004854764906500044</v>
      </c>
      <c r="C1946" t="inlineStr">
        <is>
          <t>RNA</t>
        </is>
      </c>
      <c r="D1946" t="inlineStr">
        <is>
          <t>kilogram</t>
        </is>
      </c>
      <c r="F1946" t="inlineStr">
        <is>
          <t>technosphere</t>
        </is>
      </c>
      <c r="H1946" t="inlineStr">
        <is>
          <t>ammonia, anhydrous, liquid</t>
        </is>
      </c>
    </row>
    <row r="1947">
      <c r="A1947" t="inlineStr">
        <is>
          <t>market for quicklime, milled, loose</t>
        </is>
      </c>
      <c r="B1947" t="n">
        <v>0.002904812372231793</v>
      </c>
      <c r="C1947" t="inlineStr">
        <is>
          <t>RoW</t>
        </is>
      </c>
      <c r="D1947" t="inlineStr">
        <is>
          <t>kilogram</t>
        </is>
      </c>
      <c r="F1947" t="inlineStr">
        <is>
          <t>technosphere</t>
        </is>
      </c>
      <c r="G1947" t="inlineStr">
        <is>
          <t>proxy for CaO</t>
        </is>
      </c>
      <c r="H1947" t="inlineStr">
        <is>
          <t>quicklime, milled, loose</t>
        </is>
      </c>
    </row>
    <row r="1948">
      <c r="A1948" t="inlineStr">
        <is>
          <t>market for sodium hydroxide, without water, in 50% solution state</t>
        </is>
      </c>
      <c r="B1948" t="n">
        <v>0.006091254752851711</v>
      </c>
      <c r="C1948" t="inlineStr">
        <is>
          <t>GLO</t>
        </is>
      </c>
      <c r="D1948" t="inlineStr">
        <is>
          <t>kilogram</t>
        </is>
      </c>
      <c r="F1948" t="inlineStr">
        <is>
          <t>technosphere</t>
        </is>
      </c>
      <c r="G1948" t="inlineStr">
        <is>
          <t>NaOH</t>
        </is>
      </c>
      <c r="H1948" t="inlineStr">
        <is>
          <t>sodium hydroxide, without water, in 50% solution state</t>
        </is>
      </c>
    </row>
    <row r="1949">
      <c r="A1949" t="inlineStr">
        <is>
          <t>Carbon dioxide, non-fossil</t>
        </is>
      </c>
      <c r="B1949" t="n">
        <v>1.937896313114756</v>
      </c>
      <c r="D1949" t="inlineStr">
        <is>
          <t>kilogram</t>
        </is>
      </c>
      <c r="E1949" t="inlineStr">
        <is>
          <t>air</t>
        </is>
      </c>
      <c r="F1949" t="inlineStr">
        <is>
          <t>biosphere</t>
        </is>
      </c>
      <c r="G1949" t="inlineStr">
        <is>
          <t>Fermentation CO2</t>
        </is>
      </c>
    </row>
    <row r="1950">
      <c r="A1950" t="inlineStr">
        <is>
          <t>market for ethanol fermentation plant</t>
        </is>
      </c>
      <c r="B1950" t="n">
        <v>5.555555555555555e-10</v>
      </c>
      <c r="C1950" t="inlineStr">
        <is>
          <t>GLO</t>
        </is>
      </c>
      <c r="D1950" t="inlineStr">
        <is>
          <t>unit</t>
        </is>
      </c>
      <c r="F1950" t="inlineStr">
        <is>
          <t>technosphere</t>
        </is>
      </c>
      <c r="G1950" t="inlineStr">
        <is>
          <t>To replace inputs for concrete and steel. 1 plant = 90,000 t of ethanol per year * 20 years</t>
        </is>
      </c>
      <c r="H1950" t="inlineStr">
        <is>
          <t>ethanol fermentation plant</t>
        </is>
      </c>
    </row>
    <row r="1952">
      <c r="A1952" t="inlineStr">
        <is>
          <t>Activity</t>
        </is>
      </c>
      <c r="B1952" t="inlineStr">
        <is>
          <t>Ethanol production, via fermentation, from grain sorghum, energy allocation</t>
        </is>
      </c>
    </row>
    <row r="1953">
      <c r="A1953" t="inlineStr">
        <is>
          <t>location</t>
        </is>
      </c>
      <c r="B1953" t="inlineStr">
        <is>
          <t>US</t>
        </is>
      </c>
    </row>
    <row r="1954">
      <c r="A1954" t="inlineStr">
        <is>
          <t>production amount</t>
        </is>
      </c>
      <c r="B1954" t="n">
        <v>1</v>
      </c>
    </row>
    <row r="1955">
      <c r="A1955" t="inlineStr">
        <is>
          <t>reference product</t>
        </is>
      </c>
      <c r="B1955" t="inlineStr">
        <is>
          <t>ethanol, from grain sorghum</t>
        </is>
      </c>
    </row>
    <row r="1956">
      <c r="A1956" t="inlineStr">
        <is>
          <t>type</t>
        </is>
      </c>
      <c r="B1956" t="inlineStr">
        <is>
          <t>process</t>
        </is>
      </c>
    </row>
    <row r="1957">
      <c r="A1957" t="inlineStr">
        <is>
          <t>unit</t>
        </is>
      </c>
      <c r="B1957" t="inlineStr">
        <is>
          <t>kilogram</t>
        </is>
      </c>
    </row>
    <row r="1958">
      <c r="A1958" t="inlineStr">
        <is>
          <t>source</t>
        </is>
      </c>
      <c r="B1958" t="inlineStr">
        <is>
          <t>Fuel-Cycle Assessment of Selected Bioethanol Production Pathways in the United States, November 1, 2006, M. Wu, M. Wang, H. Huo, http://greet.es.anl.gov/publication-2lli584z (2020 update)</t>
        </is>
      </c>
    </row>
    <row r="1959">
      <c r="A1959" t="inlineStr">
        <is>
          <t>comment</t>
        </is>
      </c>
      <c r="B1959" t="inlineStr">
        <is>
          <t>There is a net co-production of electricity (0.8 kWh per kg of ethanol produced). energy allocation performed, giving an allocation factor of 91% for ethanol and 9% for electricity.</t>
        </is>
      </c>
    </row>
    <row r="1960">
      <c r="A1960" t="inlineStr">
        <is>
          <t>Conversion efficiency (exc. Fuel)</t>
        </is>
      </c>
      <c r="B1960" t="n">
        <v>1.354597931660961</v>
      </c>
    </row>
    <row r="1961">
      <c r="A1961" t="inlineStr">
        <is>
          <t>classifications</t>
        </is>
      </c>
      <c r="B1961" t="inlineStr">
        <is>
          <t>CPC::34131:Ethyl alcohol and other spirits, denatured, of any strength</t>
        </is>
      </c>
    </row>
    <row r="1962">
      <c r="A1962" t="inlineStr">
        <is>
          <t>Exchanges</t>
        </is>
      </c>
    </row>
    <row r="1963">
      <c r="A1963" t="inlineStr">
        <is>
          <t>name</t>
        </is>
      </c>
      <c r="B1963" t="inlineStr">
        <is>
          <t>amount</t>
        </is>
      </c>
      <c r="C1963" t="inlineStr">
        <is>
          <t>location</t>
        </is>
      </c>
      <c r="D1963" t="inlineStr">
        <is>
          <t>unit</t>
        </is>
      </c>
      <c r="E1963" t="inlineStr">
        <is>
          <t>categories</t>
        </is>
      </c>
      <c r="F1963" t="inlineStr">
        <is>
          <t>type</t>
        </is>
      </c>
      <c r="G1963" t="inlineStr">
        <is>
          <t>comment</t>
        </is>
      </c>
      <c r="H1963" t="inlineStr">
        <is>
          <t>reference product</t>
        </is>
      </c>
    </row>
    <row r="1964">
      <c r="A1964" t="inlineStr">
        <is>
          <t>Ethanol production, via fermentation, from grain sorghum, energy allocation</t>
        </is>
      </c>
      <c r="B1964" t="n">
        <v>1</v>
      </c>
      <c r="C1964" t="inlineStr">
        <is>
          <t>US</t>
        </is>
      </c>
      <c r="D1964" t="inlineStr">
        <is>
          <t>kilogram</t>
        </is>
      </c>
      <c r="F1964" t="inlineStr">
        <is>
          <t>production</t>
        </is>
      </c>
      <c r="H1964" t="inlineStr">
        <is>
          <t>ethanol, from grain sorghum</t>
        </is>
      </c>
    </row>
    <row r="1965">
      <c r="A1965" t="inlineStr">
        <is>
          <t>Farming and supply of Grain Sorghum</t>
        </is>
      </c>
      <c r="B1965" t="n">
        <v>2.032335408885047</v>
      </c>
      <c r="C1965" t="inlineStr">
        <is>
          <t>US</t>
        </is>
      </c>
      <c r="D1965" t="inlineStr">
        <is>
          <t>kilogram</t>
        </is>
      </c>
      <c r="F1965" t="inlineStr">
        <is>
          <t>technosphere</t>
        </is>
      </c>
      <c r="H1965" t="inlineStr">
        <is>
          <t>grain sorghum, harvested, at ethanol plant</t>
        </is>
      </c>
    </row>
    <row r="1966">
      <c r="A1966" t="inlineStr">
        <is>
          <t>heat production, natural gas, at boiler fan burner non-modulating &lt;100kW</t>
        </is>
      </c>
      <c r="B1966" t="n">
        <v>3.405245897652731</v>
      </c>
      <c r="C1966" t="inlineStr">
        <is>
          <t>RoW</t>
        </is>
      </c>
      <c r="D1966" t="inlineStr">
        <is>
          <t>megajoule</t>
        </is>
      </c>
      <c r="F1966" t="inlineStr">
        <is>
          <t>technosphere</t>
        </is>
      </c>
      <c r="G1966" t="inlineStr">
        <is>
          <t>natural gas input. Initially, 22378 Btu/gallon.</t>
        </is>
      </c>
      <c r="H1966" t="inlineStr">
        <is>
          <t>heat, central or small-scale, natural gas</t>
        </is>
      </c>
    </row>
    <row r="1967">
      <c r="A1967" t="inlineStr">
        <is>
          <t>market group for electricity, low voltage</t>
        </is>
      </c>
      <c r="B1967" t="n">
        <v>0.1494724203721748</v>
      </c>
      <c r="C1967" t="inlineStr">
        <is>
          <t>US</t>
        </is>
      </c>
      <c r="D1967" t="inlineStr">
        <is>
          <t>kilowatt hour</t>
        </is>
      </c>
      <c r="F1967" t="inlineStr">
        <is>
          <t>technosphere</t>
        </is>
      </c>
      <c r="H1967" t="inlineStr">
        <is>
          <t>electricity, low voltage</t>
        </is>
      </c>
    </row>
    <row r="1968">
      <c r="A1968" t="inlineStr">
        <is>
          <t>market for fodder yeast</t>
        </is>
      </c>
      <c r="B1968" t="n">
        <v>0.0005689559045863449</v>
      </c>
      <c r="C1968" t="inlineStr">
        <is>
          <t>GLO</t>
        </is>
      </c>
      <c r="D1968" t="inlineStr">
        <is>
          <t>kilogram</t>
        </is>
      </c>
      <c r="F1968" t="inlineStr">
        <is>
          <t>technosphere</t>
        </is>
      </c>
      <c r="G1968" t="inlineStr">
        <is>
          <t>proxy for yeast</t>
        </is>
      </c>
      <c r="H1968" t="inlineStr">
        <is>
          <t>fodder yeast</t>
        </is>
      </c>
    </row>
    <row r="1969">
      <c r="A1969" t="inlineStr">
        <is>
          <t>market for sulfuric acid</t>
        </is>
      </c>
      <c r="B1969" t="n">
        <v>0.0009625347203037804</v>
      </c>
      <c r="C1969" t="inlineStr">
        <is>
          <t>RoW</t>
        </is>
      </c>
      <c r="D1969" t="inlineStr">
        <is>
          <t>kilogram</t>
        </is>
      </c>
      <c r="F1969" t="inlineStr">
        <is>
          <t>technosphere</t>
        </is>
      </c>
      <c r="H1969" t="inlineStr">
        <is>
          <t>sulfuric acid</t>
        </is>
      </c>
    </row>
    <row r="1970">
      <c r="A1970" t="inlineStr">
        <is>
          <t>market for ammonia, anhydrous, liquid</t>
        </is>
      </c>
      <c r="B1970" t="n">
        <v>0.003691075940147973</v>
      </c>
      <c r="C1970" t="inlineStr">
        <is>
          <t>RNA</t>
        </is>
      </c>
      <c r="D1970" t="inlineStr">
        <is>
          <t>kilogram</t>
        </is>
      </c>
      <c r="F1970" t="inlineStr">
        <is>
          <t>technosphere</t>
        </is>
      </c>
      <c r="H1970" t="inlineStr">
        <is>
          <t>ammonia, anhydrous, liquid</t>
        </is>
      </c>
    </row>
    <row r="1971">
      <c r="A1971" t="inlineStr">
        <is>
          <t>market for quicklime, milled, loose</t>
        </is>
      </c>
      <c r="B1971" t="n">
        <v>0.002208527758663124</v>
      </c>
      <c r="C1971" t="inlineStr">
        <is>
          <t>RoW</t>
        </is>
      </c>
      <c r="D1971" t="inlineStr">
        <is>
          <t>kilogram</t>
        </is>
      </c>
      <c r="F1971" t="inlineStr">
        <is>
          <t>technosphere</t>
        </is>
      </c>
      <c r="G1971" t="inlineStr">
        <is>
          <t>proxy for CaO</t>
        </is>
      </c>
      <c r="H1971" t="inlineStr">
        <is>
          <t>quicklime, milled, loose</t>
        </is>
      </c>
    </row>
    <row r="1972">
      <c r="A1972" t="inlineStr">
        <is>
          <t>market for sodium hydroxide, without water, in 50% solution state</t>
        </is>
      </c>
      <c r="B1972" t="n">
        <v>0.004631178707224334</v>
      </c>
      <c r="C1972" t="inlineStr">
        <is>
          <t>GLO</t>
        </is>
      </c>
      <c r="D1972" t="inlineStr">
        <is>
          <t>kilogram</t>
        </is>
      </c>
      <c r="F1972" t="inlineStr">
        <is>
          <t>technosphere</t>
        </is>
      </c>
      <c r="G1972" t="inlineStr">
        <is>
          <t>NaOH</t>
        </is>
      </c>
      <c r="H1972" t="inlineStr">
        <is>
          <t>sodium hydroxide, without water, in 50% solution state</t>
        </is>
      </c>
    </row>
    <row r="1973">
      <c r="A1973" t="inlineStr">
        <is>
          <t>Carbon dioxide, non-fossil</t>
        </is>
      </c>
      <c r="B1973" t="n">
        <v>1.014595324203354</v>
      </c>
      <c r="D1973" t="inlineStr">
        <is>
          <t>kilogram</t>
        </is>
      </c>
      <c r="E1973" t="inlineStr">
        <is>
          <t>air</t>
        </is>
      </c>
      <c r="F1973" t="inlineStr">
        <is>
          <t>biosphere</t>
        </is>
      </c>
      <c r="G1973" t="inlineStr">
        <is>
          <t>Fermentation CO2</t>
        </is>
      </c>
    </row>
    <row r="1974">
      <c r="A1974" t="inlineStr">
        <is>
          <t>market for ethanol fermentation plant</t>
        </is>
      </c>
      <c r="B1974" t="n">
        <v>5.555555555555555e-10</v>
      </c>
      <c r="C1974" t="inlineStr">
        <is>
          <t>GLO</t>
        </is>
      </c>
      <c r="D1974" t="inlineStr">
        <is>
          <t>unit</t>
        </is>
      </c>
      <c r="F1974" t="inlineStr">
        <is>
          <t>technosphere</t>
        </is>
      </c>
      <c r="G1974" t="inlineStr">
        <is>
          <t>To replace inputs for concrete and steel. 1 plant = 90,000 t of ethanol per year * 20 years</t>
        </is>
      </c>
      <c r="H1974" t="inlineStr">
        <is>
          <t>ethanol fermentation plant</t>
        </is>
      </c>
    </row>
    <row r="1976">
      <c r="A1976" t="inlineStr">
        <is>
          <t>Activity</t>
        </is>
      </c>
      <c r="B1976" t="inlineStr">
        <is>
          <t>Ethanol production, via fermentation, from grain sorghum, system expansion</t>
        </is>
      </c>
    </row>
    <row r="1977">
      <c r="A1977" t="inlineStr">
        <is>
          <t>location</t>
        </is>
      </c>
      <c r="B1977" t="inlineStr">
        <is>
          <t>US</t>
        </is>
      </c>
    </row>
    <row r="1978">
      <c r="A1978" t="inlineStr">
        <is>
          <t>production amount</t>
        </is>
      </c>
      <c r="B1978" t="n">
        <v>1</v>
      </c>
    </row>
    <row r="1979">
      <c r="A1979" t="inlineStr">
        <is>
          <t>reference product</t>
        </is>
      </c>
      <c r="B1979" t="inlineStr">
        <is>
          <t>ethanol, from grain sorghum</t>
        </is>
      </c>
    </row>
    <row r="1980">
      <c r="A1980" t="inlineStr">
        <is>
          <t>type</t>
        </is>
      </c>
      <c r="B1980" t="inlineStr">
        <is>
          <t>process</t>
        </is>
      </c>
    </row>
    <row r="1981">
      <c r="A1981" t="inlineStr">
        <is>
          <t>unit</t>
        </is>
      </c>
      <c r="B1981" t="inlineStr">
        <is>
          <t>kilogram</t>
        </is>
      </c>
    </row>
    <row r="1982">
      <c r="A1982" t="inlineStr">
        <is>
          <t>source</t>
        </is>
      </c>
      <c r="B1982" t="inlineStr">
        <is>
          <t>Fuel-Cycle Assessment of Selected Bioethanol Production Pathways in the United States, November 1, 2006, M. Wu, M. Wang, H. Huo, http://greet.es.anl.gov/publication-2lli584z (2020 update)</t>
        </is>
      </c>
    </row>
    <row r="1983">
      <c r="A1983" t="inlineStr">
        <is>
          <t>comment</t>
        </is>
      </c>
      <c r="B1983" t="inlineStr">
        <is>
          <t>There is a net co-production of electricity (0.8 kWh per kg of ethanol produced). system expansion performed, giving an allocation factor of 91% for ethanol and 9% for electricity.</t>
        </is>
      </c>
    </row>
    <row r="1984">
      <c r="A1984" t="inlineStr">
        <is>
          <t>Conversion efficiency (exc. Fuel)</t>
        </is>
      </c>
      <c r="B1984" t="n">
        <v>0.8249501403815251</v>
      </c>
    </row>
    <row r="1985">
      <c r="A1985" t="inlineStr">
        <is>
          <t>classifications</t>
        </is>
      </c>
      <c r="B1985" t="inlineStr">
        <is>
          <t>CPC::34131:Ethyl alcohol and other spirits, denatured, of any strength</t>
        </is>
      </c>
    </row>
    <row r="1986">
      <c r="A1986" t="inlineStr">
        <is>
          <t>Exchanges</t>
        </is>
      </c>
    </row>
    <row r="1987">
      <c r="A1987" t="inlineStr">
        <is>
          <t>name</t>
        </is>
      </c>
      <c r="B1987" t="inlineStr">
        <is>
          <t>amount</t>
        </is>
      </c>
      <c r="C1987" t="inlineStr">
        <is>
          <t>location</t>
        </is>
      </c>
      <c r="D1987" t="inlineStr">
        <is>
          <t>unit</t>
        </is>
      </c>
      <c r="E1987" t="inlineStr">
        <is>
          <t>categories</t>
        </is>
      </c>
      <c r="F1987" t="inlineStr">
        <is>
          <t>type</t>
        </is>
      </c>
      <c r="G1987" t="inlineStr">
        <is>
          <t>comment</t>
        </is>
      </c>
      <c r="H1987" t="inlineStr">
        <is>
          <t>reference product</t>
        </is>
      </c>
    </row>
    <row r="1988">
      <c r="A1988" t="inlineStr">
        <is>
          <t>Ethanol production, via fermentation, from grain sorghum, system expansion</t>
        </is>
      </c>
      <c r="B1988" t="n">
        <v>1</v>
      </c>
      <c r="C1988" t="inlineStr">
        <is>
          <t>US</t>
        </is>
      </c>
      <c r="D1988" t="inlineStr">
        <is>
          <t>kilogram</t>
        </is>
      </c>
      <c r="F1988" t="inlineStr">
        <is>
          <t>production</t>
        </is>
      </c>
      <c r="H1988" t="inlineStr">
        <is>
          <t>ethanol, from grain sorghum</t>
        </is>
      </c>
    </row>
    <row r="1989">
      <c r="A1989" t="inlineStr">
        <is>
          <t>Farming and supply of Grain Sorghum</t>
        </is>
      </c>
      <c r="B1989" t="n">
        <v>3.337168159088748</v>
      </c>
      <c r="C1989" t="inlineStr">
        <is>
          <t>US</t>
        </is>
      </c>
      <c r="D1989" t="inlineStr">
        <is>
          <t>kilogram</t>
        </is>
      </c>
      <c r="F1989" t="inlineStr">
        <is>
          <t>technosphere</t>
        </is>
      </c>
      <c r="H1989" t="inlineStr">
        <is>
          <t>grain sorghum, harvested, at ethanol plant</t>
        </is>
      </c>
    </row>
    <row r="1990">
      <c r="A1990" t="inlineStr">
        <is>
          <t>heat production, natural gas, at boiler fan burner non-modulating &lt;100kW</t>
        </is>
      </c>
      <c r="B1990" t="n">
        <v>5.591536777754895</v>
      </c>
      <c r="C1990" t="inlineStr">
        <is>
          <t>RoW</t>
        </is>
      </c>
      <c r="D1990" t="inlineStr">
        <is>
          <t>megajoule</t>
        </is>
      </c>
      <c r="F1990" t="inlineStr">
        <is>
          <t>technosphere</t>
        </is>
      </c>
      <c r="G1990" t="inlineStr">
        <is>
          <t>natural gas input. Initially, 22378 Btu/gallon.</t>
        </is>
      </c>
      <c r="H1990" t="inlineStr">
        <is>
          <t>heat, central or small-scale, natural gas</t>
        </is>
      </c>
    </row>
    <row r="1991">
      <c r="A1991" t="inlineStr">
        <is>
          <t>market group for electricity, low voltage</t>
        </is>
      </c>
      <c r="B1991" t="n">
        <v>0.2454391139116171</v>
      </c>
      <c r="C1991" t="inlineStr">
        <is>
          <t>US</t>
        </is>
      </c>
      <c r="D1991" t="inlineStr">
        <is>
          <t>kilowatt hour</t>
        </is>
      </c>
      <c r="F1991" t="inlineStr">
        <is>
          <t>technosphere</t>
        </is>
      </c>
      <c r="H1991" t="inlineStr">
        <is>
          <t>electricity, low voltage</t>
        </is>
      </c>
    </row>
    <row r="1992">
      <c r="A1992" t="inlineStr">
        <is>
          <t>market for fodder yeast</t>
        </is>
      </c>
      <c r="B1992" t="n">
        <v>0.0009342461487460508</v>
      </c>
      <c r="C1992" t="inlineStr">
        <is>
          <t>GLO</t>
        </is>
      </c>
      <c r="D1992" t="inlineStr">
        <is>
          <t>kilogram</t>
        </is>
      </c>
      <c r="F1992" t="inlineStr">
        <is>
          <t>technosphere</t>
        </is>
      </c>
      <c r="G1992" t="inlineStr">
        <is>
          <t>proxy for yeast</t>
        </is>
      </c>
      <c r="H1992" t="inlineStr">
        <is>
          <t>fodder yeast</t>
        </is>
      </c>
    </row>
    <row r="1993">
      <c r="A1993" t="inlineStr">
        <is>
          <t>market for sulfuric acid</t>
        </is>
      </c>
      <c r="B1993" t="n">
        <v>0.001580516782108014</v>
      </c>
      <c r="C1993" t="inlineStr">
        <is>
          <t>RoW</t>
        </is>
      </c>
      <c r="D1993" t="inlineStr">
        <is>
          <t>kilogram</t>
        </is>
      </c>
      <c r="F1993" t="inlineStr">
        <is>
          <t>technosphere</t>
        </is>
      </c>
      <c r="H1993" t="inlineStr">
        <is>
          <t>sulfuric acid</t>
        </is>
      </c>
    </row>
    <row r="1994">
      <c r="A1994" t="inlineStr">
        <is>
          <t>market for ammonia, anhydrous, liquid</t>
        </is>
      </c>
      <c r="B1994" t="n">
        <v>0.006060880033083699</v>
      </c>
      <c r="C1994" t="inlineStr">
        <is>
          <t>RNA</t>
        </is>
      </c>
      <c r="D1994" t="inlineStr">
        <is>
          <t>kilogram</t>
        </is>
      </c>
      <c r="F1994" t="inlineStr">
        <is>
          <t>technosphere</t>
        </is>
      </c>
      <c r="H1994" t="inlineStr">
        <is>
          <t>ammonia, anhydrous, liquid</t>
        </is>
      </c>
    </row>
    <row r="1995">
      <c r="A1995" t="inlineStr">
        <is>
          <t>market for quicklime, milled, loose</t>
        </is>
      </c>
      <c r="B1995" t="n">
        <v>0.003626482362336821</v>
      </c>
      <c r="C1995" t="inlineStr">
        <is>
          <t>RoW</t>
        </is>
      </c>
      <c r="D1995" t="inlineStr">
        <is>
          <t>kilogram</t>
        </is>
      </c>
      <c r="F1995" t="inlineStr">
        <is>
          <t>technosphere</t>
        </is>
      </c>
      <c r="G1995" t="inlineStr">
        <is>
          <t>proxy for CaO</t>
        </is>
      </c>
      <c r="H1995" t="inlineStr">
        <is>
          <t>quicklime, milled, loose</t>
        </is>
      </c>
    </row>
    <row r="1996">
      <c r="A1996" t="inlineStr">
        <is>
          <t>market for sodium hydroxide, without water, in 50% solution state</t>
        </is>
      </c>
      <c r="B1996" t="n">
        <v>0.007604562737642586</v>
      </c>
      <c r="C1996" t="inlineStr">
        <is>
          <t>GLO</t>
        </is>
      </c>
      <c r="D1996" t="inlineStr">
        <is>
          <t>kilogram</t>
        </is>
      </c>
      <c r="F1996" t="inlineStr">
        <is>
          <t>technosphere</t>
        </is>
      </c>
      <c r="G1996" t="inlineStr">
        <is>
          <t>NaOH</t>
        </is>
      </c>
      <c r="H1996" t="inlineStr">
        <is>
          <t>sodium hydroxide, without water, in 50% solution state</t>
        </is>
      </c>
    </row>
    <row r="1997">
      <c r="A1997" t="inlineStr">
        <is>
          <t>Carbon dioxide, non-fossil</t>
        </is>
      </c>
      <c r="B1997" t="n">
        <v>2.894859317246886</v>
      </c>
      <c r="D1997" t="inlineStr">
        <is>
          <t>kilogram</t>
        </is>
      </c>
      <c r="E1997" t="inlineStr">
        <is>
          <t>air</t>
        </is>
      </c>
      <c r="F1997" t="inlineStr">
        <is>
          <t>biosphere</t>
        </is>
      </c>
      <c r="G1997" t="inlineStr">
        <is>
          <t>Fermentation CO2</t>
        </is>
      </c>
    </row>
    <row r="1998">
      <c r="A1998" t="inlineStr">
        <is>
          <t>market for ethanol fermentation plant</t>
        </is>
      </c>
      <c r="B1998" t="n">
        <v>5.555555555555555e-10</v>
      </c>
      <c r="C1998" t="inlineStr">
        <is>
          <t>GLO</t>
        </is>
      </c>
      <c r="D1998" t="inlineStr">
        <is>
          <t>unit</t>
        </is>
      </c>
      <c r="F1998" t="inlineStr">
        <is>
          <t>technosphere</t>
        </is>
      </c>
      <c r="G1998" t="inlineStr">
        <is>
          <t>To replace inputs for concrete and steel. 1 plant = 90,000 t of ethanol per year * 20 years</t>
        </is>
      </c>
      <c r="H1998" t="inlineStr">
        <is>
          <t>ethanol fermentation plant</t>
        </is>
      </c>
    </row>
    <row r="1999">
      <c r="A1999" t="inlineStr">
        <is>
          <t>market group for electricity, low voltage</t>
        </is>
      </c>
      <c r="B1999" t="n">
        <v>0</v>
      </c>
      <c r="C1999" t="inlineStr">
        <is>
          <t>US</t>
        </is>
      </c>
      <c r="D1999" t="inlineStr">
        <is>
          <t>kilowatt hour</t>
        </is>
      </c>
      <c r="F1999" t="inlineStr">
        <is>
          <t>technosphere</t>
        </is>
      </c>
      <c r="G1999" t="inlineStr">
        <is>
          <t>Co-production of electricity. Displaces US-average electricity.</t>
        </is>
      </c>
      <c r="H1999" t="inlineStr">
        <is>
          <t>electricity, low voltage</t>
        </is>
      </c>
    </row>
    <row r="2000">
      <c r="A2000" t="inlineStr">
        <is>
          <t>market for protein feed, 100% crude</t>
        </is>
      </c>
      <c r="B2000" t="n">
        <v>-0.316871571994716</v>
      </c>
      <c r="C2000" t="inlineStr">
        <is>
          <t>GLO</t>
        </is>
      </c>
      <c r="D2000" t="inlineStr">
        <is>
          <t>kilogram</t>
        </is>
      </c>
      <c r="F2000" t="inlineStr">
        <is>
          <t>technosphere</t>
        </is>
      </c>
      <c r="G2000" t="inlineStr">
        <is>
          <t>Co-production of DDGS. Displaces crude protein. Substitution ratio used: 1:.27, according to https://grains.org/wp-content/uploads/2018/05/USGC-DDGS-Handbook-2018-WEB.pdf.</t>
        </is>
      </c>
      <c r="H2000" t="inlineStr">
        <is>
          <t>protein feed, 100% crude</t>
        </is>
      </c>
    </row>
    <row r="2002">
      <c r="A2002" t="inlineStr">
        <is>
          <t>Activity</t>
        </is>
      </c>
      <c r="B2002" t="inlineStr">
        <is>
          <t>Ethanol, from grain sorghum, economic allocation, at fuelling station</t>
        </is>
      </c>
    </row>
    <row r="2003">
      <c r="A2003" t="inlineStr">
        <is>
          <t>location</t>
        </is>
      </c>
      <c r="B2003" t="inlineStr">
        <is>
          <t>US</t>
        </is>
      </c>
    </row>
    <row r="2004">
      <c r="A2004" t="inlineStr">
        <is>
          <t>production amount</t>
        </is>
      </c>
      <c r="B2004" t="n">
        <v>1</v>
      </c>
    </row>
    <row r="2005">
      <c r="A2005" t="inlineStr">
        <is>
          <t>reference product</t>
        </is>
      </c>
      <c r="B2005" t="inlineStr">
        <is>
          <t>ethanol, without water, in 99.7% solution state, vehicle grade</t>
        </is>
      </c>
    </row>
    <row r="2006">
      <c r="A2006" t="inlineStr">
        <is>
          <t>type</t>
        </is>
      </c>
      <c r="B2006" t="inlineStr">
        <is>
          <t>process</t>
        </is>
      </c>
    </row>
    <row r="2007">
      <c r="A2007" t="inlineStr">
        <is>
          <t>unit</t>
        </is>
      </c>
      <c r="B2007" t="inlineStr">
        <is>
          <t>kilogram</t>
        </is>
      </c>
    </row>
    <row r="2008">
      <c r="A2008" t="inlineStr">
        <is>
          <t>source</t>
        </is>
      </c>
      <c r="B2008" t="inlineStr">
        <is>
          <t>Fuel-Cycle Assessment of Selected Bioethanol Production Pathways in the United States, November 1, 2006, M. Wu, M. Wang, H. Huo, http://greet.es.anl.gov/publication-2lli584z (2020 update). Distribution of fuel (incl. losses) adapted from ecoinvent 3.7.</t>
        </is>
      </c>
    </row>
    <row r="2009">
      <c r="A2009" t="inlineStr">
        <is>
          <t>comment</t>
        </is>
      </c>
      <c r="B2009" t="inlineStr">
        <is>
          <t>Economic allocation. LHV: 29.7 MJ/kg.</t>
        </is>
      </c>
    </row>
    <row r="2010">
      <c r="A2010" t="inlineStr">
        <is>
          <t>classifications</t>
        </is>
      </c>
      <c r="B2010" t="inlineStr">
        <is>
          <t>CPC::35491:Biodiesel</t>
        </is>
      </c>
    </row>
    <row r="2011">
      <c r="A2011" t="inlineStr">
        <is>
          <t>Exchanges</t>
        </is>
      </c>
    </row>
    <row r="2012">
      <c r="A2012" t="inlineStr">
        <is>
          <t>name</t>
        </is>
      </c>
      <c r="B2012" t="inlineStr">
        <is>
          <t>amount</t>
        </is>
      </c>
      <c r="C2012" t="inlineStr">
        <is>
          <t>location</t>
        </is>
      </c>
      <c r="D2012" t="inlineStr">
        <is>
          <t>unit</t>
        </is>
      </c>
      <c r="E2012" t="inlineStr">
        <is>
          <t>categories</t>
        </is>
      </c>
      <c r="F2012" t="inlineStr">
        <is>
          <t>type</t>
        </is>
      </c>
      <c r="G2012" t="inlineStr">
        <is>
          <t>uncertainty type</t>
        </is>
      </c>
      <c r="H2012" t="inlineStr">
        <is>
          <t>loc</t>
        </is>
      </c>
      <c r="I2012" t="inlineStr">
        <is>
          <t>comment</t>
        </is>
      </c>
      <c r="J2012" t="inlineStr">
        <is>
          <t>reference product</t>
        </is>
      </c>
    </row>
    <row r="2013">
      <c r="A2013" t="inlineStr">
        <is>
          <t>Ethanol, from grain sorghum, economic allocation, at fuelling station</t>
        </is>
      </c>
      <c r="B2013" t="n">
        <v>1</v>
      </c>
      <c r="C2013" t="inlineStr">
        <is>
          <t>US</t>
        </is>
      </c>
      <c r="D2013" t="inlineStr">
        <is>
          <t>kilogram</t>
        </is>
      </c>
      <c r="F2013" t="inlineStr">
        <is>
          <t>production</t>
        </is>
      </c>
      <c r="J2013" t="inlineStr">
        <is>
          <t>ethanol, without water, in 99.7% solution state, vehicle grade</t>
        </is>
      </c>
    </row>
    <row r="2014">
      <c r="A2014" t="inlineStr">
        <is>
          <t>Ethanol production, via fermentation, from grain sorghum, economic allocation</t>
        </is>
      </c>
      <c r="B2014" t="n">
        <v>1.00057</v>
      </c>
      <c r="C2014" t="inlineStr">
        <is>
          <t>US</t>
        </is>
      </c>
      <c r="D2014" t="inlineStr">
        <is>
          <t>kilogram</t>
        </is>
      </c>
      <c r="F2014" t="inlineStr">
        <is>
          <t>technosphere</t>
        </is>
      </c>
      <c r="J2014" t="inlineStr">
        <is>
          <t>ethanol, from grain sorghum</t>
        </is>
      </c>
    </row>
    <row r="2015">
      <c r="A2015" t="inlineStr">
        <is>
          <t>market group for electricity, low voltage</t>
        </is>
      </c>
      <c r="B2015" t="n">
        <v>0.0067</v>
      </c>
      <c r="C2015" t="inlineStr">
        <is>
          <t>US</t>
        </is>
      </c>
      <c r="D2015" t="inlineStr">
        <is>
          <t>kilowatt hour</t>
        </is>
      </c>
      <c r="F2015" t="inlineStr">
        <is>
          <t>technosphere</t>
        </is>
      </c>
      <c r="J2015" t="inlineStr">
        <is>
          <t>electricity, low voltage</t>
        </is>
      </c>
    </row>
    <row r="2016">
      <c r="A2016" t="inlineStr">
        <is>
          <t>market for fly ash and scrubber sludge</t>
        </is>
      </c>
      <c r="B2016" t="n">
        <v>-0.000168</v>
      </c>
      <c r="C2016" t="inlineStr">
        <is>
          <t>RoW</t>
        </is>
      </c>
      <c r="D2016" t="inlineStr">
        <is>
          <t>kilogram</t>
        </is>
      </c>
      <c r="F2016" t="inlineStr">
        <is>
          <t>technosphere</t>
        </is>
      </c>
      <c r="J2016" t="inlineStr">
        <is>
          <t>fly ash and scrubber sludge</t>
        </is>
      </c>
    </row>
    <row r="2017">
      <c r="A2017" t="inlineStr">
        <is>
          <t>market for heat, central or small-scale, other than natural gas</t>
        </is>
      </c>
      <c r="B2017" t="n">
        <v>0.000584</v>
      </c>
      <c r="C2017" t="inlineStr">
        <is>
          <t>RoW</t>
        </is>
      </c>
      <c r="D2017" t="inlineStr">
        <is>
          <t>megajoule</t>
        </is>
      </c>
      <c r="F2017" t="inlineStr">
        <is>
          <t>technosphere</t>
        </is>
      </c>
      <c r="J2017" t="inlineStr">
        <is>
          <t>heat, central or small-scale, other than natural gas</t>
        </is>
      </c>
    </row>
    <row r="2018">
      <c r="A2018" t="inlineStr">
        <is>
          <t>infrastructure construction, for regional distribution of oil product</t>
        </is>
      </c>
      <c r="B2018" t="n">
        <v>2.6e-10</v>
      </c>
      <c r="C2018" t="inlineStr">
        <is>
          <t>RoW</t>
        </is>
      </c>
      <c r="D2018" t="inlineStr">
        <is>
          <t>unit</t>
        </is>
      </c>
      <c r="F2018" t="inlineStr">
        <is>
          <t>technosphere</t>
        </is>
      </c>
      <c r="J2018" t="inlineStr">
        <is>
          <t>infrastructure, for regional distribution of oil product</t>
        </is>
      </c>
    </row>
    <row r="2019">
      <c r="A2019" t="inlineStr">
        <is>
          <t>market for municipal solid waste</t>
        </is>
      </c>
      <c r="B2019" t="n">
        <v>-6.27e-06</v>
      </c>
      <c r="C2019" t="inlineStr">
        <is>
          <t>RoW</t>
        </is>
      </c>
      <c r="D2019" t="inlineStr">
        <is>
          <t>kilogram</t>
        </is>
      </c>
      <c r="F2019" t="inlineStr">
        <is>
          <t>technosphere</t>
        </is>
      </c>
      <c r="J2019" t="inlineStr">
        <is>
          <t>municipal solid waste</t>
        </is>
      </c>
    </row>
    <row r="2020">
      <c r="A2020" t="inlineStr">
        <is>
          <t>market for rainwater mineral oil storage</t>
        </is>
      </c>
      <c r="B2020" t="n">
        <v>-7.499999999999999e-05</v>
      </c>
      <c r="C2020" t="inlineStr">
        <is>
          <t>RoW</t>
        </is>
      </c>
      <c r="D2020" t="inlineStr">
        <is>
          <t>cubic meter</t>
        </is>
      </c>
      <c r="F2020" t="inlineStr">
        <is>
          <t>technosphere</t>
        </is>
      </c>
      <c r="J2020" t="inlineStr">
        <is>
          <t>rainwater mineral oil storage</t>
        </is>
      </c>
    </row>
    <row r="2021">
      <c r="A2021" t="inlineStr">
        <is>
          <t>market for tap water</t>
        </is>
      </c>
      <c r="B2021" t="n">
        <v>0.0006890000000000001</v>
      </c>
      <c r="C2021" t="inlineStr">
        <is>
          <t>RoW</t>
        </is>
      </c>
      <c r="D2021" t="inlineStr">
        <is>
          <t>kilogram</t>
        </is>
      </c>
      <c r="F2021" t="inlineStr">
        <is>
          <t>technosphere</t>
        </is>
      </c>
      <c r="J2021" t="inlineStr">
        <is>
          <t>tap water</t>
        </is>
      </c>
    </row>
    <row r="2022">
      <c r="A2022" t="inlineStr">
        <is>
          <t>market for transport, freight train</t>
        </is>
      </c>
      <c r="B2022" t="n">
        <v>0.0336</v>
      </c>
      <c r="C2022" t="inlineStr">
        <is>
          <t>RoW</t>
        </is>
      </c>
      <c r="D2022" t="inlineStr">
        <is>
          <t>ton kilometer</t>
        </is>
      </c>
      <c r="F2022" t="inlineStr">
        <is>
          <t>technosphere</t>
        </is>
      </c>
      <c r="J2022" t="inlineStr">
        <is>
          <t>transport, freight train</t>
        </is>
      </c>
    </row>
    <row r="2023">
      <c r="A2023" t="inlineStr">
        <is>
          <t>market for transport, freight, lorry, unspecified</t>
        </is>
      </c>
      <c r="B2023" t="n">
        <v>0.0326</v>
      </c>
      <c r="C2023" t="inlineStr">
        <is>
          <t>RER</t>
        </is>
      </c>
      <c r="D2023" t="inlineStr">
        <is>
          <t>ton kilometer</t>
        </is>
      </c>
      <c r="F2023" t="inlineStr">
        <is>
          <t>technosphere</t>
        </is>
      </c>
      <c r="J2023" t="inlineStr">
        <is>
          <t>transport, freight, lorry, unspecified</t>
        </is>
      </c>
    </row>
    <row r="2024">
      <c r="A2024" t="inlineStr">
        <is>
          <t>treatment of wastewater, average, capacity 1E9l/year</t>
        </is>
      </c>
      <c r="B2024" t="n">
        <v>-6.89e-07</v>
      </c>
      <c r="C2024" t="inlineStr">
        <is>
          <t>RoW</t>
        </is>
      </c>
      <c r="D2024" t="inlineStr">
        <is>
          <t>cubic meter</t>
        </is>
      </c>
      <c r="F2024" t="inlineStr">
        <is>
          <t>technosphere</t>
        </is>
      </c>
      <c r="J2024" t="inlineStr">
        <is>
          <t>wastewater, average</t>
        </is>
      </c>
    </row>
    <row r="2026">
      <c r="A2026" t="inlineStr">
        <is>
          <t>Activity</t>
        </is>
      </c>
      <c r="B2026" t="inlineStr">
        <is>
          <t>Ethanol, from grain sorghum, energy allocation, at fuelling station</t>
        </is>
      </c>
    </row>
    <row r="2027">
      <c r="A2027" t="inlineStr">
        <is>
          <t>location</t>
        </is>
      </c>
      <c r="B2027" t="inlineStr">
        <is>
          <t>US</t>
        </is>
      </c>
    </row>
    <row r="2028">
      <c r="A2028" t="inlineStr">
        <is>
          <t>production amount</t>
        </is>
      </c>
      <c r="B2028" t="n">
        <v>1</v>
      </c>
    </row>
    <row r="2029">
      <c r="A2029" t="inlineStr">
        <is>
          <t>reference product</t>
        </is>
      </c>
      <c r="B2029" t="inlineStr">
        <is>
          <t>ethanol, without water, in 99.7% solution state, vehicle grade</t>
        </is>
      </c>
    </row>
    <row r="2030">
      <c r="A2030" t="inlineStr">
        <is>
          <t>type</t>
        </is>
      </c>
      <c r="B2030" t="inlineStr">
        <is>
          <t>process</t>
        </is>
      </c>
    </row>
    <row r="2031">
      <c r="A2031" t="inlineStr">
        <is>
          <t>unit</t>
        </is>
      </c>
      <c r="B2031" t="inlineStr">
        <is>
          <t>kilogram</t>
        </is>
      </c>
    </row>
    <row r="2032">
      <c r="A2032" t="inlineStr">
        <is>
          <t>source</t>
        </is>
      </c>
      <c r="B2032" t="inlineStr">
        <is>
          <t>Fuel-Cycle Assessment of Selected Bioethanol Production Pathways in the United States, November 1, 2006, M. Wu, M. Wang, H. Huo, http://greet.es.anl.gov/publication-2lli584z (2020 update). Distribution of fuel (incl. losses) adapted from ecoinvent 3.7.</t>
        </is>
      </c>
    </row>
    <row r="2033">
      <c r="A2033" t="inlineStr">
        <is>
          <t>comment</t>
        </is>
      </c>
      <c r="B2033" t="inlineStr">
        <is>
          <t>Energy allocation. LHV: 29.7 MJ/kg.</t>
        </is>
      </c>
    </row>
    <row r="2034">
      <c r="A2034" t="inlineStr">
        <is>
          <t>classifications</t>
        </is>
      </c>
      <c r="B2034" t="inlineStr">
        <is>
          <t>CPC::35491:Biodiesel</t>
        </is>
      </c>
    </row>
    <row r="2035">
      <c r="A2035" t="inlineStr">
        <is>
          <t>Exchanges</t>
        </is>
      </c>
    </row>
    <row r="2036">
      <c r="A2036" t="inlineStr">
        <is>
          <t>name</t>
        </is>
      </c>
      <c r="B2036" t="inlineStr">
        <is>
          <t>amount</t>
        </is>
      </c>
      <c r="C2036" t="inlineStr">
        <is>
          <t>location</t>
        </is>
      </c>
      <c r="D2036" t="inlineStr">
        <is>
          <t>unit</t>
        </is>
      </c>
      <c r="E2036" t="inlineStr">
        <is>
          <t>categories</t>
        </is>
      </c>
      <c r="F2036" t="inlineStr">
        <is>
          <t>type</t>
        </is>
      </c>
      <c r="G2036" t="inlineStr">
        <is>
          <t>uncertainty type</t>
        </is>
      </c>
      <c r="H2036" t="inlineStr">
        <is>
          <t>loc</t>
        </is>
      </c>
      <c r="I2036" t="inlineStr">
        <is>
          <t>comment</t>
        </is>
      </c>
      <c r="J2036" t="inlineStr">
        <is>
          <t>reference product</t>
        </is>
      </c>
    </row>
    <row r="2037">
      <c r="A2037" t="inlineStr">
        <is>
          <t>Ethanol, from grain sorghum, energy allocation, at fuelling station</t>
        </is>
      </c>
      <c r="B2037" t="n">
        <v>1</v>
      </c>
      <c r="C2037" t="inlineStr">
        <is>
          <t>US</t>
        </is>
      </c>
      <c r="D2037" t="inlineStr">
        <is>
          <t>kilogram</t>
        </is>
      </c>
      <c r="F2037" t="inlineStr">
        <is>
          <t>production</t>
        </is>
      </c>
      <c r="J2037" t="inlineStr">
        <is>
          <t>ethanol, without water, in 99.7% solution state, vehicle grade</t>
        </is>
      </c>
    </row>
    <row r="2038">
      <c r="A2038" t="inlineStr">
        <is>
          <t>Ethanol production, via fermentation, from grain sorghum, energy allocation</t>
        </is>
      </c>
      <c r="B2038" t="n">
        <v>1.00057</v>
      </c>
      <c r="C2038" t="inlineStr">
        <is>
          <t>US</t>
        </is>
      </c>
      <c r="D2038" t="inlineStr">
        <is>
          <t>kilogram</t>
        </is>
      </c>
      <c r="F2038" t="inlineStr">
        <is>
          <t>technosphere</t>
        </is>
      </c>
      <c r="J2038" t="inlineStr">
        <is>
          <t>ethanol, from grain sorghum</t>
        </is>
      </c>
    </row>
    <row r="2039">
      <c r="A2039" t="inlineStr">
        <is>
          <t>market group for electricity, low voltage</t>
        </is>
      </c>
      <c r="B2039" t="n">
        <v>0.0067</v>
      </c>
      <c r="C2039" t="inlineStr">
        <is>
          <t>US</t>
        </is>
      </c>
      <c r="D2039" t="inlineStr">
        <is>
          <t>kilowatt hour</t>
        </is>
      </c>
      <c r="F2039" t="inlineStr">
        <is>
          <t>technosphere</t>
        </is>
      </c>
      <c r="J2039" t="inlineStr">
        <is>
          <t>electricity, low voltage</t>
        </is>
      </c>
    </row>
    <row r="2040">
      <c r="A2040" t="inlineStr">
        <is>
          <t>market for fly ash and scrubber sludge</t>
        </is>
      </c>
      <c r="B2040" t="n">
        <v>-0.000168</v>
      </c>
      <c r="C2040" t="inlineStr">
        <is>
          <t>RoW</t>
        </is>
      </c>
      <c r="D2040" t="inlineStr">
        <is>
          <t>kilogram</t>
        </is>
      </c>
      <c r="F2040" t="inlineStr">
        <is>
          <t>technosphere</t>
        </is>
      </c>
      <c r="J2040" t="inlineStr">
        <is>
          <t>fly ash and scrubber sludge</t>
        </is>
      </c>
    </row>
    <row r="2041">
      <c r="A2041" t="inlineStr">
        <is>
          <t>market for heat, central or small-scale, other than natural gas</t>
        </is>
      </c>
      <c r="B2041" t="n">
        <v>0.000584</v>
      </c>
      <c r="C2041" t="inlineStr">
        <is>
          <t>RoW</t>
        </is>
      </c>
      <c r="D2041" t="inlineStr">
        <is>
          <t>megajoule</t>
        </is>
      </c>
      <c r="F2041" t="inlineStr">
        <is>
          <t>technosphere</t>
        </is>
      </c>
      <c r="J2041" t="inlineStr">
        <is>
          <t>heat, central or small-scale, other than natural gas</t>
        </is>
      </c>
    </row>
    <row r="2042">
      <c r="A2042" t="inlineStr">
        <is>
          <t>infrastructure construction, for regional distribution of oil product</t>
        </is>
      </c>
      <c r="B2042" t="n">
        <v>2.6e-10</v>
      </c>
      <c r="C2042" t="inlineStr">
        <is>
          <t>RoW</t>
        </is>
      </c>
      <c r="D2042" t="inlineStr">
        <is>
          <t>unit</t>
        </is>
      </c>
      <c r="F2042" t="inlineStr">
        <is>
          <t>technosphere</t>
        </is>
      </c>
      <c r="J2042" t="inlineStr">
        <is>
          <t>infrastructure, for regional distribution of oil product</t>
        </is>
      </c>
    </row>
    <row r="2043">
      <c r="A2043" t="inlineStr">
        <is>
          <t>market for municipal solid waste</t>
        </is>
      </c>
      <c r="B2043" t="n">
        <v>-6.27e-06</v>
      </c>
      <c r="C2043" t="inlineStr">
        <is>
          <t>RoW</t>
        </is>
      </c>
      <c r="D2043" t="inlineStr">
        <is>
          <t>kilogram</t>
        </is>
      </c>
      <c r="F2043" t="inlineStr">
        <is>
          <t>technosphere</t>
        </is>
      </c>
      <c r="J2043" t="inlineStr">
        <is>
          <t>municipal solid waste</t>
        </is>
      </c>
    </row>
    <row r="2044">
      <c r="A2044" t="inlineStr">
        <is>
          <t>market for rainwater mineral oil storage</t>
        </is>
      </c>
      <c r="B2044" t="n">
        <v>-7.499999999999999e-05</v>
      </c>
      <c r="C2044" t="inlineStr">
        <is>
          <t>RoW</t>
        </is>
      </c>
      <c r="D2044" t="inlineStr">
        <is>
          <t>cubic meter</t>
        </is>
      </c>
      <c r="F2044" t="inlineStr">
        <is>
          <t>technosphere</t>
        </is>
      </c>
      <c r="J2044" t="inlineStr">
        <is>
          <t>rainwater mineral oil storage</t>
        </is>
      </c>
    </row>
    <row r="2045">
      <c r="A2045" t="inlineStr">
        <is>
          <t>market for tap water</t>
        </is>
      </c>
      <c r="B2045" t="n">
        <v>0.0006890000000000001</v>
      </c>
      <c r="C2045" t="inlineStr">
        <is>
          <t>RoW</t>
        </is>
      </c>
      <c r="D2045" t="inlineStr">
        <is>
          <t>kilogram</t>
        </is>
      </c>
      <c r="F2045" t="inlineStr">
        <is>
          <t>technosphere</t>
        </is>
      </c>
      <c r="J2045" t="inlineStr">
        <is>
          <t>tap water</t>
        </is>
      </c>
    </row>
    <row r="2046">
      <c r="A2046" t="inlineStr">
        <is>
          <t>market for transport, freight train</t>
        </is>
      </c>
      <c r="B2046" t="n">
        <v>0.0336</v>
      </c>
      <c r="C2046" t="inlineStr">
        <is>
          <t>RoW</t>
        </is>
      </c>
      <c r="D2046" t="inlineStr">
        <is>
          <t>ton kilometer</t>
        </is>
      </c>
      <c r="F2046" t="inlineStr">
        <is>
          <t>technosphere</t>
        </is>
      </c>
      <c r="J2046" t="inlineStr">
        <is>
          <t>transport, freight train</t>
        </is>
      </c>
    </row>
    <row r="2047">
      <c r="A2047" t="inlineStr">
        <is>
          <t>market for transport, freight, lorry, unspecified</t>
        </is>
      </c>
      <c r="B2047" t="n">
        <v>0.0326</v>
      </c>
      <c r="C2047" t="inlineStr">
        <is>
          <t>RER</t>
        </is>
      </c>
      <c r="D2047" t="inlineStr">
        <is>
          <t>ton kilometer</t>
        </is>
      </c>
      <c r="F2047" t="inlineStr">
        <is>
          <t>technosphere</t>
        </is>
      </c>
      <c r="J2047" t="inlineStr">
        <is>
          <t>transport, freight, lorry, unspecified</t>
        </is>
      </c>
    </row>
    <row r="2048">
      <c r="A2048" t="inlineStr">
        <is>
          <t>treatment of wastewater, average, capacity 1E9l/year</t>
        </is>
      </c>
      <c r="B2048" t="n">
        <v>-6.89e-07</v>
      </c>
      <c r="C2048" t="inlineStr">
        <is>
          <t>RoW</t>
        </is>
      </c>
      <c r="D2048" t="inlineStr">
        <is>
          <t>cubic meter</t>
        </is>
      </c>
      <c r="F2048" t="inlineStr">
        <is>
          <t>technosphere</t>
        </is>
      </c>
      <c r="J2048" t="inlineStr">
        <is>
          <t>wastewater, average</t>
        </is>
      </c>
    </row>
    <row r="2050">
      <c r="A2050" t="inlineStr">
        <is>
          <t>Activity</t>
        </is>
      </c>
      <c r="B2050" t="inlineStr">
        <is>
          <t>Ethanol, from grain sorghum, system expansion, at fuelling station</t>
        </is>
      </c>
    </row>
    <row r="2051">
      <c r="A2051" t="inlineStr">
        <is>
          <t>location</t>
        </is>
      </c>
      <c r="B2051" t="inlineStr">
        <is>
          <t>US</t>
        </is>
      </c>
    </row>
    <row r="2052">
      <c r="A2052" t="inlineStr">
        <is>
          <t>production amount</t>
        </is>
      </c>
      <c r="B2052" t="n">
        <v>1</v>
      </c>
    </row>
    <row r="2053">
      <c r="A2053" t="inlineStr">
        <is>
          <t>reference product</t>
        </is>
      </c>
      <c r="B2053" t="inlineStr">
        <is>
          <t>ethanol, without water, in 99.7% solution state, vehicle grade</t>
        </is>
      </c>
    </row>
    <row r="2054">
      <c r="A2054" t="inlineStr">
        <is>
          <t>type</t>
        </is>
      </c>
      <c r="B2054" t="inlineStr">
        <is>
          <t>process</t>
        </is>
      </c>
    </row>
    <row r="2055">
      <c r="A2055" t="inlineStr">
        <is>
          <t>unit</t>
        </is>
      </c>
      <c r="B2055" t="inlineStr">
        <is>
          <t>kilogram</t>
        </is>
      </c>
    </row>
    <row r="2056">
      <c r="A2056" t="inlineStr">
        <is>
          <t>source</t>
        </is>
      </c>
      <c r="B2056" t="inlineStr">
        <is>
          <t>Fuel-Cycle Assessment of Selected Bioethanol Production Pathways in the United States, November 1, 2006, M. Wu, M. Wang, H. Huo, http://greet.es.anl.gov/publication-2lli584z (2020 update). Distribution of fuel (incl. losses) adapted from ecoinvent 3.7.</t>
        </is>
      </c>
    </row>
    <row r="2057">
      <c r="A2057" t="inlineStr">
        <is>
          <t>comment</t>
        </is>
      </c>
      <c r="B2057" t="inlineStr">
        <is>
          <t>system expansion. LHV: 29.7 MJ/kg.</t>
        </is>
      </c>
    </row>
    <row r="2058">
      <c r="A2058" t="inlineStr">
        <is>
          <t>classifications</t>
        </is>
      </c>
      <c r="B2058" t="inlineStr">
        <is>
          <t>CPC::35491:Biodiesel</t>
        </is>
      </c>
    </row>
    <row r="2059">
      <c r="A2059" t="inlineStr">
        <is>
          <t>Exchanges</t>
        </is>
      </c>
    </row>
    <row r="2060">
      <c r="A2060" t="inlineStr">
        <is>
          <t>name</t>
        </is>
      </c>
      <c r="B2060" t="inlineStr">
        <is>
          <t>amount</t>
        </is>
      </c>
      <c r="C2060" t="inlineStr">
        <is>
          <t>location</t>
        </is>
      </c>
      <c r="D2060" t="inlineStr">
        <is>
          <t>unit</t>
        </is>
      </c>
      <c r="E2060" t="inlineStr">
        <is>
          <t>categories</t>
        </is>
      </c>
      <c r="F2060" t="inlineStr">
        <is>
          <t>type</t>
        </is>
      </c>
      <c r="G2060" t="inlineStr">
        <is>
          <t>uncertainty type</t>
        </is>
      </c>
      <c r="H2060" t="inlineStr">
        <is>
          <t>loc</t>
        </is>
      </c>
      <c r="I2060" t="inlineStr">
        <is>
          <t>comment</t>
        </is>
      </c>
      <c r="J2060" t="inlineStr">
        <is>
          <t>reference product</t>
        </is>
      </c>
    </row>
    <row r="2061">
      <c r="A2061" t="inlineStr">
        <is>
          <t>Ethanol, from grain sorghum, system expansion, at fuelling station</t>
        </is>
      </c>
      <c r="B2061" t="n">
        <v>1</v>
      </c>
      <c r="C2061" t="inlineStr">
        <is>
          <t>US</t>
        </is>
      </c>
      <c r="D2061" t="inlineStr">
        <is>
          <t>kilogram</t>
        </is>
      </c>
      <c r="F2061" t="inlineStr">
        <is>
          <t>production</t>
        </is>
      </c>
      <c r="J2061" t="inlineStr">
        <is>
          <t>ethanol, without water, in 99.7% solution state, vehicle grade</t>
        </is>
      </c>
    </row>
    <row r="2062">
      <c r="A2062" t="inlineStr">
        <is>
          <t>Ethanol production, via fermentation, from grain sorghum, system expansion</t>
        </is>
      </c>
      <c r="B2062" t="n">
        <v>1.00057</v>
      </c>
      <c r="C2062" t="inlineStr">
        <is>
          <t>US</t>
        </is>
      </c>
      <c r="D2062" t="inlineStr">
        <is>
          <t>kilogram</t>
        </is>
      </c>
      <c r="F2062" t="inlineStr">
        <is>
          <t>technosphere</t>
        </is>
      </c>
      <c r="J2062" t="inlineStr">
        <is>
          <t>ethanol, from grain sorghum</t>
        </is>
      </c>
    </row>
    <row r="2063">
      <c r="A2063" t="inlineStr">
        <is>
          <t>market group for electricity, low voltage</t>
        </is>
      </c>
      <c r="B2063" t="n">
        <v>0.0067</v>
      </c>
      <c r="C2063" t="inlineStr">
        <is>
          <t>US</t>
        </is>
      </c>
      <c r="D2063" t="inlineStr">
        <is>
          <t>kilowatt hour</t>
        </is>
      </c>
      <c r="F2063" t="inlineStr">
        <is>
          <t>technosphere</t>
        </is>
      </c>
      <c r="J2063" t="inlineStr">
        <is>
          <t>electricity, low voltage</t>
        </is>
      </c>
    </row>
    <row r="2064">
      <c r="A2064" t="inlineStr">
        <is>
          <t>market for fly ash and scrubber sludge</t>
        </is>
      </c>
      <c r="B2064" t="n">
        <v>-0.000168</v>
      </c>
      <c r="C2064" t="inlineStr">
        <is>
          <t>RoW</t>
        </is>
      </c>
      <c r="D2064" t="inlineStr">
        <is>
          <t>kilogram</t>
        </is>
      </c>
      <c r="F2064" t="inlineStr">
        <is>
          <t>technosphere</t>
        </is>
      </c>
      <c r="J2064" t="inlineStr">
        <is>
          <t>fly ash and scrubber sludge</t>
        </is>
      </c>
    </row>
    <row r="2065">
      <c r="A2065" t="inlineStr">
        <is>
          <t>market for heat, central or small-scale, other than natural gas</t>
        </is>
      </c>
      <c r="B2065" t="n">
        <v>0.000584</v>
      </c>
      <c r="C2065" t="inlineStr">
        <is>
          <t>RoW</t>
        </is>
      </c>
      <c r="D2065" t="inlineStr">
        <is>
          <t>megajoule</t>
        </is>
      </c>
      <c r="F2065" t="inlineStr">
        <is>
          <t>technosphere</t>
        </is>
      </c>
      <c r="J2065" t="inlineStr">
        <is>
          <t>heat, central or small-scale, other than natural gas</t>
        </is>
      </c>
    </row>
    <row r="2066">
      <c r="A2066" t="inlineStr">
        <is>
          <t>infrastructure construction, for regional distribution of oil product</t>
        </is>
      </c>
      <c r="B2066" t="n">
        <v>2.6e-10</v>
      </c>
      <c r="C2066" t="inlineStr">
        <is>
          <t>RoW</t>
        </is>
      </c>
      <c r="D2066" t="inlineStr">
        <is>
          <t>unit</t>
        </is>
      </c>
      <c r="F2066" t="inlineStr">
        <is>
          <t>technosphere</t>
        </is>
      </c>
      <c r="J2066" t="inlineStr">
        <is>
          <t>infrastructure, for regional distribution of oil product</t>
        </is>
      </c>
    </row>
    <row r="2067">
      <c r="A2067" t="inlineStr">
        <is>
          <t>market for municipal solid waste</t>
        </is>
      </c>
      <c r="B2067" t="n">
        <v>-6.27e-06</v>
      </c>
      <c r="C2067" t="inlineStr">
        <is>
          <t>RoW</t>
        </is>
      </c>
      <c r="D2067" t="inlineStr">
        <is>
          <t>kilogram</t>
        </is>
      </c>
      <c r="F2067" t="inlineStr">
        <is>
          <t>technosphere</t>
        </is>
      </c>
      <c r="J2067" t="inlineStr">
        <is>
          <t>municipal solid waste</t>
        </is>
      </c>
    </row>
    <row r="2068">
      <c r="A2068" t="inlineStr">
        <is>
          <t>market for rainwater mineral oil storage</t>
        </is>
      </c>
      <c r="B2068" t="n">
        <v>-7.499999999999999e-05</v>
      </c>
      <c r="C2068" t="inlineStr">
        <is>
          <t>RoW</t>
        </is>
      </c>
      <c r="D2068" t="inlineStr">
        <is>
          <t>cubic meter</t>
        </is>
      </c>
      <c r="F2068" t="inlineStr">
        <is>
          <t>technosphere</t>
        </is>
      </c>
      <c r="J2068" t="inlineStr">
        <is>
          <t>rainwater mineral oil storage</t>
        </is>
      </c>
    </row>
    <row r="2069">
      <c r="A2069" t="inlineStr">
        <is>
          <t>market for tap water</t>
        </is>
      </c>
      <c r="B2069" t="n">
        <v>0.0006890000000000001</v>
      </c>
      <c r="C2069" t="inlineStr">
        <is>
          <t>RoW</t>
        </is>
      </c>
      <c r="D2069" t="inlineStr">
        <is>
          <t>kilogram</t>
        </is>
      </c>
      <c r="F2069" t="inlineStr">
        <is>
          <t>technosphere</t>
        </is>
      </c>
      <c r="J2069" t="inlineStr">
        <is>
          <t>tap water</t>
        </is>
      </c>
    </row>
    <row r="2070">
      <c r="A2070" t="inlineStr">
        <is>
          <t>market for transport, freight train</t>
        </is>
      </c>
      <c r="B2070" t="n">
        <v>0.0336</v>
      </c>
      <c r="C2070" t="inlineStr">
        <is>
          <t>RoW</t>
        </is>
      </c>
      <c r="D2070" t="inlineStr">
        <is>
          <t>ton kilometer</t>
        </is>
      </c>
      <c r="F2070" t="inlineStr">
        <is>
          <t>technosphere</t>
        </is>
      </c>
      <c r="J2070" t="inlineStr">
        <is>
          <t>transport, freight train</t>
        </is>
      </c>
    </row>
    <row r="2071">
      <c r="A2071" t="inlineStr">
        <is>
          <t>market for transport, freight, lorry, unspecified</t>
        </is>
      </c>
      <c r="B2071" t="n">
        <v>0.0326</v>
      </c>
      <c r="C2071" t="inlineStr">
        <is>
          <t>RER</t>
        </is>
      </c>
      <c r="D2071" t="inlineStr">
        <is>
          <t>ton kilometer</t>
        </is>
      </c>
      <c r="F2071" t="inlineStr">
        <is>
          <t>technosphere</t>
        </is>
      </c>
      <c r="J2071" t="inlineStr">
        <is>
          <t>transport, freight, lorry, unspecified</t>
        </is>
      </c>
    </row>
    <row r="2072">
      <c r="A2072" t="inlineStr">
        <is>
          <t>treatment of wastewater, average, capacity 1E9l/year</t>
        </is>
      </c>
      <c r="B2072" t="n">
        <v>-6.89e-07</v>
      </c>
      <c r="C2072" t="inlineStr">
        <is>
          <t>RoW</t>
        </is>
      </c>
      <c r="D2072" t="inlineStr">
        <is>
          <t>cubic meter</t>
        </is>
      </c>
      <c r="F2072" t="inlineStr">
        <is>
          <t>technosphere</t>
        </is>
      </c>
      <c r="J2072" t="inlineStr">
        <is>
          <t>wastewater, average</t>
        </is>
      </c>
    </row>
    <row r="2074">
      <c r="A2074" t="inlineStr">
        <is>
          <t>Activity</t>
        </is>
      </c>
      <c r="B2074" t="inlineStr">
        <is>
          <t>Farming and supply of Sweet Sorghum</t>
        </is>
      </c>
    </row>
    <row r="2075">
      <c r="A2075" t="inlineStr">
        <is>
          <t>location</t>
        </is>
      </c>
      <c r="B2075" t="inlineStr">
        <is>
          <t>US</t>
        </is>
      </c>
    </row>
    <row r="2076">
      <c r="A2076" t="inlineStr">
        <is>
          <t>production amount</t>
        </is>
      </c>
      <c r="B2076" t="n">
        <v>1</v>
      </c>
    </row>
    <row r="2077">
      <c r="A2077" t="inlineStr">
        <is>
          <t>reference product</t>
        </is>
      </c>
      <c r="B2077" t="inlineStr">
        <is>
          <t>sweet sorghum, harvested, at ethanol plant</t>
        </is>
      </c>
    </row>
    <row r="2078">
      <c r="A2078" t="inlineStr">
        <is>
          <t>type</t>
        </is>
      </c>
      <c r="B2078" t="inlineStr">
        <is>
          <t>process</t>
        </is>
      </c>
    </row>
    <row r="2079">
      <c r="A2079" t="inlineStr">
        <is>
          <t>unit</t>
        </is>
      </c>
      <c r="B2079" t="inlineStr">
        <is>
          <t>kilogram</t>
        </is>
      </c>
    </row>
    <row r="2080">
      <c r="A2080" t="inlineStr">
        <is>
          <t>source</t>
        </is>
      </c>
      <c r="B2080" t="inlineStr">
        <is>
          <t>Fuel-Cycle Assessment of Selected Bioethanol Production Pathways in the United States, November 1, 2006, M. Wu, M. Wang, H. Huo, http://greet.es.anl.gov/publication-2lli584z (2020 update)</t>
        </is>
      </c>
    </row>
    <row r="2081">
      <c r="A2081" t="inlineStr">
        <is>
          <t>comment</t>
        </is>
      </c>
      <c r="B2081" t="inlineStr">
        <is>
          <t>Already includes a 14% loss (from handling and during transport). Several inputs are missing in GREET and have been added from ecoinvent. For example, the supply of seeds, land occupation, emission from fertilizers to soil and water, etc. Moisture content of 72%.</t>
        </is>
      </c>
    </row>
    <row r="2082">
      <c r="A2082" t="inlineStr">
        <is>
          <t>LHV [MJ/kg dry]</t>
        </is>
      </c>
      <c r="B2082" t="n">
        <v>15.20328298197158</v>
      </c>
    </row>
    <row r="2083">
      <c r="A2083" t="inlineStr">
        <is>
          <t>LHV [MJ/kg as received]</t>
        </is>
      </c>
      <c r="B2083" t="n">
        <v>4.256919234952044</v>
      </c>
    </row>
    <row r="2084">
      <c r="A2084" t="inlineStr">
        <is>
          <t>Moisture content [% wt]</t>
        </is>
      </c>
      <c r="B2084" t="n">
        <v>0.72</v>
      </c>
    </row>
    <row r="2085">
      <c r="A2085" t="inlineStr">
        <is>
          <t>classifications</t>
        </is>
      </c>
      <c r="B2085" t="inlineStr">
        <is>
          <t>CPC::01809:Other sugar crops n.e.c.</t>
        </is>
      </c>
    </row>
    <row r="2086">
      <c r="A2086" t="inlineStr">
        <is>
          <t>Exchanges</t>
        </is>
      </c>
    </row>
    <row r="2087">
      <c r="A2087" t="inlineStr">
        <is>
          <t>name</t>
        </is>
      </c>
      <c r="B2087" t="inlineStr">
        <is>
          <t>amount</t>
        </is>
      </c>
      <c r="C2087" t="inlineStr">
        <is>
          <t>location</t>
        </is>
      </c>
      <c r="D2087" t="inlineStr">
        <is>
          <t>unit</t>
        </is>
      </c>
      <c r="E2087" t="inlineStr">
        <is>
          <t>categories</t>
        </is>
      </c>
      <c r="F2087" t="inlineStr">
        <is>
          <t>type</t>
        </is>
      </c>
      <c r="G2087" t="inlineStr">
        <is>
          <t>comment</t>
        </is>
      </c>
      <c r="H2087" t="inlineStr">
        <is>
          <t>reference product</t>
        </is>
      </c>
    </row>
    <row r="2088">
      <c r="A2088" t="inlineStr">
        <is>
          <t>Farming and supply of Sweet Sorghum</t>
        </is>
      </c>
      <c r="B2088" t="n">
        <v>1</v>
      </c>
      <c r="C2088" t="inlineStr">
        <is>
          <t>US</t>
        </is>
      </c>
      <c r="D2088" t="inlineStr">
        <is>
          <t>kilogram</t>
        </is>
      </c>
      <c r="F2088" t="inlineStr">
        <is>
          <t>production</t>
        </is>
      </c>
      <c r="H2088" t="inlineStr">
        <is>
          <t>sweet sorghum, harvested, at ethanol plant</t>
        </is>
      </c>
    </row>
    <row r="2089">
      <c r="A2089" t="inlineStr">
        <is>
          <t>market for diesel, burned in agricultural machinery</t>
        </is>
      </c>
      <c r="B2089" t="n">
        <v>0.04019657473409999</v>
      </c>
      <c r="C2089" t="inlineStr">
        <is>
          <t>GLO</t>
        </is>
      </c>
      <c r="D2089" t="inlineStr">
        <is>
          <t>megajoule</t>
        </is>
      </c>
      <c r="F2089" t="inlineStr">
        <is>
          <t>technosphere</t>
        </is>
      </c>
      <c r="G2089" t="inlineStr">
        <is>
          <t>38099 Btu per ton</t>
        </is>
      </c>
      <c r="H2089" t="inlineStr">
        <is>
          <t>diesel, burned in agricultural machinery</t>
        </is>
      </c>
    </row>
    <row r="2090">
      <c r="A2090" t="inlineStr">
        <is>
          <t>petrol, unleaded, burned in machinery</t>
        </is>
      </c>
      <c r="B2090" t="n">
        <v>0.0129086089365</v>
      </c>
      <c r="C2090" t="inlineStr">
        <is>
          <t>GLO</t>
        </is>
      </c>
      <c r="D2090" t="inlineStr">
        <is>
          <t>megajoule</t>
        </is>
      </c>
      <c r="F2090" t="inlineStr">
        <is>
          <t>technosphere</t>
        </is>
      </c>
      <c r="G2090" t="inlineStr">
        <is>
          <t>12235 Btu per ton</t>
        </is>
      </c>
      <c r="H2090" t="inlineStr">
        <is>
          <t>petrol, unleaded, burned in machinery</t>
        </is>
      </c>
    </row>
    <row r="2091">
      <c r="A2091" t="inlineStr">
        <is>
          <t>market for natural gas, burned in gas motor, for storage</t>
        </is>
      </c>
      <c r="B2091" t="n">
        <v>0.0424005865092</v>
      </c>
      <c r="C2091" t="inlineStr">
        <is>
          <t>GLO</t>
        </is>
      </c>
      <c r="D2091" t="inlineStr">
        <is>
          <t>megajoule</t>
        </is>
      </c>
      <c r="F2091" t="inlineStr">
        <is>
          <t>technosphere</t>
        </is>
      </c>
      <c r="G2091" t="inlineStr">
        <is>
          <t>21387 Btu per ton for natural gas, 18701 Btu for LPG</t>
        </is>
      </c>
      <c r="H2091" t="inlineStr">
        <is>
          <t>natural gas, burned in gas motor, for storage</t>
        </is>
      </c>
    </row>
    <row r="2092">
      <c r="A2092" t="inlineStr">
        <is>
          <t>market group for electricity, low voltage</t>
        </is>
      </c>
      <c r="B2092" t="n">
        <v>0.002623865409083333</v>
      </c>
      <c r="C2092" t="inlineStr">
        <is>
          <t>US</t>
        </is>
      </c>
      <c r="D2092" t="inlineStr">
        <is>
          <t>kilowatt hour</t>
        </is>
      </c>
      <c r="F2092" t="inlineStr">
        <is>
          <t>technosphere</t>
        </is>
      </c>
      <c r="H2092" t="inlineStr">
        <is>
          <t>electricity, low voltage</t>
        </is>
      </c>
    </row>
    <row r="2093">
      <c r="A2093" t="inlineStr">
        <is>
          <t>market for transport, freight, lorry, unspecified</t>
        </is>
      </c>
      <c r="B2093" t="n">
        <v>0.0322</v>
      </c>
      <c r="C2093" t="inlineStr">
        <is>
          <t>RER</t>
        </is>
      </c>
      <c r="D2093" t="inlineStr">
        <is>
          <t>ton kilometer</t>
        </is>
      </c>
      <c r="F2093" t="inlineStr">
        <is>
          <t>technosphere</t>
        </is>
      </c>
      <c r="G2093" t="inlineStr">
        <is>
          <t>20 miles</t>
        </is>
      </c>
      <c r="H2093" t="inlineStr">
        <is>
          <t>transport, freight, lorry, unspecified</t>
        </is>
      </c>
    </row>
    <row r="2094">
      <c r="A2094" t="inlineStr">
        <is>
          <t>market for inorganic nitrogen fertiliser, as N</t>
        </is>
      </c>
      <c r="B2094" t="n">
        <v>0.001146</v>
      </c>
      <c r="C2094" t="inlineStr">
        <is>
          <t>US</t>
        </is>
      </c>
      <c r="D2094" t="inlineStr">
        <is>
          <t>kilogram</t>
        </is>
      </c>
      <c r="F2094" t="inlineStr">
        <is>
          <t>technosphere</t>
        </is>
      </c>
      <c r="H2094" t="inlineStr">
        <is>
          <t>inorganic nitrogen fertiliser, as N</t>
        </is>
      </c>
    </row>
    <row r="2095">
      <c r="A2095" t="inlineStr">
        <is>
          <t>market for inorganic phosphorus fertiliser, as P2O5</t>
        </is>
      </c>
      <c r="B2095" t="n">
        <v>0.000513</v>
      </c>
      <c r="C2095" t="inlineStr">
        <is>
          <t>US</t>
        </is>
      </c>
      <c r="D2095" t="inlineStr">
        <is>
          <t>kilogram</t>
        </is>
      </c>
      <c r="F2095" t="inlineStr">
        <is>
          <t>technosphere</t>
        </is>
      </c>
      <c r="H2095" t="inlineStr">
        <is>
          <t>inorganic phosphorus fertiliser, as P2O5</t>
        </is>
      </c>
    </row>
    <row r="2096">
      <c r="A2096" t="inlineStr">
        <is>
          <t>market for bipyridylium-compound</t>
        </is>
      </c>
      <c r="B2096" t="n">
        <v>7.191000000000001e-05</v>
      </c>
      <c r="C2096" t="inlineStr">
        <is>
          <t>GLO</t>
        </is>
      </c>
      <c r="D2096" t="inlineStr">
        <is>
          <t>kilogram</t>
        </is>
      </c>
      <c r="F2096" t="inlineStr">
        <is>
          <t>technosphere</t>
        </is>
      </c>
      <c r="G2096" t="inlineStr">
        <is>
          <t>herbicide</t>
        </is>
      </c>
      <c r="H2096" t="inlineStr">
        <is>
          <t>bipyridylium-compound</t>
        </is>
      </c>
    </row>
    <row r="2097">
      <c r="A2097" t="inlineStr">
        <is>
          <t>market for application of plant protection product, by field sprayer</t>
        </is>
      </c>
      <c r="B2097" t="n">
        <v>3.68309006432317e-05</v>
      </c>
      <c r="C2097" t="inlineStr">
        <is>
          <t>GLO</t>
        </is>
      </c>
      <c r="D2097" t="inlineStr">
        <is>
          <t>hectare</t>
        </is>
      </c>
      <c r="F2097" t="inlineStr">
        <is>
          <t>technosphere</t>
        </is>
      </c>
      <c r="G2097" t="inlineStr">
        <is>
          <t>from "sweet sorghum production, RoW" from ecoinvent 3.7.1</t>
        </is>
      </c>
      <c r="H2097" t="inlineStr">
        <is>
          <t>application of plant protection product, by field sprayer</t>
        </is>
      </c>
    </row>
    <row r="2098">
      <c r="A2098" t="inlineStr">
        <is>
          <t>market for combine harvesting</t>
        </is>
      </c>
      <c r="B2098" t="n">
        <v>0.000110493806867707</v>
      </c>
      <c r="C2098" t="inlineStr">
        <is>
          <t>GLO</t>
        </is>
      </c>
      <c r="D2098" t="inlineStr">
        <is>
          <t>hectare</t>
        </is>
      </c>
      <c r="F2098" t="inlineStr">
        <is>
          <t>technosphere</t>
        </is>
      </c>
      <c r="G2098" t="inlineStr">
        <is>
          <t>from "sweet sorghum production, RoW" from ecoinvent 3.7.1</t>
        </is>
      </c>
      <c r="H2098" t="inlineStr">
        <is>
          <t>combine harvesting</t>
        </is>
      </c>
    </row>
    <row r="2099">
      <c r="A2099" t="inlineStr">
        <is>
          <t>market for fertilising, by broadcaster</t>
        </is>
      </c>
      <c r="B2099" t="n">
        <v>3.68309006432317e-05</v>
      </c>
      <c r="C2099" t="inlineStr">
        <is>
          <t>GLO</t>
        </is>
      </c>
      <c r="D2099" t="inlineStr">
        <is>
          <t>hectare</t>
        </is>
      </c>
      <c r="F2099" t="inlineStr">
        <is>
          <t>technosphere</t>
        </is>
      </c>
      <c r="G2099" t="inlineStr">
        <is>
          <t>from "sweet sorghum production, RoW" from ecoinvent 3.7.1</t>
        </is>
      </c>
      <c r="H2099" t="inlineStr">
        <is>
          <t>fertilising, by broadcaster</t>
        </is>
      </c>
    </row>
    <row r="2100">
      <c r="A2100" t="inlineStr">
        <is>
          <t>market for irrigation</t>
        </is>
      </c>
      <c r="B2100" t="n">
        <v>0.027</v>
      </c>
      <c r="C2100" t="inlineStr">
        <is>
          <t>US</t>
        </is>
      </c>
      <c r="D2100" t="inlineStr">
        <is>
          <t>cubic meter</t>
        </is>
      </c>
      <c r="F2100" t="inlineStr">
        <is>
          <t>technosphere</t>
        </is>
      </c>
      <c r="G2100" t="inlineStr">
        <is>
          <t>irrigation, from "sweet sorghum production, CN" from ecoinvent</t>
        </is>
      </c>
      <c r="H2100" t="inlineStr">
        <is>
          <t>irrigation</t>
        </is>
      </c>
    </row>
    <row r="2101">
      <c r="A2101" t="inlineStr">
        <is>
          <t>market for sowing</t>
        </is>
      </c>
      <c r="B2101" t="n">
        <v>0.00011049</v>
      </c>
      <c r="C2101" t="inlineStr">
        <is>
          <t>GLO</t>
        </is>
      </c>
      <c r="D2101" t="inlineStr">
        <is>
          <t>hectare</t>
        </is>
      </c>
      <c r="F2101" t="inlineStr">
        <is>
          <t>technosphere</t>
        </is>
      </c>
      <c r="G2101" t="inlineStr">
        <is>
          <t>from "sweet sorghum production, RoW" from ecoinvent 3.7.1</t>
        </is>
      </c>
      <c r="H2101" t="inlineStr">
        <is>
          <t>sowing</t>
        </is>
      </c>
    </row>
    <row r="2102">
      <c r="A2102" t="inlineStr">
        <is>
          <t>Carbon dioxide, fossil</t>
        </is>
      </c>
      <c r="B2102" t="n">
        <v>0.001042</v>
      </c>
      <c r="D2102" t="inlineStr">
        <is>
          <t>kilogram</t>
        </is>
      </c>
      <c r="E2102" t="inlineStr">
        <is>
          <t>air</t>
        </is>
      </c>
      <c r="F2102" t="inlineStr">
        <is>
          <t>biosphere</t>
        </is>
      </c>
      <c r="G2102" t="inlineStr">
        <is>
          <t>1.042 kg CO2 from urea use per ton</t>
        </is>
      </c>
    </row>
    <row r="2103">
      <c r="A2103" t="inlineStr">
        <is>
          <t>Nitric oxide</t>
        </is>
      </c>
      <c r="B2103" t="n">
        <v>2.565e-05</v>
      </c>
      <c r="D2103" t="inlineStr">
        <is>
          <t>kilogram</t>
        </is>
      </c>
      <c r="E2103" t="inlineStr">
        <is>
          <t>air</t>
        </is>
      </c>
      <c r="F2103" t="inlineStr">
        <is>
          <t>biosphere</t>
        </is>
      </c>
      <c r="G2103" t="inlineStr">
        <is>
          <t>25.65 g/ton NO from fertilizer use</t>
        </is>
      </c>
    </row>
    <row r="2104">
      <c r="A2104" t="inlineStr">
        <is>
          <t>Dinitrogen monoxide</t>
        </is>
      </c>
      <c r="B2104" t="n">
        <v>3.097e-05</v>
      </c>
      <c r="D2104" t="inlineStr">
        <is>
          <t>kilogram</t>
        </is>
      </c>
      <c r="E2104" t="inlineStr">
        <is>
          <t>air</t>
        </is>
      </c>
      <c r="F2104" t="inlineStr">
        <is>
          <t>biosphere</t>
        </is>
      </c>
      <c r="G2104" t="inlineStr">
        <is>
          <t>30.97 g/ton of N2O from fertilizer use</t>
        </is>
      </c>
    </row>
    <row r="2105">
      <c r="A2105" t="inlineStr">
        <is>
          <t>Atrazine</t>
        </is>
      </c>
      <c r="B2105" t="n">
        <v>9.686690701368591e-06</v>
      </c>
      <c r="D2105" t="inlineStr">
        <is>
          <t>kilogram</t>
        </is>
      </c>
      <c r="E2105" t="inlineStr">
        <is>
          <t>soil::agricultural</t>
        </is>
      </c>
      <c r="F2105" t="inlineStr">
        <is>
          <t>biosphere</t>
        </is>
      </c>
      <c r="G2105" t="inlineStr">
        <is>
          <t>from "sweet sorghum production, RoW" from ecoinvent 3.7.1</t>
        </is>
      </c>
    </row>
    <row r="2106">
      <c r="A2106" t="inlineStr">
        <is>
          <t>Copper</t>
        </is>
      </c>
      <c r="B2106" t="n">
        <v>-9.840185775725011e-07</v>
      </c>
      <c r="D2106" t="inlineStr">
        <is>
          <t>kilogram</t>
        </is>
      </c>
      <c r="E2106" t="inlineStr">
        <is>
          <t>soil::agricultural</t>
        </is>
      </c>
      <c r="F2106" t="inlineStr">
        <is>
          <t>biosphere</t>
        </is>
      </c>
      <c r="G2106" t="inlineStr">
        <is>
          <t>from "sweet sorghum production, RoW" from ecoinvent 3.7.1</t>
        </is>
      </c>
    </row>
    <row r="2107">
      <c r="A2107" t="inlineStr">
        <is>
          <t>2,4-D</t>
        </is>
      </c>
      <c r="B2107" t="n">
        <v>8.84846276633183e-07</v>
      </c>
      <c r="D2107" t="inlineStr">
        <is>
          <t>kilogram</t>
        </is>
      </c>
      <c r="E2107" t="inlineStr">
        <is>
          <t>soil::agricultural</t>
        </is>
      </c>
      <c r="F2107" t="inlineStr">
        <is>
          <t>biosphere</t>
        </is>
      </c>
      <c r="G2107" t="inlineStr">
        <is>
          <t>from "sweet sorghum production, RoW" from ecoinvent 3.7.1</t>
        </is>
      </c>
    </row>
    <row r="2108">
      <c r="A2108" t="inlineStr">
        <is>
          <t>Prosulfuron</t>
        </is>
      </c>
      <c r="B2108" t="n">
        <v>1.59668116783642e-08</v>
      </c>
      <c r="D2108" t="inlineStr">
        <is>
          <t>kilogram</t>
        </is>
      </c>
      <c r="E2108" t="inlineStr">
        <is>
          <t>soil::agricultural</t>
        </is>
      </c>
      <c r="F2108" t="inlineStr">
        <is>
          <t>biosphere</t>
        </is>
      </c>
      <c r="G2108" t="inlineStr">
        <is>
          <t>from "sweet sorghum production, RoW" from ecoinvent 3.7.1</t>
        </is>
      </c>
    </row>
    <row r="2109">
      <c r="A2109" t="inlineStr">
        <is>
          <t>Phosphorus</t>
        </is>
      </c>
      <c r="B2109" t="n">
        <v>1.07630556194952e-05</v>
      </c>
      <c r="D2109" t="inlineStr">
        <is>
          <t>kilogram</t>
        </is>
      </c>
      <c r="E2109" t="inlineStr">
        <is>
          <t>water::surface water</t>
        </is>
      </c>
      <c r="F2109" t="inlineStr">
        <is>
          <t>biosphere</t>
        </is>
      </c>
      <c r="G2109" t="inlineStr">
        <is>
          <t>from "sweet sorghum production, RoW" from ecoinvent 3.7.1</t>
        </is>
      </c>
    </row>
    <row r="2110">
      <c r="A2110" t="inlineStr">
        <is>
          <t>Dimethenamid</t>
        </is>
      </c>
      <c r="B2110" t="n">
        <v>9.03472245050759e-07</v>
      </c>
      <c r="D2110" t="inlineStr">
        <is>
          <t>kilogram</t>
        </is>
      </c>
      <c r="E2110" t="inlineStr">
        <is>
          <t>soil::agricultural</t>
        </is>
      </c>
      <c r="F2110" t="inlineStr">
        <is>
          <t>biosphere</t>
        </is>
      </c>
      <c r="G2110" t="inlineStr">
        <is>
          <t>from "sweet sorghum production, RoW" from ecoinvent 3.7.1</t>
        </is>
      </c>
    </row>
    <row r="2111">
      <c r="A2111" t="inlineStr">
        <is>
          <t>Nitrate</t>
        </is>
      </c>
      <c r="B2111" t="n">
        <v>0.00146657242732071</v>
      </c>
      <c r="D2111" t="inlineStr">
        <is>
          <t>kilogram</t>
        </is>
      </c>
      <c r="E2111" t="inlineStr">
        <is>
          <t>water::ground-</t>
        </is>
      </c>
      <c r="F2111" t="inlineStr">
        <is>
          <t>biosphere</t>
        </is>
      </c>
      <c r="G2111" t="inlineStr">
        <is>
          <t>from "sweet sorghum production, RoW" from ecoinvent 3.7.1</t>
        </is>
      </c>
    </row>
    <row r="2112">
      <c r="A2112" t="inlineStr">
        <is>
          <t>Cadmium</t>
        </is>
      </c>
      <c r="B2112" t="n">
        <v>-2.17184252532495e-08</v>
      </c>
      <c r="D2112" t="inlineStr">
        <is>
          <t>kilogram</t>
        </is>
      </c>
      <c r="E2112" t="inlineStr">
        <is>
          <t>soil::agricultural</t>
        </is>
      </c>
      <c r="F2112" t="inlineStr">
        <is>
          <t>biosphere</t>
        </is>
      </c>
      <c r="G2112" t="inlineStr">
        <is>
          <t>from "sweet sorghum production, RoW" from ecoinvent 3.7.1</t>
        </is>
      </c>
    </row>
    <row r="2113">
      <c r="A2113" t="inlineStr">
        <is>
          <t>Water</t>
        </is>
      </c>
      <c r="B2113" t="n">
        <v>0.0027599778575834</v>
      </c>
      <c r="D2113" t="inlineStr">
        <is>
          <t>cubic meter</t>
        </is>
      </c>
      <c r="E2113" t="inlineStr">
        <is>
          <t>water::surface water</t>
        </is>
      </c>
      <c r="F2113" t="inlineStr">
        <is>
          <t>biosphere</t>
        </is>
      </c>
      <c r="G2113" t="inlineStr">
        <is>
          <t>from "sweet sorghum production, RoW" from ecoinvent 3.7.1</t>
        </is>
      </c>
    </row>
    <row r="2114">
      <c r="A2114" t="inlineStr">
        <is>
          <t>Metsulfuron-methyl</t>
        </is>
      </c>
      <c r="B2114" t="n">
        <v>1.99591081597545e-09</v>
      </c>
      <c r="D2114" t="inlineStr">
        <is>
          <t>kilogram</t>
        </is>
      </c>
      <c r="E2114" t="inlineStr">
        <is>
          <t>soil::agricultural</t>
        </is>
      </c>
      <c r="F2114" t="inlineStr">
        <is>
          <t>biosphere</t>
        </is>
      </c>
      <c r="G2114" t="inlineStr">
        <is>
          <t>from "sweet sorghum production, RoW" from ecoinvent 3.7.1</t>
        </is>
      </c>
    </row>
    <row r="2115">
      <c r="A2115" t="inlineStr">
        <is>
          <t>Nitrogen oxides</t>
        </is>
      </c>
      <c r="B2115" t="n">
        <v>5.18535564395082e-06</v>
      </c>
      <c r="D2115" t="inlineStr">
        <is>
          <t>kilogram</t>
        </is>
      </c>
      <c r="E2115" t="inlineStr">
        <is>
          <t>air::non-urban air or from high stacks</t>
        </is>
      </c>
      <c r="F2115" t="inlineStr">
        <is>
          <t>biosphere</t>
        </is>
      </c>
      <c r="G2115" t="inlineStr">
        <is>
          <t>from "sweet sorghum production, RoW" from ecoinvent 3.7.1</t>
        </is>
      </c>
    </row>
    <row r="2116">
      <c r="A2116" t="inlineStr">
        <is>
          <t>Alachlor</t>
        </is>
      </c>
      <c r="B2116" t="n">
        <v>3.27859780619406e-06</v>
      </c>
      <c r="D2116" t="inlineStr">
        <is>
          <t>kilogram</t>
        </is>
      </c>
      <c r="E2116" t="inlineStr">
        <is>
          <t>soil::agricultural</t>
        </is>
      </c>
      <c r="F2116" t="inlineStr">
        <is>
          <t>biosphere</t>
        </is>
      </c>
      <c r="G2116" t="inlineStr">
        <is>
          <t>from "sweet sorghum production, RoW" from ecoinvent 3.7.1</t>
        </is>
      </c>
    </row>
    <row r="2117">
      <c r="A2117" t="inlineStr">
        <is>
          <t>Ammonia</t>
        </is>
      </c>
      <c r="B2117" t="n">
        <v>8.072440105064041e-05</v>
      </c>
      <c r="D2117" t="inlineStr">
        <is>
          <t>kilogram</t>
        </is>
      </c>
      <c r="E2117" t="inlineStr">
        <is>
          <t>air::non-urban air or from high stacks</t>
        </is>
      </c>
      <c r="F2117" t="inlineStr">
        <is>
          <t>biosphere</t>
        </is>
      </c>
      <c r="G2117" t="inlineStr">
        <is>
          <t>from "sweet sorghum production, RoW" from ecoinvent 3.7.1</t>
        </is>
      </c>
    </row>
    <row r="2118">
      <c r="A2118" t="inlineStr">
        <is>
          <t>Glyphosate</t>
        </is>
      </c>
      <c r="B2118" t="n">
        <v>2.90999594551728e-06</v>
      </c>
      <c r="D2118" t="inlineStr">
        <is>
          <t>kilogram</t>
        </is>
      </c>
      <c r="E2118" t="inlineStr">
        <is>
          <t>soil::agricultural</t>
        </is>
      </c>
      <c r="F2118" t="inlineStr">
        <is>
          <t>biosphere</t>
        </is>
      </c>
      <c r="G2118" t="inlineStr">
        <is>
          <t>from "sweet sorghum production, RoW" from ecoinvent 3.7.1</t>
        </is>
      </c>
    </row>
    <row r="2119">
      <c r="A2119" t="inlineStr">
        <is>
          <t>Chlorpyrifos</t>
        </is>
      </c>
      <c r="B2119" t="n">
        <v>9.58020571938409e-08</v>
      </c>
      <c r="D2119" t="inlineStr">
        <is>
          <t>kilogram</t>
        </is>
      </c>
      <c r="E2119" t="inlineStr">
        <is>
          <t>soil::agricultural</t>
        </is>
      </c>
      <c r="F2119" t="inlineStr">
        <is>
          <t>biosphere</t>
        </is>
      </c>
      <c r="G2119" t="inlineStr">
        <is>
          <t>from "sweet sorghum production, RoW" from ecoinvent 3.7.1</t>
        </is>
      </c>
    </row>
    <row r="2120">
      <c r="A2120" t="inlineStr">
        <is>
          <t>Zinc</t>
        </is>
      </c>
      <c r="B2120" t="n">
        <v>-1.13938930711955e-06</v>
      </c>
      <c r="D2120" t="inlineStr">
        <is>
          <t>kilogram</t>
        </is>
      </c>
      <c r="E2120" t="inlineStr">
        <is>
          <t>soil::agricultural</t>
        </is>
      </c>
      <c r="F2120" t="inlineStr">
        <is>
          <t>biosphere</t>
        </is>
      </c>
      <c r="G2120" t="inlineStr">
        <is>
          <t>from "sweet sorghum production, RoW" from ecoinvent 3.7.1</t>
        </is>
      </c>
    </row>
    <row r="2121">
      <c r="A2121" t="inlineStr">
        <is>
          <t>Lead</t>
        </is>
      </c>
      <c r="B2121" t="n">
        <v>-4.74469538410085e-07</v>
      </c>
      <c r="D2121" t="inlineStr">
        <is>
          <t>kilogram</t>
        </is>
      </c>
      <c r="E2121" t="inlineStr">
        <is>
          <t>soil::agricultural</t>
        </is>
      </c>
      <c r="F2121" t="inlineStr">
        <is>
          <t>biosphere</t>
        </is>
      </c>
      <c r="G2121" t="inlineStr">
        <is>
          <t>from "sweet sorghum production, RoW" from ecoinvent 3.7.1</t>
        </is>
      </c>
    </row>
    <row r="2122">
      <c r="A2122" t="inlineStr">
        <is>
          <t>Terbufos</t>
        </is>
      </c>
      <c r="B2122" t="n">
        <v>2.50150673372767e-07</v>
      </c>
      <c r="D2122" t="inlineStr">
        <is>
          <t>kilogram</t>
        </is>
      </c>
      <c r="E2122" t="inlineStr">
        <is>
          <t>soil::agricultural</t>
        </is>
      </c>
      <c r="F2122" t="inlineStr">
        <is>
          <t>biosphere</t>
        </is>
      </c>
      <c r="G2122" t="inlineStr">
        <is>
          <t>from "sweet sorghum production, RoW" from ecoinvent 3.7.1</t>
        </is>
      </c>
    </row>
    <row r="2123">
      <c r="A2123" t="inlineStr">
        <is>
          <t>Transformation, from annual crop</t>
        </is>
      </c>
      <c r="B2123" t="n">
        <v>0.118712354486054</v>
      </c>
      <c r="D2123" t="inlineStr">
        <is>
          <t>square meter</t>
        </is>
      </c>
      <c r="E2123" t="inlineStr">
        <is>
          <t>natural resource::land</t>
        </is>
      </c>
      <c r="F2123" t="inlineStr">
        <is>
          <t>biosphere</t>
        </is>
      </c>
      <c r="G2123" t="inlineStr">
        <is>
          <t>from "sweet sorghum production, RoW" from ecoinvent 3.7.1</t>
        </is>
      </c>
    </row>
    <row r="2124">
      <c r="A2124" t="inlineStr">
        <is>
          <t>Water</t>
        </is>
      </c>
      <c r="B2124" t="n">
        <v>0.0133065520554764</v>
      </c>
      <c r="D2124" t="inlineStr">
        <is>
          <t>cubic meter</t>
        </is>
      </c>
      <c r="E2124" t="inlineStr">
        <is>
          <t>air</t>
        </is>
      </c>
      <c r="F2124" t="inlineStr">
        <is>
          <t>biosphere</t>
        </is>
      </c>
      <c r="G2124" t="inlineStr">
        <is>
          <t>from "sweet sorghum production, RoW" from ecoinvent 3.7.1</t>
        </is>
      </c>
    </row>
    <row r="2125">
      <c r="A2125" t="inlineStr">
        <is>
          <t>Carbon dioxide, in air</t>
        </is>
      </c>
      <c r="B2125" t="n">
        <v>0.4312</v>
      </c>
      <c r="D2125" t="inlineStr">
        <is>
          <t>kilogram</t>
        </is>
      </c>
      <c r="E2125" t="inlineStr">
        <is>
          <t>natural resource::in air</t>
        </is>
      </c>
      <c r="F2125" t="inlineStr">
        <is>
          <t>biosphere</t>
        </is>
      </c>
      <c r="G2125" t="inlineStr">
        <is>
          <t>from "sweet sorghum production, RoW" from ecoinvent 3.7.1</t>
        </is>
      </c>
    </row>
    <row r="2126">
      <c r="A2126" t="inlineStr">
        <is>
          <t>Water</t>
        </is>
      </c>
      <c r="B2126" t="n">
        <v>0.0110399114303107</v>
      </c>
      <c r="D2126" t="inlineStr">
        <is>
          <t>cubic meter</t>
        </is>
      </c>
      <c r="E2126" t="inlineStr">
        <is>
          <t>water::ground-</t>
        </is>
      </c>
      <c r="F2126" t="inlineStr">
        <is>
          <t>biosphere</t>
        </is>
      </c>
      <c r="G2126" t="inlineStr">
        <is>
          <t>from "sweet sorghum production, RoW" from ecoinvent 3.7.1</t>
        </is>
      </c>
    </row>
    <row r="2127">
      <c r="A2127" t="inlineStr">
        <is>
          <t>Energy, gross calorific value, in biomass</t>
        </is>
      </c>
      <c r="B2127" t="n">
        <v>4.256919234952044</v>
      </c>
      <c r="D2127" t="inlineStr">
        <is>
          <t>megajoule</t>
        </is>
      </c>
      <c r="E2127" t="inlineStr">
        <is>
          <t>natural resource::biotic</t>
        </is>
      </c>
      <c r="F2127" t="inlineStr">
        <is>
          <t>biosphere</t>
        </is>
      </c>
      <c r="G2127" t="inlineStr">
        <is>
          <t>from "sweet sorghum production, RoW" from ecoinvent 3.7.1</t>
        </is>
      </c>
    </row>
    <row r="2128">
      <c r="A2128" t="inlineStr">
        <is>
          <t>Phosphorus</t>
        </is>
      </c>
      <c r="B2128" t="n">
        <v>8.30986481400618e-07</v>
      </c>
      <c r="D2128" t="inlineStr">
        <is>
          <t>kilogram</t>
        </is>
      </c>
      <c r="E2128" t="inlineStr">
        <is>
          <t>water::ground-</t>
        </is>
      </c>
      <c r="F2128" t="inlineStr">
        <is>
          <t>biosphere</t>
        </is>
      </c>
      <c r="G2128" t="inlineStr">
        <is>
          <t>from "sweet sorghum production, RoW" from ecoinvent 3.7.1</t>
        </is>
      </c>
    </row>
    <row r="2129">
      <c r="A2129" t="inlineStr">
        <is>
          <t>Transformation, to annual crop, irrigated, intensive</t>
        </is>
      </c>
      <c r="B2129" t="n">
        <v>0.118712354486054</v>
      </c>
      <c r="D2129" t="inlineStr">
        <is>
          <t>square meter</t>
        </is>
      </c>
      <c r="E2129" t="inlineStr">
        <is>
          <t>natural resource::land</t>
        </is>
      </c>
      <c r="F2129" t="inlineStr">
        <is>
          <t>biosphere</t>
        </is>
      </c>
      <c r="G2129" t="inlineStr">
        <is>
          <t>from "sweet sorghum production, RoW" from ecoinvent 3.7.1</t>
        </is>
      </c>
    </row>
    <row r="2130">
      <c r="A2130" t="inlineStr">
        <is>
          <t>Dicamba</t>
        </is>
      </c>
      <c r="B2130" t="n">
        <v>1.4903148982175e-07</v>
      </c>
      <c r="D2130" t="inlineStr">
        <is>
          <t>kilogram</t>
        </is>
      </c>
      <c r="E2130" t="inlineStr">
        <is>
          <t>soil::agricultural</t>
        </is>
      </c>
      <c r="F2130" t="inlineStr">
        <is>
          <t>biosphere</t>
        </is>
      </c>
      <c r="G2130" t="inlineStr">
        <is>
          <t>from "sweet sorghum production, RoW" from ecoinvent 3.7.1</t>
        </is>
      </c>
    </row>
    <row r="2131">
      <c r="A2131" t="inlineStr">
        <is>
          <t>Occupation, annual crop, irrigated, intensive</t>
        </is>
      </c>
      <c r="B2131" t="n">
        <v>0.0692449163717152</v>
      </c>
      <c r="D2131" t="inlineStr">
        <is>
          <t>square meter-year</t>
        </is>
      </c>
      <c r="E2131" t="inlineStr">
        <is>
          <t>natural resource::land</t>
        </is>
      </c>
      <c r="F2131" t="inlineStr">
        <is>
          <t>biosphere</t>
        </is>
      </c>
      <c r="G2131" t="inlineStr">
        <is>
          <t>from "sweet sorghum production, RoW" from ecoinvent 3.7.1</t>
        </is>
      </c>
    </row>
    <row r="2132">
      <c r="A2132" t="inlineStr">
        <is>
          <t>Metolachlor</t>
        </is>
      </c>
      <c r="B2132" t="n">
        <v>4.31638120911468e-06</v>
      </c>
      <c r="D2132" t="inlineStr">
        <is>
          <t>kilogram</t>
        </is>
      </c>
      <c r="E2132" t="inlineStr">
        <is>
          <t>soil::agricultural</t>
        </is>
      </c>
      <c r="F2132" t="inlineStr">
        <is>
          <t>biosphere</t>
        </is>
      </c>
      <c r="G2132" t="inlineStr">
        <is>
          <t>from "sweet sorghum production, RoW" from ecoinvent 3.7.1</t>
        </is>
      </c>
    </row>
    <row r="2133">
      <c r="A2133" t="inlineStr">
        <is>
          <t>Water, unspecified natural origin</t>
        </is>
      </c>
      <c r="B2133" t="n">
        <v>0</v>
      </c>
      <c r="D2133" t="inlineStr">
        <is>
          <t>cubic meter</t>
        </is>
      </c>
      <c r="E2133" t="inlineStr">
        <is>
          <t>natural resource::in water</t>
        </is>
      </c>
      <c r="F2133" t="inlineStr">
        <is>
          <t>biosphere</t>
        </is>
      </c>
      <c r="G2133" t="inlineStr">
        <is>
          <t>WF for sorghum from https://www.waterfootprint.org/resources/multimediahub/Gerbens-Hoekstra-VanderMeer-2009-WaterFootprint-Bioenergy_2.pdf</t>
        </is>
      </c>
    </row>
    <row r="2135">
      <c r="A2135" t="inlineStr">
        <is>
          <t>Activity</t>
        </is>
      </c>
      <c r="B2135" t="inlineStr">
        <is>
          <t>Ethanol production, via fermentation, from sweet sorghum, economic allocation</t>
        </is>
      </c>
    </row>
    <row r="2136">
      <c r="A2136" t="inlineStr">
        <is>
          <t>location</t>
        </is>
      </c>
      <c r="B2136" t="inlineStr">
        <is>
          <t>US</t>
        </is>
      </c>
    </row>
    <row r="2137">
      <c r="A2137" t="inlineStr">
        <is>
          <t>production amount</t>
        </is>
      </c>
      <c r="B2137" t="n">
        <v>1</v>
      </c>
    </row>
    <row r="2138">
      <c r="A2138" t="inlineStr">
        <is>
          <t>reference product</t>
        </is>
      </c>
      <c r="B2138" t="inlineStr">
        <is>
          <t>ethanol, from sweet sorghum</t>
        </is>
      </c>
    </row>
    <row r="2139">
      <c r="A2139" t="inlineStr">
        <is>
          <t>type</t>
        </is>
      </c>
      <c r="B2139" t="inlineStr">
        <is>
          <t>process</t>
        </is>
      </c>
    </row>
    <row r="2140">
      <c r="A2140" t="inlineStr">
        <is>
          <t>unit</t>
        </is>
      </c>
      <c r="B2140" t="inlineStr">
        <is>
          <t>kilogram</t>
        </is>
      </c>
    </row>
    <row r="2141">
      <c r="A2141" t="inlineStr">
        <is>
          <t>source</t>
        </is>
      </c>
      <c r="B2141" t="inlineStr">
        <is>
          <t>Fuel-Cycle Assessment of Selected Bioethanol Production Pathways in the United States, November 1, 2006, M. Wu, M. Wang, H. Huo, http://greet.es.anl.gov/publication-2lli584z (2020 update)</t>
        </is>
      </c>
    </row>
    <row r="2142">
      <c r="A2142" t="inlineStr">
        <is>
          <t>comment</t>
        </is>
      </c>
      <c r="B2142" t="inlineStr">
        <is>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2143">
      <c r="A2143" t="inlineStr">
        <is>
          <t>Conversion efficiency (exc. Fuel)</t>
        </is>
      </c>
      <c r="B2143" t="n">
        <v>0.6590813819122913</v>
      </c>
    </row>
    <row r="2144">
      <c r="A2144" t="inlineStr">
        <is>
          <t>classifications</t>
        </is>
      </c>
      <c r="B2144" t="inlineStr">
        <is>
          <t>CPC::34131:Ethyl alcohol and other spirits, denatured, of any strength</t>
        </is>
      </c>
    </row>
    <row r="2145">
      <c r="A2145" t="inlineStr">
        <is>
          <t>Exchanges</t>
        </is>
      </c>
    </row>
    <row r="2146">
      <c r="A2146" t="inlineStr">
        <is>
          <t>name</t>
        </is>
      </c>
      <c r="B2146" t="inlineStr">
        <is>
          <t>amount</t>
        </is>
      </c>
      <c r="C2146" t="inlineStr">
        <is>
          <t>location</t>
        </is>
      </c>
      <c r="D2146" t="inlineStr">
        <is>
          <t>unit</t>
        </is>
      </c>
      <c r="E2146" t="inlineStr">
        <is>
          <t>categories</t>
        </is>
      </c>
      <c r="F2146" t="inlineStr">
        <is>
          <t>type</t>
        </is>
      </c>
      <c r="G2146" t="inlineStr">
        <is>
          <t>comment</t>
        </is>
      </c>
      <c r="H2146" t="inlineStr">
        <is>
          <t>reference product</t>
        </is>
      </c>
    </row>
    <row r="2147">
      <c r="A2147" t="inlineStr">
        <is>
          <t>Ethanol production, via fermentation, from sweet sorghum, economic allocation</t>
        </is>
      </c>
      <c r="B2147" t="n">
        <v>1</v>
      </c>
      <c r="C2147" t="inlineStr">
        <is>
          <t>US</t>
        </is>
      </c>
      <c r="D2147" t="inlineStr">
        <is>
          <t>kilogram</t>
        </is>
      </c>
      <c r="F2147" t="inlineStr">
        <is>
          <t>production</t>
        </is>
      </c>
      <c r="H2147" t="inlineStr">
        <is>
          <t>ethanol, from sweet sorghum</t>
        </is>
      </c>
    </row>
    <row r="2148">
      <c r="A2148" t="inlineStr">
        <is>
          <t>Farming and supply of Sweet Sorghum</t>
        </is>
      </c>
      <c r="B2148" t="n">
        <v>10.58575882259664</v>
      </c>
      <c r="C2148" t="inlineStr">
        <is>
          <t>US</t>
        </is>
      </c>
      <c r="D2148" t="inlineStr">
        <is>
          <t>kilogram</t>
        </is>
      </c>
      <c r="F2148" t="inlineStr">
        <is>
          <t>technosphere</t>
        </is>
      </c>
      <c r="H2148" t="inlineStr">
        <is>
          <t>sweet sorghum, harvested, at ethanol plant</t>
        </is>
      </c>
    </row>
    <row r="2149">
      <c r="A2149" t="inlineStr">
        <is>
          <t>market for fodder yeast</t>
        </is>
      </c>
      <c r="B2149" t="n">
        <v>0.0155514145122917</v>
      </c>
      <c r="C2149" t="inlineStr">
        <is>
          <t>GLO</t>
        </is>
      </c>
      <c r="D2149" t="inlineStr">
        <is>
          <t>kilogram</t>
        </is>
      </c>
      <c r="F2149" t="inlineStr">
        <is>
          <t>technosphere</t>
        </is>
      </c>
      <c r="G2149" t="inlineStr">
        <is>
          <t>proxy for yeast</t>
        </is>
      </c>
      <c r="H2149" t="inlineStr">
        <is>
          <t>fodder yeast</t>
        </is>
      </c>
    </row>
    <row r="2150">
      <c r="A2150" t="inlineStr">
        <is>
          <t>Carbon dioxide, non-fossil</t>
        </is>
      </c>
      <c r="B2150" t="n">
        <v>2.650579204303673</v>
      </c>
      <c r="D2150" t="inlineStr">
        <is>
          <t>kilogram</t>
        </is>
      </c>
      <c r="E2150" t="inlineStr">
        <is>
          <t>air</t>
        </is>
      </c>
      <c r="F2150" t="inlineStr">
        <is>
          <t>biosphere</t>
        </is>
      </c>
      <c r="G2150" t="inlineStr">
        <is>
          <t>Fermentation CO2</t>
        </is>
      </c>
    </row>
    <row r="2151">
      <c r="A2151" t="inlineStr">
        <is>
          <t>market for ethanol fermentation plant</t>
        </is>
      </c>
      <c r="B2151" t="n">
        <v>5.555555555555555e-10</v>
      </c>
      <c r="C2151" t="inlineStr">
        <is>
          <t>GLO</t>
        </is>
      </c>
      <c r="D2151" t="inlineStr">
        <is>
          <t>unit</t>
        </is>
      </c>
      <c r="F2151" t="inlineStr">
        <is>
          <t>technosphere</t>
        </is>
      </c>
      <c r="G2151" t="inlineStr">
        <is>
          <t>To replace inputs for concrete and steel. 1 plant = 90,000 t of ethanol per year * 20 years</t>
        </is>
      </c>
      <c r="H2151" t="inlineStr">
        <is>
          <t>ethanol fermentation plant</t>
        </is>
      </c>
    </row>
    <row r="2153">
      <c r="A2153" t="inlineStr">
        <is>
          <t>Activity</t>
        </is>
      </c>
      <c r="B2153" t="inlineStr">
        <is>
          <t>Ethanol production, via fermentation, from sweet sorghum, energy allocation</t>
        </is>
      </c>
    </row>
    <row r="2154">
      <c r="A2154" t="inlineStr">
        <is>
          <t>location</t>
        </is>
      </c>
      <c r="B2154" t="inlineStr">
        <is>
          <t>US</t>
        </is>
      </c>
    </row>
    <row r="2155">
      <c r="A2155" t="inlineStr">
        <is>
          <t>production amount</t>
        </is>
      </c>
      <c r="B2155" t="n">
        <v>1</v>
      </c>
    </row>
    <row r="2156">
      <c r="A2156" t="inlineStr">
        <is>
          <t>reference product</t>
        </is>
      </c>
      <c r="B2156" t="inlineStr">
        <is>
          <t>ethanol, from sweet sorghum</t>
        </is>
      </c>
    </row>
    <row r="2157">
      <c r="A2157" t="inlineStr">
        <is>
          <t>type</t>
        </is>
      </c>
      <c r="B2157" t="inlineStr">
        <is>
          <t>process</t>
        </is>
      </c>
    </row>
    <row r="2158">
      <c r="A2158" t="inlineStr">
        <is>
          <t>unit</t>
        </is>
      </c>
      <c r="B2158" t="inlineStr">
        <is>
          <t>kilogram</t>
        </is>
      </c>
    </row>
    <row r="2159">
      <c r="A2159" t="inlineStr">
        <is>
          <t>source</t>
        </is>
      </c>
      <c r="B2159" t="inlineStr">
        <is>
          <t>Fuel-Cycle Assessment of Selected Bioethanol Production Pathways in the United States, November 1, 2006, M. Wu, M. Wang, H. Huo, http://greet.es.anl.gov/publication-2lli584z (2020 update)</t>
        </is>
      </c>
    </row>
    <row r="2160">
      <c r="A2160" t="inlineStr">
        <is>
          <t>comment</t>
        </is>
      </c>
      <c r="B2160" t="inlineStr">
        <is>
          <t>There is a net co-production of electricity (0.8 kWh per kg of ethanol produced). energy allocation performed, giving an allocation factor of 91% for ethanol and 9% for electricity.</t>
        </is>
      </c>
    </row>
    <row r="2161">
      <c r="A2161" t="inlineStr">
        <is>
          <t>Conversion efficiency (exc. Fuel)</t>
        </is>
      </c>
      <c r="B2161" t="n">
        <v>0.6672518122665758</v>
      </c>
    </row>
    <row r="2162">
      <c r="A2162" t="inlineStr">
        <is>
          <t>classifications</t>
        </is>
      </c>
      <c r="B2162" t="inlineStr">
        <is>
          <t>CPC::34131:Ethyl alcohol and other spirits, denatured, of any strength</t>
        </is>
      </c>
    </row>
    <row r="2163">
      <c r="A2163" t="inlineStr">
        <is>
          <t>Exchanges</t>
        </is>
      </c>
    </row>
    <row r="2164">
      <c r="A2164" t="inlineStr">
        <is>
          <t>name</t>
        </is>
      </c>
      <c r="B2164" t="inlineStr">
        <is>
          <t>amount</t>
        </is>
      </c>
      <c r="C2164" t="inlineStr">
        <is>
          <t>location</t>
        </is>
      </c>
      <c r="D2164" t="inlineStr">
        <is>
          <t>unit</t>
        </is>
      </c>
      <c r="E2164" t="inlineStr">
        <is>
          <t>categories</t>
        </is>
      </c>
      <c r="F2164" t="inlineStr">
        <is>
          <t>type</t>
        </is>
      </c>
      <c r="G2164" t="inlineStr">
        <is>
          <t>comment</t>
        </is>
      </c>
      <c r="H2164" t="inlineStr">
        <is>
          <t>reference product</t>
        </is>
      </c>
    </row>
    <row r="2165">
      <c r="A2165" t="inlineStr">
        <is>
          <t>Ethanol production, via fermentation, from sweet sorghum, energy allocation</t>
        </is>
      </c>
      <c r="B2165" t="n">
        <v>1</v>
      </c>
      <c r="C2165" t="inlineStr">
        <is>
          <t>US</t>
        </is>
      </c>
      <c r="D2165" t="inlineStr">
        <is>
          <t>kilogram</t>
        </is>
      </c>
      <c r="F2165" t="inlineStr">
        <is>
          <t>production</t>
        </is>
      </c>
      <c r="H2165" t="inlineStr">
        <is>
          <t>ethanol, from sweet sorghum</t>
        </is>
      </c>
    </row>
    <row r="2166">
      <c r="A2166" t="inlineStr">
        <is>
          <t>Farming and supply of Sweet Sorghum</t>
        </is>
      </c>
      <c r="B2166" t="n">
        <v>10.45613728599342</v>
      </c>
      <c r="C2166" t="inlineStr">
        <is>
          <t>US</t>
        </is>
      </c>
      <c r="D2166" t="inlineStr">
        <is>
          <t>kilogram</t>
        </is>
      </c>
      <c r="F2166" t="inlineStr">
        <is>
          <t>technosphere</t>
        </is>
      </c>
      <c r="H2166" t="inlineStr">
        <is>
          <t>sweet sorghum, harvested, at ethanol plant</t>
        </is>
      </c>
    </row>
    <row r="2167">
      <c r="A2167" t="inlineStr">
        <is>
          <t>market for fodder yeast</t>
        </is>
      </c>
      <c r="B2167" t="n">
        <v>0.01536098902846772</v>
      </c>
      <c r="C2167" t="inlineStr">
        <is>
          <t>GLO</t>
        </is>
      </c>
      <c r="D2167" t="inlineStr">
        <is>
          <t>kilogram</t>
        </is>
      </c>
      <c r="F2167" t="inlineStr">
        <is>
          <t>technosphere</t>
        </is>
      </c>
      <c r="G2167" t="inlineStr">
        <is>
          <t>proxy for yeast</t>
        </is>
      </c>
      <c r="H2167" t="inlineStr">
        <is>
          <t>fodder yeast</t>
        </is>
      </c>
    </row>
    <row r="2168">
      <c r="A2168" t="inlineStr">
        <is>
          <t>Carbon dioxide, non-fossil</t>
        </is>
      </c>
      <c r="B2168" t="n">
        <v>2.594686397720363</v>
      </c>
      <c r="D2168" t="inlineStr">
        <is>
          <t>kilogram</t>
        </is>
      </c>
      <c r="E2168" t="inlineStr">
        <is>
          <t>air</t>
        </is>
      </c>
      <c r="F2168" t="inlineStr">
        <is>
          <t>biosphere</t>
        </is>
      </c>
      <c r="G2168" t="inlineStr">
        <is>
          <t>Fermentation CO2</t>
        </is>
      </c>
    </row>
    <row r="2169">
      <c r="A2169" t="inlineStr">
        <is>
          <t>market for ethanol fermentation plant</t>
        </is>
      </c>
      <c r="B2169" t="n">
        <v>5.555555555555555e-10</v>
      </c>
      <c r="C2169" t="inlineStr">
        <is>
          <t>GLO</t>
        </is>
      </c>
      <c r="D2169" t="inlineStr">
        <is>
          <t>unit</t>
        </is>
      </c>
      <c r="F2169" t="inlineStr">
        <is>
          <t>technosphere</t>
        </is>
      </c>
      <c r="G2169" t="inlineStr">
        <is>
          <t>To replace inputs for concrete and steel. 1 plant = 90,000 t of ethanol per year * 20 years</t>
        </is>
      </c>
      <c r="H2169" t="inlineStr">
        <is>
          <t>ethanol fermentation plant</t>
        </is>
      </c>
    </row>
    <row r="2171">
      <c r="A2171" t="inlineStr">
        <is>
          <t>Activity</t>
        </is>
      </c>
      <c r="B2171" t="inlineStr">
        <is>
          <t>Ethanol production, via fermentation, from sweet sorghum, system expansion</t>
        </is>
      </c>
    </row>
    <row r="2172">
      <c r="A2172" t="inlineStr">
        <is>
          <t>location</t>
        </is>
      </c>
      <c r="B2172" t="inlineStr">
        <is>
          <t>US</t>
        </is>
      </c>
    </row>
    <row r="2173">
      <c r="A2173" t="inlineStr">
        <is>
          <t>production amount</t>
        </is>
      </c>
      <c r="B2173" t="n">
        <v>1</v>
      </c>
    </row>
    <row r="2174">
      <c r="A2174" t="inlineStr">
        <is>
          <t>reference product</t>
        </is>
      </c>
      <c r="B2174" t="inlineStr">
        <is>
          <t>ethanol, from sweet sorghum</t>
        </is>
      </c>
    </row>
    <row r="2175">
      <c r="A2175" t="inlineStr">
        <is>
          <t>type</t>
        </is>
      </c>
      <c r="B2175" t="inlineStr">
        <is>
          <t>process</t>
        </is>
      </c>
    </row>
    <row r="2176">
      <c r="A2176" t="inlineStr">
        <is>
          <t>unit</t>
        </is>
      </c>
      <c r="B2176" t="inlineStr">
        <is>
          <t>kilogram</t>
        </is>
      </c>
    </row>
    <row r="2177">
      <c r="A2177" t="inlineStr">
        <is>
          <t>source</t>
        </is>
      </c>
      <c r="B2177" t="inlineStr">
        <is>
          <t>Fuel-Cycle Assessment of Selected Bioethanol Production Pathways in the United States, November 1, 2006, M. Wu, M. Wang, H. Huo, http://greet.es.anl.gov/publication-2lli584z (2020 update)</t>
        </is>
      </c>
    </row>
    <row r="2178">
      <c r="A2178" t="inlineStr">
        <is>
          <t>comment</t>
        </is>
      </c>
      <c r="B2178" t="inlineStr">
        <is>
          <t>There is a net co-production of electricity (0.8 kWh per kg of ethanol produced). system expansion performed, giving an allocation factor of 91% for ethanol and 9% for electricity.</t>
        </is>
      </c>
    </row>
    <row r="2179">
      <c r="A2179" t="inlineStr">
        <is>
          <t>Conversion efficiency (exc. Fuel)</t>
        </is>
      </c>
      <c r="B2179" t="n">
        <v>0.6458997542740453</v>
      </c>
    </row>
    <row r="2180">
      <c r="A2180" t="inlineStr">
        <is>
          <t>classifications</t>
        </is>
      </c>
      <c r="B2180" t="inlineStr">
        <is>
          <t>CPC::34131:Ethyl alcohol and other spirits, denatured, of any strength</t>
        </is>
      </c>
    </row>
    <row r="2181">
      <c r="A2181" t="inlineStr">
        <is>
          <t>Exchanges</t>
        </is>
      </c>
    </row>
    <row r="2182">
      <c r="A2182" t="inlineStr">
        <is>
          <t>name</t>
        </is>
      </c>
      <c r="B2182" t="inlineStr">
        <is>
          <t>amount</t>
        </is>
      </c>
      <c r="C2182" t="inlineStr">
        <is>
          <t>location</t>
        </is>
      </c>
      <c r="D2182" t="inlineStr">
        <is>
          <t>unit</t>
        </is>
      </c>
      <c r="E2182" t="inlineStr">
        <is>
          <t>categories</t>
        </is>
      </c>
      <c r="F2182" t="inlineStr">
        <is>
          <t>type</t>
        </is>
      </c>
      <c r="G2182" t="inlineStr">
        <is>
          <t>comment</t>
        </is>
      </c>
      <c r="H2182" t="inlineStr">
        <is>
          <t>reference product</t>
        </is>
      </c>
    </row>
    <row r="2183">
      <c r="A2183" t="inlineStr">
        <is>
          <t>Ethanol production, via fermentation, from sweet sorghum, system expansion</t>
        </is>
      </c>
      <c r="B2183" t="n">
        <v>1</v>
      </c>
      <c r="C2183" t="inlineStr">
        <is>
          <t>US</t>
        </is>
      </c>
      <c r="D2183" t="inlineStr">
        <is>
          <t>kilogram</t>
        </is>
      </c>
      <c r="F2183" t="inlineStr">
        <is>
          <t>production</t>
        </is>
      </c>
      <c r="H2183" t="inlineStr">
        <is>
          <t>ethanol, from sweet sorghum</t>
        </is>
      </c>
    </row>
    <row r="2184">
      <c r="A2184" t="inlineStr">
        <is>
          <t>Farming and supply of Sweet Sorghum</t>
        </is>
      </c>
      <c r="B2184" t="n">
        <v>10.80179471693535</v>
      </c>
      <c r="C2184" t="inlineStr">
        <is>
          <t>US</t>
        </is>
      </c>
      <c r="D2184" t="inlineStr">
        <is>
          <t>kilogram</t>
        </is>
      </c>
      <c r="F2184" t="inlineStr">
        <is>
          <t>technosphere</t>
        </is>
      </c>
      <c r="H2184" t="inlineStr">
        <is>
          <t>sweet sorghum, harvested, at ethanol plant</t>
        </is>
      </c>
    </row>
    <row r="2185">
      <c r="A2185" t="inlineStr">
        <is>
          <t>market for fodder yeast</t>
        </is>
      </c>
      <c r="B2185" t="n">
        <v>0.015868790318665</v>
      </c>
      <c r="C2185" t="inlineStr">
        <is>
          <t>GLO</t>
        </is>
      </c>
      <c r="D2185" t="inlineStr">
        <is>
          <t>kilogram</t>
        </is>
      </c>
      <c r="F2185" t="inlineStr">
        <is>
          <t>technosphere</t>
        </is>
      </c>
      <c r="G2185" t="inlineStr">
        <is>
          <t>proxy for yeast</t>
        </is>
      </c>
      <c r="H2185" t="inlineStr">
        <is>
          <t>fodder yeast</t>
        </is>
      </c>
    </row>
    <row r="2186">
      <c r="A2186" t="inlineStr">
        <is>
          <t>Carbon dioxide, non-fossil</t>
        </is>
      </c>
      <c r="B2186" t="n">
        <v>2.743733881942524</v>
      </c>
      <c r="D2186" t="inlineStr">
        <is>
          <t>kilogram</t>
        </is>
      </c>
      <c r="E2186" t="inlineStr">
        <is>
          <t>air</t>
        </is>
      </c>
      <c r="F2186" t="inlineStr">
        <is>
          <t>biosphere</t>
        </is>
      </c>
      <c r="G2186" t="inlineStr">
        <is>
          <t>Fermentation CO2</t>
        </is>
      </c>
    </row>
    <row r="2187">
      <c r="A2187" t="inlineStr">
        <is>
          <t>market for ethanol fermentation plant</t>
        </is>
      </c>
      <c r="B2187" t="n">
        <v>5.555555555555555e-10</v>
      </c>
      <c r="C2187" t="inlineStr">
        <is>
          <t>GLO</t>
        </is>
      </c>
      <c r="D2187" t="inlineStr">
        <is>
          <t>unit</t>
        </is>
      </c>
      <c r="F2187" t="inlineStr">
        <is>
          <t>technosphere</t>
        </is>
      </c>
      <c r="G2187" t="inlineStr">
        <is>
          <t>To replace inputs for concrete and steel. 1 plant = 90,000 t of ethanol per year * 20 years</t>
        </is>
      </c>
      <c r="H2187" t="inlineStr">
        <is>
          <t>ethanol fermentation plant</t>
        </is>
      </c>
    </row>
    <row r="2188">
      <c r="A2188" t="inlineStr">
        <is>
          <t>market group for electricity, low voltage</t>
        </is>
      </c>
      <c r="B2188" t="n">
        <v>-2.832895640686922</v>
      </c>
      <c r="C2188" t="inlineStr">
        <is>
          <t>US</t>
        </is>
      </c>
      <c r="D2188" t="inlineStr">
        <is>
          <t>kilowatt hour</t>
        </is>
      </c>
      <c r="F2188" t="inlineStr">
        <is>
          <t>technosphere</t>
        </is>
      </c>
      <c r="G2188" t="inlineStr">
        <is>
          <t>Co-production of electricity. Displaces US-average electricity.</t>
        </is>
      </c>
      <c r="H2188" t="inlineStr">
        <is>
          <t>electricity, low voltage</t>
        </is>
      </c>
    </row>
    <row r="2189">
      <c r="A2189" t="inlineStr">
        <is>
          <t>market for inorganic nitrogen fertiliser, as N</t>
        </is>
      </c>
      <c r="B2189" t="n">
        <v>-0.01029535561426684</v>
      </c>
      <c r="C2189" t="inlineStr">
        <is>
          <t>US</t>
        </is>
      </c>
      <c r="D2189" t="inlineStr">
        <is>
          <t>kilogram</t>
        </is>
      </c>
      <c r="F2189" t="inlineStr">
        <is>
          <t>technosphere</t>
        </is>
      </c>
      <c r="G2189" t="inlineStr">
        <is>
          <t>Co-production of vinasse. For now, assumes a substitution ratio of 1:1 based on the vinasse composition.</t>
        </is>
      </c>
      <c r="H2189" t="inlineStr">
        <is>
          <t>inorganic nitrogen fertiliser, as N</t>
        </is>
      </c>
    </row>
    <row r="2190">
      <c r="A2190" t="inlineStr">
        <is>
          <t>market for inorganic phosphorus fertiliser, as P2O5</t>
        </is>
      </c>
      <c r="B2190" t="n">
        <v>-0.02558548771466315</v>
      </c>
      <c r="C2190" t="inlineStr">
        <is>
          <t>US</t>
        </is>
      </c>
      <c r="D2190" t="inlineStr">
        <is>
          <t>kilogram</t>
        </is>
      </c>
      <c r="F2190" t="inlineStr">
        <is>
          <t>technosphere</t>
        </is>
      </c>
      <c r="G2190" t="inlineStr">
        <is>
          <t>Co-production of vinasse. For now, assumes a substitution ratio of 1:1 based on the vinasse composition.</t>
        </is>
      </c>
      <c r="H2190" t="inlineStr">
        <is>
          <t>inorganic phosphorus fertiliser, as P2O5</t>
        </is>
      </c>
    </row>
    <row r="2191">
      <c r="A2191" t="inlineStr">
        <is>
          <t>market for inorganic potassium fertiliser, as K2O</t>
        </is>
      </c>
      <c r="B2191" t="n">
        <v>0</v>
      </c>
      <c r="C2191" t="inlineStr">
        <is>
          <t>US</t>
        </is>
      </c>
      <c r="D2191" t="inlineStr">
        <is>
          <t>kilogram</t>
        </is>
      </c>
      <c r="F2191" t="inlineStr">
        <is>
          <t>technosphere</t>
        </is>
      </c>
      <c r="G2191" t="inlineStr">
        <is>
          <t>Co-production of vinasse. For now, assumes a substitution ratio of 1:1 based on the vinasse composition.</t>
        </is>
      </c>
      <c r="H2191" t="inlineStr">
        <is>
          <t>inorganic potassium fertiliser, as K2O</t>
        </is>
      </c>
    </row>
    <row r="2193">
      <c r="A2193" t="inlineStr">
        <is>
          <t>Activity</t>
        </is>
      </c>
      <c r="B2193" t="inlineStr">
        <is>
          <t>Ethanol, from sweet sorghum, economic allocation, at fuelling station</t>
        </is>
      </c>
    </row>
    <row r="2194">
      <c r="A2194" t="inlineStr">
        <is>
          <t>location</t>
        </is>
      </c>
      <c r="B2194" t="inlineStr">
        <is>
          <t>US</t>
        </is>
      </c>
    </row>
    <row r="2195">
      <c r="A2195" t="inlineStr">
        <is>
          <t>production amount</t>
        </is>
      </c>
      <c r="B2195" t="n">
        <v>1</v>
      </c>
    </row>
    <row r="2196">
      <c r="A2196" t="inlineStr">
        <is>
          <t>reference product</t>
        </is>
      </c>
      <c r="B2196" t="inlineStr">
        <is>
          <t>ethanol, without water, in 99.7% solution state, vehicle grade</t>
        </is>
      </c>
    </row>
    <row r="2197">
      <c r="A2197" t="inlineStr">
        <is>
          <t>type</t>
        </is>
      </c>
      <c r="B2197" t="inlineStr">
        <is>
          <t>process</t>
        </is>
      </c>
    </row>
    <row r="2198">
      <c r="A2198" t="inlineStr">
        <is>
          <t>unit</t>
        </is>
      </c>
      <c r="B2198" t="inlineStr">
        <is>
          <t>kilogram</t>
        </is>
      </c>
    </row>
    <row r="2199">
      <c r="A2199" t="inlineStr">
        <is>
          <t>source</t>
        </is>
      </c>
      <c r="B2199" t="inlineStr">
        <is>
          <t>Fuel-Cycle Assessment of Selected Bioethanol Production Pathways in the United States, November 1, 2006, M. Wu, M. Wang, H. Huo, http://greet.es.anl.gov/publication-2lli584z (2020 update). Distribution of fuel (incl. losses) adapted from ecoinvent 3.7.</t>
        </is>
      </c>
    </row>
    <row r="2200">
      <c r="A2200" t="inlineStr">
        <is>
          <t>comment</t>
        </is>
      </c>
      <c r="B2200" t="inlineStr">
        <is>
          <t>Economic allocation. LHV: 29.7 MJ/kg.</t>
        </is>
      </c>
    </row>
    <row r="2201">
      <c r="A2201" t="inlineStr">
        <is>
          <t>classifications</t>
        </is>
      </c>
      <c r="B2201" t="inlineStr">
        <is>
          <t>CPC::35491:Biodiesel</t>
        </is>
      </c>
    </row>
    <row r="2202">
      <c r="A2202" t="inlineStr">
        <is>
          <t>Exchanges</t>
        </is>
      </c>
    </row>
    <row r="2203">
      <c r="A2203" t="inlineStr">
        <is>
          <t>name</t>
        </is>
      </c>
      <c r="B2203" t="inlineStr">
        <is>
          <t>amount</t>
        </is>
      </c>
      <c r="C2203" t="inlineStr">
        <is>
          <t>location</t>
        </is>
      </c>
      <c r="D2203" t="inlineStr">
        <is>
          <t>unit</t>
        </is>
      </c>
      <c r="E2203" t="inlineStr">
        <is>
          <t>categories</t>
        </is>
      </c>
      <c r="F2203" t="inlineStr">
        <is>
          <t>type</t>
        </is>
      </c>
      <c r="G2203" t="inlineStr">
        <is>
          <t>uncertainty type</t>
        </is>
      </c>
      <c r="H2203" t="inlineStr">
        <is>
          <t>loc</t>
        </is>
      </c>
      <c r="I2203" t="inlineStr">
        <is>
          <t>comment</t>
        </is>
      </c>
      <c r="J2203" t="inlineStr">
        <is>
          <t>reference product</t>
        </is>
      </c>
    </row>
    <row r="2204">
      <c r="A2204" t="inlineStr">
        <is>
          <t>Ethanol, from sweet sorghum, economic allocation, at fuelling station</t>
        </is>
      </c>
      <c r="B2204" t="n">
        <v>1</v>
      </c>
      <c r="C2204" t="inlineStr">
        <is>
          <t>US</t>
        </is>
      </c>
      <c r="D2204" t="inlineStr">
        <is>
          <t>kilogram</t>
        </is>
      </c>
      <c r="F2204" t="inlineStr">
        <is>
          <t>production</t>
        </is>
      </c>
      <c r="J2204" t="inlineStr">
        <is>
          <t>ethanol, without water, in 99.7% solution state, vehicle grade</t>
        </is>
      </c>
    </row>
    <row r="2205">
      <c r="A2205" t="inlineStr">
        <is>
          <t>Ethanol production, via fermentation, from sweet sorghum, economic allocation</t>
        </is>
      </c>
      <c r="B2205" t="n">
        <v>1.00057</v>
      </c>
      <c r="C2205" t="inlineStr">
        <is>
          <t>US</t>
        </is>
      </c>
      <c r="D2205" t="inlineStr">
        <is>
          <t>kilogram</t>
        </is>
      </c>
      <c r="F2205" t="inlineStr">
        <is>
          <t>technosphere</t>
        </is>
      </c>
      <c r="J2205" t="inlineStr">
        <is>
          <t>ethanol, from sweet sorghum</t>
        </is>
      </c>
    </row>
    <row r="2206">
      <c r="A2206" t="inlineStr">
        <is>
          <t>market group for electricity, low voltage</t>
        </is>
      </c>
      <c r="B2206" t="n">
        <v>0.0067</v>
      </c>
      <c r="C2206" t="inlineStr">
        <is>
          <t>US</t>
        </is>
      </c>
      <c r="D2206" t="inlineStr">
        <is>
          <t>kilowatt hour</t>
        </is>
      </c>
      <c r="F2206" t="inlineStr">
        <is>
          <t>technosphere</t>
        </is>
      </c>
      <c r="J2206" t="inlineStr">
        <is>
          <t>electricity, low voltage</t>
        </is>
      </c>
    </row>
    <row r="2207">
      <c r="A2207" t="inlineStr">
        <is>
          <t>market for fly ash and scrubber sludge</t>
        </is>
      </c>
      <c r="B2207" t="n">
        <v>-0.000168</v>
      </c>
      <c r="C2207" t="inlineStr">
        <is>
          <t>RoW</t>
        </is>
      </c>
      <c r="D2207" t="inlineStr">
        <is>
          <t>kilogram</t>
        </is>
      </c>
      <c r="F2207" t="inlineStr">
        <is>
          <t>technosphere</t>
        </is>
      </c>
      <c r="J2207" t="inlineStr">
        <is>
          <t>fly ash and scrubber sludge</t>
        </is>
      </c>
    </row>
    <row r="2208">
      <c r="A2208" t="inlineStr">
        <is>
          <t>market for heat, central or small-scale, other than natural gas</t>
        </is>
      </c>
      <c r="B2208" t="n">
        <v>0.000584</v>
      </c>
      <c r="C2208" t="inlineStr">
        <is>
          <t>RoW</t>
        </is>
      </c>
      <c r="D2208" t="inlineStr">
        <is>
          <t>megajoule</t>
        </is>
      </c>
      <c r="F2208" t="inlineStr">
        <is>
          <t>technosphere</t>
        </is>
      </c>
      <c r="J2208" t="inlineStr">
        <is>
          <t>heat, central or small-scale, other than natural gas</t>
        </is>
      </c>
    </row>
    <row r="2209">
      <c r="A2209" t="inlineStr">
        <is>
          <t>infrastructure construction, for regional distribution of oil product</t>
        </is>
      </c>
      <c r="B2209" t="n">
        <v>2.6e-10</v>
      </c>
      <c r="C2209" t="inlineStr">
        <is>
          <t>RoW</t>
        </is>
      </c>
      <c r="D2209" t="inlineStr">
        <is>
          <t>unit</t>
        </is>
      </c>
      <c r="F2209" t="inlineStr">
        <is>
          <t>technosphere</t>
        </is>
      </c>
      <c r="J2209" t="inlineStr">
        <is>
          <t>infrastructure, for regional distribution of oil product</t>
        </is>
      </c>
    </row>
    <row r="2210">
      <c r="A2210" t="inlineStr">
        <is>
          <t>market for municipal solid waste</t>
        </is>
      </c>
      <c r="B2210" t="n">
        <v>-6.27e-06</v>
      </c>
      <c r="C2210" t="inlineStr">
        <is>
          <t>RoW</t>
        </is>
      </c>
      <c r="D2210" t="inlineStr">
        <is>
          <t>kilogram</t>
        </is>
      </c>
      <c r="F2210" t="inlineStr">
        <is>
          <t>technosphere</t>
        </is>
      </c>
      <c r="J2210" t="inlineStr">
        <is>
          <t>municipal solid waste</t>
        </is>
      </c>
    </row>
    <row r="2211">
      <c r="A2211" t="inlineStr">
        <is>
          <t>market for rainwater mineral oil storage</t>
        </is>
      </c>
      <c r="B2211" t="n">
        <v>-7.499999999999999e-05</v>
      </c>
      <c r="C2211" t="inlineStr">
        <is>
          <t>RoW</t>
        </is>
      </c>
      <c r="D2211" t="inlineStr">
        <is>
          <t>cubic meter</t>
        </is>
      </c>
      <c r="F2211" t="inlineStr">
        <is>
          <t>technosphere</t>
        </is>
      </c>
      <c r="J2211" t="inlineStr">
        <is>
          <t>rainwater mineral oil storage</t>
        </is>
      </c>
    </row>
    <row r="2212">
      <c r="A2212" t="inlineStr">
        <is>
          <t>market for tap water</t>
        </is>
      </c>
      <c r="B2212" t="n">
        <v>0.0006890000000000001</v>
      </c>
      <c r="C2212" t="inlineStr">
        <is>
          <t>RoW</t>
        </is>
      </c>
      <c r="D2212" t="inlineStr">
        <is>
          <t>kilogram</t>
        </is>
      </c>
      <c r="F2212" t="inlineStr">
        <is>
          <t>technosphere</t>
        </is>
      </c>
      <c r="J2212" t="inlineStr">
        <is>
          <t>tap water</t>
        </is>
      </c>
    </row>
    <row r="2213">
      <c r="A2213" t="inlineStr">
        <is>
          <t>market for transport, freight train</t>
        </is>
      </c>
      <c r="B2213" t="n">
        <v>0.0336</v>
      </c>
      <c r="C2213" t="inlineStr">
        <is>
          <t>RoW</t>
        </is>
      </c>
      <c r="D2213" t="inlineStr">
        <is>
          <t>ton kilometer</t>
        </is>
      </c>
      <c r="F2213" t="inlineStr">
        <is>
          <t>technosphere</t>
        </is>
      </c>
      <c r="J2213" t="inlineStr">
        <is>
          <t>transport, freight train</t>
        </is>
      </c>
    </row>
    <row r="2214">
      <c r="A2214" t="inlineStr">
        <is>
          <t>market for transport, freight, lorry, unspecified</t>
        </is>
      </c>
      <c r="B2214" t="n">
        <v>0.0326</v>
      </c>
      <c r="C2214" t="inlineStr">
        <is>
          <t>RER</t>
        </is>
      </c>
      <c r="D2214" t="inlineStr">
        <is>
          <t>ton kilometer</t>
        </is>
      </c>
      <c r="F2214" t="inlineStr">
        <is>
          <t>technosphere</t>
        </is>
      </c>
      <c r="J2214" t="inlineStr">
        <is>
          <t>transport, freight, lorry, unspecified</t>
        </is>
      </c>
    </row>
    <row r="2215">
      <c r="A2215" t="inlineStr">
        <is>
          <t>treatment of wastewater, average, capacity 1E9l/year</t>
        </is>
      </c>
      <c r="B2215" t="n">
        <v>-6.89e-07</v>
      </c>
      <c r="C2215" t="inlineStr">
        <is>
          <t>RoW</t>
        </is>
      </c>
      <c r="D2215" t="inlineStr">
        <is>
          <t>cubic meter</t>
        </is>
      </c>
      <c r="F2215" t="inlineStr">
        <is>
          <t>technosphere</t>
        </is>
      </c>
      <c r="J2215" t="inlineStr">
        <is>
          <t>wastewater, average</t>
        </is>
      </c>
    </row>
    <row r="2217">
      <c r="A2217" t="inlineStr">
        <is>
          <t>Activity</t>
        </is>
      </c>
      <c r="B2217" t="inlineStr">
        <is>
          <t>Ethanol, from sweet sorghum, energy allocation, at fuelling station</t>
        </is>
      </c>
    </row>
    <row r="2218">
      <c r="A2218" t="inlineStr">
        <is>
          <t>location</t>
        </is>
      </c>
      <c r="B2218" t="inlineStr">
        <is>
          <t>US</t>
        </is>
      </c>
    </row>
    <row r="2219">
      <c r="A2219" t="inlineStr">
        <is>
          <t>production amount</t>
        </is>
      </c>
      <c r="B2219" t="n">
        <v>1</v>
      </c>
    </row>
    <row r="2220">
      <c r="A2220" t="inlineStr">
        <is>
          <t>reference product</t>
        </is>
      </c>
      <c r="B2220" t="inlineStr">
        <is>
          <t>ethanol, without water, in 99.7% solution state, vehicle grade</t>
        </is>
      </c>
    </row>
    <row r="2221">
      <c r="A2221" t="inlineStr">
        <is>
          <t>type</t>
        </is>
      </c>
      <c r="B2221" t="inlineStr">
        <is>
          <t>process</t>
        </is>
      </c>
    </row>
    <row r="2222">
      <c r="A2222" t="inlineStr">
        <is>
          <t>unit</t>
        </is>
      </c>
      <c r="B2222" t="inlineStr">
        <is>
          <t>kilogram</t>
        </is>
      </c>
    </row>
    <row r="2223">
      <c r="A2223" t="inlineStr">
        <is>
          <t>source</t>
        </is>
      </c>
      <c r="B2223" t="inlineStr">
        <is>
          <t>Fuel-Cycle Assessment of Selected Bioethanol Production Pathways in the United States, November 1, 2006, M. Wu, M. Wang, H. Huo, http://greet.es.anl.gov/publication-2lli584z (2020 update). Distribution of fuel (incl. losses) adapted from ecoinvent 3.7.</t>
        </is>
      </c>
    </row>
    <row r="2224">
      <c r="A2224" t="inlineStr">
        <is>
          <t>comment</t>
        </is>
      </c>
      <c r="B2224" t="inlineStr">
        <is>
          <t>Energy allocation. LHV: 29.7 MJ/kg.</t>
        </is>
      </c>
    </row>
    <row r="2225">
      <c r="A2225" t="inlineStr">
        <is>
          <t>classifications</t>
        </is>
      </c>
      <c r="B2225" t="inlineStr">
        <is>
          <t>CPC::35491:Biodiesel</t>
        </is>
      </c>
    </row>
    <row r="2226">
      <c r="A2226" t="inlineStr">
        <is>
          <t>Exchanges</t>
        </is>
      </c>
    </row>
    <row r="2227">
      <c r="A2227" t="inlineStr">
        <is>
          <t>name</t>
        </is>
      </c>
      <c r="B2227" t="inlineStr">
        <is>
          <t>amount</t>
        </is>
      </c>
      <c r="C2227" t="inlineStr">
        <is>
          <t>location</t>
        </is>
      </c>
      <c r="D2227" t="inlineStr">
        <is>
          <t>unit</t>
        </is>
      </c>
      <c r="E2227" t="inlineStr">
        <is>
          <t>categories</t>
        </is>
      </c>
      <c r="F2227" t="inlineStr">
        <is>
          <t>type</t>
        </is>
      </c>
      <c r="G2227" t="inlineStr">
        <is>
          <t>uncertainty type</t>
        </is>
      </c>
      <c r="H2227" t="inlineStr">
        <is>
          <t>loc</t>
        </is>
      </c>
      <c r="I2227" t="inlineStr">
        <is>
          <t>comment</t>
        </is>
      </c>
      <c r="J2227" t="inlineStr">
        <is>
          <t>reference product</t>
        </is>
      </c>
    </row>
    <row r="2228">
      <c r="A2228" t="inlineStr">
        <is>
          <t>Ethanol, from sweet sorghum, energy allocation, at fuelling station</t>
        </is>
      </c>
      <c r="B2228" t="n">
        <v>1</v>
      </c>
      <c r="C2228" t="inlineStr">
        <is>
          <t>US</t>
        </is>
      </c>
      <c r="D2228" t="inlineStr">
        <is>
          <t>kilogram</t>
        </is>
      </c>
      <c r="F2228" t="inlineStr">
        <is>
          <t>production</t>
        </is>
      </c>
      <c r="J2228" t="inlineStr">
        <is>
          <t>ethanol, without water, in 99.7% solution state, vehicle grade</t>
        </is>
      </c>
    </row>
    <row r="2229">
      <c r="A2229" t="inlineStr">
        <is>
          <t>Ethanol production, via fermentation, from sweet sorghum, energy allocation</t>
        </is>
      </c>
      <c r="B2229" t="n">
        <v>1.00057</v>
      </c>
      <c r="C2229" t="inlineStr">
        <is>
          <t>US</t>
        </is>
      </c>
      <c r="D2229" t="inlineStr">
        <is>
          <t>kilogram</t>
        </is>
      </c>
      <c r="F2229" t="inlineStr">
        <is>
          <t>technosphere</t>
        </is>
      </c>
      <c r="J2229" t="inlineStr">
        <is>
          <t>ethanol, from sweet sorghum</t>
        </is>
      </c>
    </row>
    <row r="2230">
      <c r="A2230" t="inlineStr">
        <is>
          <t>market group for electricity, low voltage</t>
        </is>
      </c>
      <c r="B2230" t="n">
        <v>0.0067</v>
      </c>
      <c r="C2230" t="inlineStr">
        <is>
          <t>US</t>
        </is>
      </c>
      <c r="D2230" t="inlineStr">
        <is>
          <t>kilowatt hour</t>
        </is>
      </c>
      <c r="F2230" t="inlineStr">
        <is>
          <t>technosphere</t>
        </is>
      </c>
      <c r="J2230" t="inlineStr">
        <is>
          <t>electricity, low voltage</t>
        </is>
      </c>
    </row>
    <row r="2231">
      <c r="A2231" t="inlineStr">
        <is>
          <t>market for fly ash and scrubber sludge</t>
        </is>
      </c>
      <c r="B2231" t="n">
        <v>-0.000168</v>
      </c>
      <c r="C2231" t="inlineStr">
        <is>
          <t>RoW</t>
        </is>
      </c>
      <c r="D2231" t="inlineStr">
        <is>
          <t>kilogram</t>
        </is>
      </c>
      <c r="F2231" t="inlineStr">
        <is>
          <t>technosphere</t>
        </is>
      </c>
      <c r="J2231" t="inlineStr">
        <is>
          <t>fly ash and scrubber sludge</t>
        </is>
      </c>
    </row>
    <row r="2232">
      <c r="A2232" t="inlineStr">
        <is>
          <t>market for heat, central or small-scale, other than natural gas</t>
        </is>
      </c>
      <c r="B2232" t="n">
        <v>0.000584</v>
      </c>
      <c r="C2232" t="inlineStr">
        <is>
          <t>RoW</t>
        </is>
      </c>
      <c r="D2232" t="inlineStr">
        <is>
          <t>megajoule</t>
        </is>
      </c>
      <c r="F2232" t="inlineStr">
        <is>
          <t>technosphere</t>
        </is>
      </c>
      <c r="J2232" t="inlineStr">
        <is>
          <t>heat, central or small-scale, other than natural gas</t>
        </is>
      </c>
    </row>
    <row r="2233">
      <c r="A2233" t="inlineStr">
        <is>
          <t>infrastructure construction, for regional distribution of oil product</t>
        </is>
      </c>
      <c r="B2233" t="n">
        <v>2.6e-10</v>
      </c>
      <c r="C2233" t="inlineStr">
        <is>
          <t>RoW</t>
        </is>
      </c>
      <c r="D2233" t="inlineStr">
        <is>
          <t>unit</t>
        </is>
      </c>
      <c r="F2233" t="inlineStr">
        <is>
          <t>technosphere</t>
        </is>
      </c>
      <c r="J2233" t="inlineStr">
        <is>
          <t>infrastructure, for regional distribution of oil product</t>
        </is>
      </c>
    </row>
    <row r="2234">
      <c r="A2234" t="inlineStr">
        <is>
          <t>market for municipal solid waste</t>
        </is>
      </c>
      <c r="B2234" t="n">
        <v>-6.27e-06</v>
      </c>
      <c r="C2234" t="inlineStr">
        <is>
          <t>RoW</t>
        </is>
      </c>
      <c r="D2234" t="inlineStr">
        <is>
          <t>kilogram</t>
        </is>
      </c>
      <c r="F2234" t="inlineStr">
        <is>
          <t>technosphere</t>
        </is>
      </c>
      <c r="J2234" t="inlineStr">
        <is>
          <t>municipal solid waste</t>
        </is>
      </c>
    </row>
    <row r="2235">
      <c r="A2235" t="inlineStr">
        <is>
          <t>market for rainwater mineral oil storage</t>
        </is>
      </c>
      <c r="B2235" t="n">
        <v>-7.499999999999999e-05</v>
      </c>
      <c r="C2235" t="inlineStr">
        <is>
          <t>RoW</t>
        </is>
      </c>
      <c r="D2235" t="inlineStr">
        <is>
          <t>cubic meter</t>
        </is>
      </c>
      <c r="F2235" t="inlineStr">
        <is>
          <t>technosphere</t>
        </is>
      </c>
      <c r="J2235" t="inlineStr">
        <is>
          <t>rainwater mineral oil storage</t>
        </is>
      </c>
    </row>
    <row r="2236">
      <c r="A2236" t="inlineStr">
        <is>
          <t>market for tap water</t>
        </is>
      </c>
      <c r="B2236" t="n">
        <v>0.0006890000000000001</v>
      </c>
      <c r="C2236" t="inlineStr">
        <is>
          <t>RoW</t>
        </is>
      </c>
      <c r="D2236" t="inlineStr">
        <is>
          <t>kilogram</t>
        </is>
      </c>
      <c r="F2236" t="inlineStr">
        <is>
          <t>technosphere</t>
        </is>
      </c>
      <c r="J2236" t="inlineStr">
        <is>
          <t>tap water</t>
        </is>
      </c>
    </row>
    <row r="2237">
      <c r="A2237" t="inlineStr">
        <is>
          <t>market for transport, freight train</t>
        </is>
      </c>
      <c r="B2237" t="n">
        <v>0.0336</v>
      </c>
      <c r="C2237" t="inlineStr">
        <is>
          <t>RoW</t>
        </is>
      </c>
      <c r="D2237" t="inlineStr">
        <is>
          <t>ton kilometer</t>
        </is>
      </c>
      <c r="F2237" t="inlineStr">
        <is>
          <t>technosphere</t>
        </is>
      </c>
      <c r="J2237" t="inlineStr">
        <is>
          <t>transport, freight train</t>
        </is>
      </c>
    </row>
    <row r="2238">
      <c r="A2238" t="inlineStr">
        <is>
          <t>market for transport, freight, lorry, unspecified</t>
        </is>
      </c>
      <c r="B2238" t="n">
        <v>0.0326</v>
      </c>
      <c r="C2238" t="inlineStr">
        <is>
          <t>RER</t>
        </is>
      </c>
      <c r="D2238" t="inlineStr">
        <is>
          <t>ton kilometer</t>
        </is>
      </c>
      <c r="F2238" t="inlineStr">
        <is>
          <t>technosphere</t>
        </is>
      </c>
      <c r="J2238" t="inlineStr">
        <is>
          <t>transport, freight, lorry, unspecified</t>
        </is>
      </c>
    </row>
    <row r="2239">
      <c r="A2239" t="inlineStr">
        <is>
          <t>treatment of wastewater, average, capacity 1E9l/year</t>
        </is>
      </c>
      <c r="B2239" t="n">
        <v>-6.89e-07</v>
      </c>
      <c r="C2239" t="inlineStr">
        <is>
          <t>RoW</t>
        </is>
      </c>
      <c r="D2239" t="inlineStr">
        <is>
          <t>cubic meter</t>
        </is>
      </c>
      <c r="F2239" t="inlineStr">
        <is>
          <t>technosphere</t>
        </is>
      </c>
      <c r="J2239" t="inlineStr">
        <is>
          <t>wastewater, average</t>
        </is>
      </c>
    </row>
    <row r="2241">
      <c r="A2241" t="inlineStr">
        <is>
          <t>Activity</t>
        </is>
      </c>
      <c r="B2241" t="inlineStr">
        <is>
          <t>Farming and supply of Forage Sorghum</t>
        </is>
      </c>
    </row>
    <row r="2242">
      <c r="A2242" t="inlineStr">
        <is>
          <t>location</t>
        </is>
      </c>
      <c r="B2242" t="inlineStr">
        <is>
          <t>US</t>
        </is>
      </c>
    </row>
    <row r="2243">
      <c r="A2243" t="inlineStr">
        <is>
          <t>production amount</t>
        </is>
      </c>
      <c r="B2243" t="n">
        <v>1</v>
      </c>
    </row>
    <row r="2244">
      <c r="A2244" t="inlineStr">
        <is>
          <t>reference product</t>
        </is>
      </c>
      <c r="B2244" t="inlineStr">
        <is>
          <t>forage sorghum, harvested, at ethanol plant</t>
        </is>
      </c>
    </row>
    <row r="2245">
      <c r="A2245" t="inlineStr">
        <is>
          <t>type</t>
        </is>
      </c>
      <c r="B2245" t="inlineStr">
        <is>
          <t>process</t>
        </is>
      </c>
    </row>
    <row r="2246">
      <c r="A2246" t="inlineStr">
        <is>
          <t>unit</t>
        </is>
      </c>
      <c r="B2246" t="inlineStr">
        <is>
          <t>kilogram</t>
        </is>
      </c>
    </row>
    <row r="2247">
      <c r="A2247" t="inlineStr">
        <is>
          <t>source</t>
        </is>
      </c>
      <c r="B2247" t="inlineStr">
        <is>
          <t>Fuel-Cycle Assessment of Selected Bioethanol Production Pathways in the United States, November 1, 2006, M. Wu, M. Wang, H. Huo, http://greet.es.anl.gov/publication-2lli584z (2020 update)</t>
        </is>
      </c>
    </row>
    <row r="2248">
      <c r="A2248" t="inlineStr">
        <is>
          <t>comment</t>
        </is>
      </c>
      <c r="B2248" t="inlineStr">
        <is>
          <t>Already includes a 14% loss (from handling and during transport). Several inputs are missing in GREET and have been added from ecoinvent. For example, the supply of seeds, land occupation, emission from fertilizers to soil and water, etc. Moisture content of 73%.</t>
        </is>
      </c>
    </row>
    <row r="2249">
      <c r="A2249" t="inlineStr">
        <is>
          <t>LHV [MJ/kg dry]</t>
        </is>
      </c>
      <c r="B2249" t="n">
        <v>15.20328298197158</v>
      </c>
    </row>
    <row r="2250">
      <c r="A2250" t="inlineStr">
        <is>
          <t>LHV [MJ/kg as received]</t>
        </is>
      </c>
      <c r="B2250" t="n">
        <v>4.104886405132328</v>
      </c>
    </row>
    <row r="2251">
      <c r="A2251" t="inlineStr">
        <is>
          <t>Moisture content [% wt]</t>
        </is>
      </c>
      <c r="B2251" t="n">
        <v>0.73</v>
      </c>
    </row>
    <row r="2252">
      <c r="A2252" t="inlineStr">
        <is>
          <t>classifications</t>
        </is>
      </c>
      <c r="B2252" t="inlineStr">
        <is>
          <t>CPC::01809:Other sugar crops n.e.c.</t>
        </is>
      </c>
    </row>
    <row r="2253">
      <c r="A2253" t="inlineStr">
        <is>
          <t>Exchanges</t>
        </is>
      </c>
    </row>
    <row r="2254">
      <c r="A2254" t="inlineStr">
        <is>
          <t>name</t>
        </is>
      </c>
      <c r="B2254" t="inlineStr">
        <is>
          <t>amount</t>
        </is>
      </c>
      <c r="C2254" t="inlineStr">
        <is>
          <t>location</t>
        </is>
      </c>
      <c r="D2254" t="inlineStr">
        <is>
          <t>unit</t>
        </is>
      </c>
      <c r="E2254" t="inlineStr">
        <is>
          <t>categories</t>
        </is>
      </c>
      <c r="F2254" t="inlineStr">
        <is>
          <t>type</t>
        </is>
      </c>
      <c r="G2254" t="inlineStr">
        <is>
          <t>comment</t>
        </is>
      </c>
      <c r="H2254" t="inlineStr">
        <is>
          <t>reference product</t>
        </is>
      </c>
    </row>
    <row r="2255">
      <c r="A2255" t="inlineStr">
        <is>
          <t>Farming and supply of Forage Sorghum</t>
        </is>
      </c>
      <c r="B2255" t="n">
        <v>1</v>
      </c>
      <c r="C2255" t="inlineStr">
        <is>
          <t>US</t>
        </is>
      </c>
      <c r="D2255" t="inlineStr">
        <is>
          <t>kilogram</t>
        </is>
      </c>
      <c r="F2255" t="inlineStr">
        <is>
          <t>production</t>
        </is>
      </c>
      <c r="H2255" t="inlineStr">
        <is>
          <t>forage sorghum, harvested, at ethanol plant</t>
        </is>
      </c>
    </row>
    <row r="2256">
      <c r="A2256" t="inlineStr">
        <is>
          <t>market for diesel, burned in agricultural machinery</t>
        </is>
      </c>
      <c r="B2256" t="n">
        <v>0.0253930854012</v>
      </c>
      <c r="C2256" t="inlineStr">
        <is>
          <t>GLO</t>
        </is>
      </c>
      <c r="D2256" t="inlineStr">
        <is>
          <t>megajoule</t>
        </is>
      </c>
      <c r="F2256" t="inlineStr">
        <is>
          <t>technosphere</t>
        </is>
      </c>
      <c r="G2256" t="inlineStr">
        <is>
          <t>24068 Btu per ton</t>
        </is>
      </c>
      <c r="H2256" t="inlineStr">
        <is>
          <t>diesel, burned in agricultural machinery</t>
        </is>
      </c>
    </row>
    <row r="2257">
      <c r="A2257" t="inlineStr">
        <is>
          <t>petrol, unleaded, burned in machinery</t>
        </is>
      </c>
      <c r="B2257" t="n">
        <v>0.008154527051099999</v>
      </c>
      <c r="C2257" t="inlineStr">
        <is>
          <t>GLO</t>
        </is>
      </c>
      <c r="D2257" t="inlineStr">
        <is>
          <t>megajoule</t>
        </is>
      </c>
      <c r="F2257" t="inlineStr">
        <is>
          <t>technosphere</t>
        </is>
      </c>
      <c r="G2257" t="inlineStr">
        <is>
          <t>7729 Btu per ton</t>
        </is>
      </c>
      <c r="H2257" t="inlineStr">
        <is>
          <t>petrol, unleaded, burned in machinery</t>
        </is>
      </c>
    </row>
    <row r="2258">
      <c r="A2258" t="inlineStr">
        <is>
          <t>market for natural gas, burned in gas motor, for storage</t>
        </is>
      </c>
      <c r="B2258" t="n">
        <v>0.0267857591892</v>
      </c>
      <c r="C2258" t="inlineStr">
        <is>
          <t>GLO</t>
        </is>
      </c>
      <c r="D2258" t="inlineStr">
        <is>
          <t>megajoule</t>
        </is>
      </c>
      <c r="F2258" t="inlineStr">
        <is>
          <t>technosphere</t>
        </is>
      </c>
      <c r="G2258" t="inlineStr">
        <is>
          <t>13511 Btu per ton for natural gas, 11814 Btu for LPG</t>
        </is>
      </c>
      <c r="H2258" t="inlineStr">
        <is>
          <t>natural gas, burned in gas motor, for storage</t>
        </is>
      </c>
    </row>
    <row r="2259">
      <c r="A2259" t="inlineStr">
        <is>
          <t>market group for electricity, low voltage</t>
        </is>
      </c>
      <c r="B2259" t="n">
        <v>0.001657610047333333</v>
      </c>
      <c r="C2259" t="inlineStr">
        <is>
          <t>US</t>
        </is>
      </c>
      <c r="D2259" t="inlineStr">
        <is>
          <t>kilowatt hour</t>
        </is>
      </c>
      <c r="F2259" t="inlineStr">
        <is>
          <t>technosphere</t>
        </is>
      </c>
      <c r="H2259" t="inlineStr">
        <is>
          <t>electricity, low voltage</t>
        </is>
      </c>
    </row>
    <row r="2260">
      <c r="A2260" t="inlineStr">
        <is>
          <t>market for transport, freight, lorry, unspecified</t>
        </is>
      </c>
      <c r="B2260" t="n">
        <v>0.0322</v>
      </c>
      <c r="C2260" t="inlineStr">
        <is>
          <t>RER</t>
        </is>
      </c>
      <c r="D2260" t="inlineStr">
        <is>
          <t>ton kilometer</t>
        </is>
      </c>
      <c r="F2260" t="inlineStr">
        <is>
          <t>technosphere</t>
        </is>
      </c>
      <c r="G2260" t="inlineStr">
        <is>
          <t>20 miles</t>
        </is>
      </c>
      <c r="H2260" t="inlineStr">
        <is>
          <t>transport, freight, lorry, unspecified</t>
        </is>
      </c>
    </row>
    <row r="2261">
      <c r="A2261" t="inlineStr">
        <is>
          <t>market for inorganic nitrogen fertiliser, as N</t>
        </is>
      </c>
      <c r="B2261" t="n">
        <v>0.001521</v>
      </c>
      <c r="C2261" t="inlineStr">
        <is>
          <t>US</t>
        </is>
      </c>
      <c r="D2261" t="inlineStr">
        <is>
          <t>kilogram</t>
        </is>
      </c>
      <c r="F2261" t="inlineStr">
        <is>
          <t>technosphere</t>
        </is>
      </c>
      <c r="H2261" t="inlineStr">
        <is>
          <t>inorganic nitrogen fertiliser, as N</t>
        </is>
      </c>
    </row>
    <row r="2262">
      <c r="A2262" t="inlineStr">
        <is>
          <t>market for inorganic phosphorus fertiliser, as P2O5</t>
        </is>
      </c>
      <c r="B2262" t="n">
        <v>0.000608</v>
      </c>
      <c r="C2262" t="inlineStr">
        <is>
          <t>US</t>
        </is>
      </c>
      <c r="D2262" t="inlineStr">
        <is>
          <t>kilogram</t>
        </is>
      </c>
      <c r="F2262" t="inlineStr">
        <is>
          <t>technosphere</t>
        </is>
      </c>
      <c r="H2262" t="inlineStr">
        <is>
          <t>inorganic phosphorus fertiliser, as P2O5</t>
        </is>
      </c>
    </row>
    <row r="2263">
      <c r="A2263" t="inlineStr">
        <is>
          <t>market for inorganic potassium fertiliser, as K2O</t>
        </is>
      </c>
      <c r="B2263" t="n">
        <v>0.0008</v>
      </c>
      <c r="C2263" t="inlineStr">
        <is>
          <t>US</t>
        </is>
      </c>
      <c r="D2263" t="inlineStr">
        <is>
          <t>kilogram</t>
        </is>
      </c>
      <c r="F2263" t="inlineStr">
        <is>
          <t>technosphere</t>
        </is>
      </c>
      <c r="H2263" t="inlineStr">
        <is>
          <t>inorganic potassium fertiliser, as K2O</t>
        </is>
      </c>
    </row>
    <row r="2264">
      <c r="A2264" t="inlineStr">
        <is>
          <t>market for soil pH raising agent, as CaCO3</t>
        </is>
      </c>
      <c r="B2264" t="n">
        <v>0.013342</v>
      </c>
      <c r="C2264" t="inlineStr">
        <is>
          <t>GLO</t>
        </is>
      </c>
      <c r="D2264" t="inlineStr">
        <is>
          <t>kilogram</t>
        </is>
      </c>
      <c r="F2264" t="inlineStr">
        <is>
          <t>technosphere</t>
        </is>
      </c>
      <c r="H2264" t="inlineStr">
        <is>
          <t>soil pH raising agent, as CaCO3</t>
        </is>
      </c>
    </row>
    <row r="2265">
      <c r="A2265" t="inlineStr">
        <is>
          <t>market for bipyridylium-compound</t>
        </is>
      </c>
      <c r="B2265" t="n">
        <v>2.396e-05</v>
      </c>
      <c r="C2265" t="inlineStr">
        <is>
          <t>GLO</t>
        </is>
      </c>
      <c r="D2265" t="inlineStr">
        <is>
          <t>kilogram</t>
        </is>
      </c>
      <c r="F2265" t="inlineStr">
        <is>
          <t>technosphere</t>
        </is>
      </c>
      <c r="G2265" t="inlineStr">
        <is>
          <t>herbicide</t>
        </is>
      </c>
      <c r="H2265" t="inlineStr">
        <is>
          <t>bipyridylium-compound</t>
        </is>
      </c>
    </row>
    <row r="2266">
      <c r="A2266" t="inlineStr">
        <is>
          <t>market for application of plant protection product, by field sprayer</t>
        </is>
      </c>
      <c r="B2266" t="n">
        <v>3.68309006432317e-05</v>
      </c>
      <c r="C2266" t="inlineStr">
        <is>
          <t>GLO</t>
        </is>
      </c>
      <c r="D2266" t="inlineStr">
        <is>
          <t>hectare</t>
        </is>
      </c>
      <c r="F2266" t="inlineStr">
        <is>
          <t>technosphere</t>
        </is>
      </c>
      <c r="G2266" t="inlineStr">
        <is>
          <t>from "sweet sorghum production, RoW" from ecoinvent 3.7.1</t>
        </is>
      </c>
      <c r="H2266" t="inlineStr">
        <is>
          <t>application of plant protection product, by field sprayer</t>
        </is>
      </c>
    </row>
    <row r="2267">
      <c r="A2267" t="inlineStr">
        <is>
          <t>market for combine harvesting</t>
        </is>
      </c>
      <c r="B2267" t="n">
        <v>0.000110493806867707</v>
      </c>
      <c r="C2267" t="inlineStr">
        <is>
          <t>GLO</t>
        </is>
      </c>
      <c r="D2267" t="inlineStr">
        <is>
          <t>hectare</t>
        </is>
      </c>
      <c r="F2267" t="inlineStr">
        <is>
          <t>technosphere</t>
        </is>
      </c>
      <c r="G2267" t="inlineStr">
        <is>
          <t>from "sweet sorghum production, RoW" from ecoinvent 3.7.1</t>
        </is>
      </c>
      <c r="H2267" t="inlineStr">
        <is>
          <t>combine harvesting</t>
        </is>
      </c>
    </row>
    <row r="2268">
      <c r="A2268" t="inlineStr">
        <is>
          <t>market for fertilising, by broadcaster</t>
        </is>
      </c>
      <c r="B2268" t="n">
        <v>3.68309006432317e-05</v>
      </c>
      <c r="C2268" t="inlineStr">
        <is>
          <t>GLO</t>
        </is>
      </c>
      <c r="D2268" t="inlineStr">
        <is>
          <t>hectare</t>
        </is>
      </c>
      <c r="F2268" t="inlineStr">
        <is>
          <t>technosphere</t>
        </is>
      </c>
      <c r="G2268" t="inlineStr">
        <is>
          <t>from "sweet sorghum production, RoW" from ecoinvent 3.7.1</t>
        </is>
      </c>
      <c r="H2268" t="inlineStr">
        <is>
          <t>fertilising, by broadcaster</t>
        </is>
      </c>
    </row>
    <row r="2269">
      <c r="A2269" t="inlineStr">
        <is>
          <t>market for irrigation</t>
        </is>
      </c>
      <c r="B2269" t="n">
        <v>0.252</v>
      </c>
      <c r="C2269" t="inlineStr">
        <is>
          <t>US</t>
        </is>
      </c>
      <c r="D2269" t="inlineStr">
        <is>
          <t>cubic meter</t>
        </is>
      </c>
      <c r="F2269" t="inlineStr">
        <is>
          <t>technosphere</t>
        </is>
      </c>
      <c r="G2269" t="inlineStr">
        <is>
          <t>irrigation, from "maize grain production, US" from ecoinvent</t>
        </is>
      </c>
      <c r="H2269" t="inlineStr">
        <is>
          <t>irrigation</t>
        </is>
      </c>
    </row>
    <row r="2270">
      <c r="A2270" t="inlineStr">
        <is>
          <t>market for sowing</t>
        </is>
      </c>
      <c r="B2270" t="n">
        <v>0.00011049</v>
      </c>
      <c r="C2270" t="inlineStr">
        <is>
          <t>GLO</t>
        </is>
      </c>
      <c r="D2270" t="inlineStr">
        <is>
          <t>hectare</t>
        </is>
      </c>
      <c r="F2270" t="inlineStr">
        <is>
          <t>technosphere</t>
        </is>
      </c>
      <c r="G2270" t="inlineStr">
        <is>
          <t>from "sweet sorghum production, RoW" from ecoinvent 3.7.1</t>
        </is>
      </c>
      <c r="H2270" t="inlineStr">
        <is>
          <t>sowing</t>
        </is>
      </c>
    </row>
    <row r="2271">
      <c r="A2271" t="inlineStr">
        <is>
          <t>Carbon dioxide, fossil</t>
        </is>
      </c>
      <c r="B2271" t="n">
        <v>0.001384</v>
      </c>
      <c r="D2271" t="inlineStr">
        <is>
          <t>kilogram</t>
        </is>
      </c>
      <c r="E2271" t="inlineStr">
        <is>
          <t>air</t>
        </is>
      </c>
      <c r="F2271" t="inlineStr">
        <is>
          <t>biosphere</t>
        </is>
      </c>
      <c r="G2271" t="inlineStr">
        <is>
          <t>1.384 kg CO2 from urea use per ton</t>
        </is>
      </c>
    </row>
    <row r="2272">
      <c r="A2272" t="inlineStr">
        <is>
          <t>Nitric oxide</t>
        </is>
      </c>
      <c r="B2272" t="n">
        <v>2.575e-05</v>
      </c>
      <c r="D2272" t="inlineStr">
        <is>
          <t>kilogram</t>
        </is>
      </c>
      <c r="E2272" t="inlineStr">
        <is>
          <t>air</t>
        </is>
      </c>
      <c r="F2272" t="inlineStr">
        <is>
          <t>biosphere</t>
        </is>
      </c>
      <c r="G2272" t="inlineStr">
        <is>
          <t>25.75 g/ton NO from fertilizer use</t>
        </is>
      </c>
    </row>
    <row r="2273">
      <c r="A2273" t="inlineStr">
        <is>
          <t>Dinitrogen monoxide</t>
        </is>
      </c>
      <c r="B2273" t="n">
        <v>3.168e-05</v>
      </c>
      <c r="D2273" t="inlineStr">
        <is>
          <t>kilogram</t>
        </is>
      </c>
      <c r="E2273" t="inlineStr">
        <is>
          <t>air</t>
        </is>
      </c>
      <c r="F2273" t="inlineStr">
        <is>
          <t>biosphere</t>
        </is>
      </c>
      <c r="G2273" t="inlineStr">
        <is>
          <t>31.68 g/ton of N2O from fertilizer use</t>
        </is>
      </c>
    </row>
    <row r="2274">
      <c r="A2274" t="inlineStr">
        <is>
          <t>Atrazine</t>
        </is>
      </c>
      <c r="B2274" t="n">
        <v>9.686690701368591e-06</v>
      </c>
      <c r="D2274" t="inlineStr">
        <is>
          <t>kilogram</t>
        </is>
      </c>
      <c r="E2274" t="inlineStr">
        <is>
          <t>soil::agricultural</t>
        </is>
      </c>
      <c r="F2274" t="inlineStr">
        <is>
          <t>biosphere</t>
        </is>
      </c>
      <c r="G2274" t="inlineStr">
        <is>
          <t>from "sweet sorghum production, RoW" from ecoinvent 3.7.1</t>
        </is>
      </c>
    </row>
    <row r="2275">
      <c r="A2275" t="inlineStr">
        <is>
          <t>Copper</t>
        </is>
      </c>
      <c r="B2275" t="n">
        <v>-9.840185775725011e-07</v>
      </c>
      <c r="D2275" t="inlineStr">
        <is>
          <t>kilogram</t>
        </is>
      </c>
      <c r="E2275" t="inlineStr">
        <is>
          <t>soil::agricultural</t>
        </is>
      </c>
      <c r="F2275" t="inlineStr">
        <is>
          <t>biosphere</t>
        </is>
      </c>
      <c r="G2275" t="inlineStr">
        <is>
          <t>from "sweet sorghum production, RoW" from ecoinvent 3.7.1</t>
        </is>
      </c>
    </row>
    <row r="2276">
      <c r="A2276" t="inlineStr">
        <is>
          <t>2,4-D</t>
        </is>
      </c>
      <c r="B2276" t="n">
        <v>8.84846276633183e-07</v>
      </c>
      <c r="D2276" t="inlineStr">
        <is>
          <t>kilogram</t>
        </is>
      </c>
      <c r="E2276" t="inlineStr">
        <is>
          <t>soil::agricultural</t>
        </is>
      </c>
      <c r="F2276" t="inlineStr">
        <is>
          <t>biosphere</t>
        </is>
      </c>
      <c r="G2276" t="inlineStr">
        <is>
          <t>from "sweet sorghum production, RoW" from ecoinvent 3.7.1</t>
        </is>
      </c>
    </row>
    <row r="2277">
      <c r="A2277" t="inlineStr">
        <is>
          <t>Prosulfuron</t>
        </is>
      </c>
      <c r="B2277" t="n">
        <v>1.59668116783642e-08</v>
      </c>
      <c r="D2277" t="inlineStr">
        <is>
          <t>kilogram</t>
        </is>
      </c>
      <c r="E2277" t="inlineStr">
        <is>
          <t>soil::agricultural</t>
        </is>
      </c>
      <c r="F2277" t="inlineStr">
        <is>
          <t>biosphere</t>
        </is>
      </c>
      <c r="G2277" t="inlineStr">
        <is>
          <t>from "sweet sorghum production, RoW" from ecoinvent 3.7.1</t>
        </is>
      </c>
    </row>
    <row r="2278">
      <c r="A2278" t="inlineStr">
        <is>
          <t>Phosphorus</t>
        </is>
      </c>
      <c r="B2278" t="n">
        <v>1.07630556194952e-05</v>
      </c>
      <c r="D2278" t="inlineStr">
        <is>
          <t>kilogram</t>
        </is>
      </c>
      <c r="E2278" t="inlineStr">
        <is>
          <t>water::surface water</t>
        </is>
      </c>
      <c r="F2278" t="inlineStr">
        <is>
          <t>biosphere</t>
        </is>
      </c>
      <c r="G2278" t="inlineStr">
        <is>
          <t>from "sweet sorghum production, RoW" from ecoinvent 3.7.1</t>
        </is>
      </c>
    </row>
    <row r="2279">
      <c r="A2279" t="inlineStr">
        <is>
          <t>Dimethenamid</t>
        </is>
      </c>
      <c r="B2279" t="n">
        <v>9.03472245050759e-07</v>
      </c>
      <c r="D2279" t="inlineStr">
        <is>
          <t>kilogram</t>
        </is>
      </c>
      <c r="E2279" t="inlineStr">
        <is>
          <t>soil::agricultural</t>
        </is>
      </c>
      <c r="F2279" t="inlineStr">
        <is>
          <t>biosphere</t>
        </is>
      </c>
      <c r="G2279" t="inlineStr">
        <is>
          <t>from "sweet sorghum production, RoW" from ecoinvent 3.7.1</t>
        </is>
      </c>
    </row>
    <row r="2280">
      <c r="A2280" t="inlineStr">
        <is>
          <t>Nitrate</t>
        </is>
      </c>
      <c r="B2280" t="n">
        <v>0.00146657242732071</v>
      </c>
      <c r="D2280" t="inlineStr">
        <is>
          <t>kilogram</t>
        </is>
      </c>
      <c r="E2280" t="inlineStr">
        <is>
          <t>water::ground-</t>
        </is>
      </c>
      <c r="F2280" t="inlineStr">
        <is>
          <t>biosphere</t>
        </is>
      </c>
      <c r="G2280" t="inlineStr">
        <is>
          <t>from "sweet sorghum production, RoW" from ecoinvent 3.7.1</t>
        </is>
      </c>
    </row>
    <row r="2281">
      <c r="A2281" t="inlineStr">
        <is>
          <t>Cadmium</t>
        </is>
      </c>
      <c r="B2281" t="n">
        <v>-2.17184252532495e-08</v>
      </c>
      <c r="D2281" t="inlineStr">
        <is>
          <t>kilogram</t>
        </is>
      </c>
      <c r="E2281" t="inlineStr">
        <is>
          <t>soil::agricultural</t>
        </is>
      </c>
      <c r="F2281" t="inlineStr">
        <is>
          <t>biosphere</t>
        </is>
      </c>
      <c r="G2281" t="inlineStr">
        <is>
          <t>from "sweet sorghum production, RoW" from ecoinvent 3.7.1</t>
        </is>
      </c>
    </row>
    <row r="2282">
      <c r="A2282" t="inlineStr">
        <is>
          <t>Water</t>
        </is>
      </c>
      <c r="B2282" t="n">
        <v>0.0027599778575834</v>
      </c>
      <c r="D2282" t="inlineStr">
        <is>
          <t>cubic meter</t>
        </is>
      </c>
      <c r="E2282" t="inlineStr">
        <is>
          <t>water::surface water</t>
        </is>
      </c>
      <c r="F2282" t="inlineStr">
        <is>
          <t>biosphere</t>
        </is>
      </c>
      <c r="G2282" t="inlineStr">
        <is>
          <t>from "sweet sorghum production, RoW" from ecoinvent 3.7.1</t>
        </is>
      </c>
    </row>
    <row r="2283">
      <c r="A2283" t="inlineStr">
        <is>
          <t>Metsulfuron-methyl</t>
        </is>
      </c>
      <c r="B2283" t="n">
        <v>1.99591081597545e-09</v>
      </c>
      <c r="D2283" t="inlineStr">
        <is>
          <t>kilogram</t>
        </is>
      </c>
      <c r="E2283" t="inlineStr">
        <is>
          <t>soil::agricultural</t>
        </is>
      </c>
      <c r="F2283" t="inlineStr">
        <is>
          <t>biosphere</t>
        </is>
      </c>
      <c r="G2283" t="inlineStr">
        <is>
          <t>from "sweet sorghum production, RoW" from ecoinvent 3.7.1</t>
        </is>
      </c>
    </row>
    <row r="2284">
      <c r="A2284" t="inlineStr">
        <is>
          <t>Nitrogen oxides</t>
        </is>
      </c>
      <c r="B2284" t="n">
        <v>5.18535564395082e-06</v>
      </c>
      <c r="D2284" t="inlineStr">
        <is>
          <t>kilogram</t>
        </is>
      </c>
      <c r="E2284" t="inlineStr">
        <is>
          <t>air::non-urban air or from high stacks</t>
        </is>
      </c>
      <c r="F2284" t="inlineStr">
        <is>
          <t>biosphere</t>
        </is>
      </c>
      <c r="G2284" t="inlineStr">
        <is>
          <t>from "sweet sorghum production, RoW" from ecoinvent 3.7.1</t>
        </is>
      </c>
    </row>
    <row r="2285">
      <c r="A2285" t="inlineStr">
        <is>
          <t>Alachlor</t>
        </is>
      </c>
      <c r="B2285" t="n">
        <v>3.27859780619406e-06</v>
      </c>
      <c r="D2285" t="inlineStr">
        <is>
          <t>kilogram</t>
        </is>
      </c>
      <c r="E2285" t="inlineStr">
        <is>
          <t>soil::agricultural</t>
        </is>
      </c>
      <c r="F2285" t="inlineStr">
        <is>
          <t>biosphere</t>
        </is>
      </c>
      <c r="G2285" t="inlineStr">
        <is>
          <t>from "sweet sorghum production, RoW" from ecoinvent 3.7.1</t>
        </is>
      </c>
    </row>
    <row r="2286">
      <c r="A2286" t="inlineStr">
        <is>
          <t>Ammonia</t>
        </is>
      </c>
      <c r="B2286" t="n">
        <v>8.072440105064041e-05</v>
      </c>
      <c r="D2286" t="inlineStr">
        <is>
          <t>kilogram</t>
        </is>
      </c>
      <c r="E2286" t="inlineStr">
        <is>
          <t>air::non-urban air or from high stacks</t>
        </is>
      </c>
      <c r="F2286" t="inlineStr">
        <is>
          <t>biosphere</t>
        </is>
      </c>
      <c r="G2286" t="inlineStr">
        <is>
          <t>from "sweet sorghum production, RoW" from ecoinvent 3.7.1</t>
        </is>
      </c>
    </row>
    <row r="2287">
      <c r="A2287" t="inlineStr">
        <is>
          <t>Glyphosate</t>
        </is>
      </c>
      <c r="B2287" t="n">
        <v>2.90999594551728e-06</v>
      </c>
      <c r="D2287" t="inlineStr">
        <is>
          <t>kilogram</t>
        </is>
      </c>
      <c r="E2287" t="inlineStr">
        <is>
          <t>soil::agricultural</t>
        </is>
      </c>
      <c r="F2287" t="inlineStr">
        <is>
          <t>biosphere</t>
        </is>
      </c>
      <c r="G2287" t="inlineStr">
        <is>
          <t>from "sweet sorghum production, RoW" from ecoinvent 3.7.1</t>
        </is>
      </c>
    </row>
    <row r="2288">
      <c r="A2288" t="inlineStr">
        <is>
          <t>Chlorpyrifos</t>
        </is>
      </c>
      <c r="B2288" t="n">
        <v>9.58020571938409e-08</v>
      </c>
      <c r="D2288" t="inlineStr">
        <is>
          <t>kilogram</t>
        </is>
      </c>
      <c r="E2288" t="inlineStr">
        <is>
          <t>soil::agricultural</t>
        </is>
      </c>
      <c r="F2288" t="inlineStr">
        <is>
          <t>biosphere</t>
        </is>
      </c>
      <c r="G2288" t="inlineStr">
        <is>
          <t>from "sweet sorghum production, RoW" from ecoinvent 3.7.1</t>
        </is>
      </c>
    </row>
    <row r="2289">
      <c r="A2289" t="inlineStr">
        <is>
          <t>Zinc</t>
        </is>
      </c>
      <c r="B2289" t="n">
        <v>-1.13938930711955e-06</v>
      </c>
      <c r="D2289" t="inlineStr">
        <is>
          <t>kilogram</t>
        </is>
      </c>
      <c r="E2289" t="inlineStr">
        <is>
          <t>soil::agricultural</t>
        </is>
      </c>
      <c r="F2289" t="inlineStr">
        <is>
          <t>biosphere</t>
        </is>
      </c>
      <c r="G2289" t="inlineStr">
        <is>
          <t>from "sweet sorghum production, RoW" from ecoinvent 3.7.1</t>
        </is>
      </c>
    </row>
    <row r="2290">
      <c r="A2290" t="inlineStr">
        <is>
          <t>Lead</t>
        </is>
      </c>
      <c r="B2290" t="n">
        <v>-4.74469538410085e-07</v>
      </c>
      <c r="D2290" t="inlineStr">
        <is>
          <t>kilogram</t>
        </is>
      </c>
      <c r="E2290" t="inlineStr">
        <is>
          <t>soil::agricultural</t>
        </is>
      </c>
      <c r="F2290" t="inlineStr">
        <is>
          <t>biosphere</t>
        </is>
      </c>
      <c r="G2290" t="inlineStr">
        <is>
          <t>from "sweet sorghum production, RoW" from ecoinvent 3.7.1</t>
        </is>
      </c>
    </row>
    <row r="2291">
      <c r="A2291" t="inlineStr">
        <is>
          <t>Terbufos</t>
        </is>
      </c>
      <c r="B2291" t="n">
        <v>2.50150673372767e-07</v>
      </c>
      <c r="D2291" t="inlineStr">
        <is>
          <t>kilogram</t>
        </is>
      </c>
      <c r="E2291" t="inlineStr">
        <is>
          <t>soil::agricultural</t>
        </is>
      </c>
      <c r="F2291" t="inlineStr">
        <is>
          <t>biosphere</t>
        </is>
      </c>
      <c r="G2291" t="inlineStr">
        <is>
          <t>from "sweet sorghum production, RoW" from ecoinvent 3.7.1</t>
        </is>
      </c>
    </row>
    <row r="2292">
      <c r="A2292" t="inlineStr">
        <is>
          <t>Transformation, from annual crop</t>
        </is>
      </c>
      <c r="B2292" t="n">
        <v>0.118712354486054</v>
      </c>
      <c r="D2292" t="inlineStr">
        <is>
          <t>square meter</t>
        </is>
      </c>
      <c r="E2292" t="inlineStr">
        <is>
          <t>natural resource::land</t>
        </is>
      </c>
      <c r="F2292" t="inlineStr">
        <is>
          <t>biosphere</t>
        </is>
      </c>
      <c r="G2292" t="inlineStr">
        <is>
          <t>from "sweet sorghum production, RoW" from ecoinvent 3.7.1</t>
        </is>
      </c>
    </row>
    <row r="2293">
      <c r="A2293" t="inlineStr">
        <is>
          <t>Water</t>
        </is>
      </c>
      <c r="B2293" t="n">
        <v>0.0133065520554764</v>
      </c>
      <c r="D2293" t="inlineStr">
        <is>
          <t>cubic meter</t>
        </is>
      </c>
      <c r="E2293" t="inlineStr">
        <is>
          <t>air</t>
        </is>
      </c>
      <c r="F2293" t="inlineStr">
        <is>
          <t>biosphere</t>
        </is>
      </c>
      <c r="G2293" t="inlineStr">
        <is>
          <t>from "sweet sorghum production, RoW" from ecoinvent 3.7.1</t>
        </is>
      </c>
    </row>
    <row r="2294">
      <c r="A2294" t="inlineStr">
        <is>
          <t>Carbon dioxide, in air</t>
        </is>
      </c>
      <c r="B2294" t="n">
        <v>0.4158</v>
      </c>
      <c r="D2294" t="inlineStr">
        <is>
          <t>kilogram</t>
        </is>
      </c>
      <c r="E2294" t="inlineStr">
        <is>
          <t>natural resource::in air</t>
        </is>
      </c>
      <c r="F2294" t="inlineStr">
        <is>
          <t>biosphere</t>
        </is>
      </c>
      <c r="G2294" t="inlineStr">
        <is>
          <t>from "sweet sorghum production, RoW" from ecoinvent 3.7.1</t>
        </is>
      </c>
    </row>
    <row r="2295">
      <c r="A2295" t="inlineStr">
        <is>
          <t>Water</t>
        </is>
      </c>
      <c r="B2295" t="n">
        <v>0.0110399114303107</v>
      </c>
      <c r="D2295" t="inlineStr">
        <is>
          <t>cubic meter</t>
        </is>
      </c>
      <c r="E2295" t="inlineStr">
        <is>
          <t>water::ground-</t>
        </is>
      </c>
      <c r="F2295" t="inlineStr">
        <is>
          <t>biosphere</t>
        </is>
      </c>
      <c r="G2295" t="inlineStr">
        <is>
          <t>from "sweet sorghum production, RoW" from ecoinvent 3.7.1</t>
        </is>
      </c>
    </row>
    <row r="2296">
      <c r="A2296" t="inlineStr">
        <is>
          <t>Energy, gross calorific value, in biomass</t>
        </is>
      </c>
      <c r="B2296" t="n">
        <v>4.104886405132328</v>
      </c>
      <c r="D2296" t="inlineStr">
        <is>
          <t>megajoule</t>
        </is>
      </c>
      <c r="E2296" t="inlineStr">
        <is>
          <t>natural resource::biotic</t>
        </is>
      </c>
      <c r="F2296" t="inlineStr">
        <is>
          <t>biosphere</t>
        </is>
      </c>
      <c r="G2296" t="inlineStr">
        <is>
          <t>from "sweet sorghum production, RoW" from ecoinvent 3.7.1</t>
        </is>
      </c>
    </row>
    <row r="2297">
      <c r="A2297" t="inlineStr">
        <is>
          <t>Phosphorus</t>
        </is>
      </c>
      <c r="B2297" t="n">
        <v>8.30986481400618e-07</v>
      </c>
      <c r="D2297" t="inlineStr">
        <is>
          <t>kilogram</t>
        </is>
      </c>
      <c r="E2297" t="inlineStr">
        <is>
          <t>water::ground-</t>
        </is>
      </c>
      <c r="F2297" t="inlineStr">
        <is>
          <t>biosphere</t>
        </is>
      </c>
      <c r="G2297" t="inlineStr">
        <is>
          <t>from "sweet sorghum production, RoW" from ecoinvent 3.7.1</t>
        </is>
      </c>
    </row>
    <row r="2298">
      <c r="A2298" t="inlineStr">
        <is>
          <t>Transformation, to annual crop, irrigated, intensive</t>
        </is>
      </c>
      <c r="B2298" t="n">
        <v>0.118712354486054</v>
      </c>
      <c r="D2298" t="inlineStr">
        <is>
          <t>square meter</t>
        </is>
      </c>
      <c r="E2298" t="inlineStr">
        <is>
          <t>natural resource::land</t>
        </is>
      </c>
      <c r="F2298" t="inlineStr">
        <is>
          <t>biosphere</t>
        </is>
      </c>
      <c r="G2298" t="inlineStr">
        <is>
          <t>from "sweet sorghum production, RoW" from ecoinvent 3.7.1</t>
        </is>
      </c>
    </row>
    <row r="2299">
      <c r="A2299" t="inlineStr">
        <is>
          <t>Dicamba</t>
        </is>
      </c>
      <c r="B2299" t="n">
        <v>1.4903148982175e-07</v>
      </c>
      <c r="D2299" t="inlineStr">
        <is>
          <t>kilogram</t>
        </is>
      </c>
      <c r="E2299" t="inlineStr">
        <is>
          <t>soil::agricultural</t>
        </is>
      </c>
      <c r="F2299" t="inlineStr">
        <is>
          <t>biosphere</t>
        </is>
      </c>
      <c r="G2299" t="inlineStr">
        <is>
          <t>from "sweet sorghum production, RoW" from ecoinvent 3.7.1</t>
        </is>
      </c>
    </row>
    <row r="2300">
      <c r="A2300" t="inlineStr">
        <is>
          <t>Occupation, annual crop, irrigated, intensive</t>
        </is>
      </c>
      <c r="B2300" t="n">
        <v>0.0692449163717152</v>
      </c>
      <c r="D2300" t="inlineStr">
        <is>
          <t>square meter-year</t>
        </is>
      </c>
      <c r="E2300" t="inlineStr">
        <is>
          <t>natural resource::land</t>
        </is>
      </c>
      <c r="F2300" t="inlineStr">
        <is>
          <t>biosphere</t>
        </is>
      </c>
      <c r="G2300" t="inlineStr">
        <is>
          <t>from "sweet sorghum production, RoW" from ecoinvent 3.7.1</t>
        </is>
      </c>
    </row>
    <row r="2301">
      <c r="A2301" t="inlineStr">
        <is>
          <t>Metolachlor</t>
        </is>
      </c>
      <c r="B2301" t="n">
        <v>4.31638120911468e-06</v>
      </c>
      <c r="D2301" t="inlineStr">
        <is>
          <t>kilogram</t>
        </is>
      </c>
      <c r="E2301" t="inlineStr">
        <is>
          <t>soil::agricultural</t>
        </is>
      </c>
      <c r="F2301" t="inlineStr">
        <is>
          <t>biosphere</t>
        </is>
      </c>
      <c r="G2301" t="inlineStr">
        <is>
          <t>from "sweet sorghum production, RoW" from ecoinvent 3.7.1</t>
        </is>
      </c>
    </row>
    <row r="2302">
      <c r="A2302" t="inlineStr">
        <is>
          <t>Water, unspecified natural origin</t>
        </is>
      </c>
      <c r="B2302" t="n">
        <v>0</v>
      </c>
      <c r="D2302" t="inlineStr">
        <is>
          <t>cubic meter</t>
        </is>
      </c>
      <c r="E2302" t="inlineStr">
        <is>
          <t>natural resource::in water</t>
        </is>
      </c>
      <c r="F2302" t="inlineStr">
        <is>
          <t>biosphere</t>
        </is>
      </c>
      <c r="G2302" t="inlineStr">
        <is>
          <t>WF for sorghum from https://www.waterfootprint.org/resources/multimediahub/Gerbens-Hoekstra-VanderMeer-2009-WaterFootprint-Bioenergy_2.pdf</t>
        </is>
      </c>
    </row>
    <row r="2304">
      <c r="A2304" t="inlineStr">
        <is>
          <t>Activity</t>
        </is>
      </c>
      <c r="B2304" t="inlineStr">
        <is>
          <t>Ethanol production, via fermentation, from forage sorghum, economic allocation</t>
        </is>
      </c>
    </row>
    <row r="2305">
      <c r="A2305" t="inlineStr">
        <is>
          <t>location</t>
        </is>
      </c>
      <c r="B2305" t="inlineStr">
        <is>
          <t>US</t>
        </is>
      </c>
    </row>
    <row r="2306">
      <c r="A2306" t="inlineStr">
        <is>
          <t>production amount</t>
        </is>
      </c>
      <c r="B2306" t="n">
        <v>1</v>
      </c>
    </row>
    <row r="2307">
      <c r="A2307" t="inlineStr">
        <is>
          <t>reference product</t>
        </is>
      </c>
      <c r="B2307" t="inlineStr">
        <is>
          <t>ethanol, from forage sorghum</t>
        </is>
      </c>
    </row>
    <row r="2308">
      <c r="A2308" t="inlineStr">
        <is>
          <t>type</t>
        </is>
      </c>
      <c r="B2308" t="inlineStr">
        <is>
          <t>process</t>
        </is>
      </c>
    </row>
    <row r="2309">
      <c r="A2309" t="inlineStr">
        <is>
          <t>unit</t>
        </is>
      </c>
      <c r="B2309" t="inlineStr">
        <is>
          <t>kilogram</t>
        </is>
      </c>
    </row>
    <row r="2310">
      <c r="A2310" t="inlineStr">
        <is>
          <t>source</t>
        </is>
      </c>
      <c r="B2310" t="inlineStr">
        <is>
          <t>Fuel-Cycle Assessment of Selected Bioethanol Production Pathways in the United States, November 1, 2006, M. Wu, M. Wang, H. Huo, http://greet.es.anl.gov/publication-2lli584z (2020 update)</t>
        </is>
      </c>
    </row>
    <row r="2311">
      <c r="A2311" t="inlineStr">
        <is>
          <t>comment</t>
        </is>
      </c>
      <c r="B2311" t="inlineStr">
        <is>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is>
      </c>
    </row>
    <row r="2312">
      <c r="A2312" t="inlineStr">
        <is>
          <t>Conversion efficiency (exc. Fuel)</t>
        </is>
      </c>
      <c r="B2312" t="n">
        <v>1.336013896203621</v>
      </c>
    </row>
    <row r="2313">
      <c r="A2313" t="inlineStr">
        <is>
          <t>classifications</t>
        </is>
      </c>
      <c r="B2313" t="inlineStr">
        <is>
          <t>CPC::34131:Ethyl alcohol and other spirits, denatured, of any strength</t>
        </is>
      </c>
    </row>
    <row r="2314">
      <c r="A2314" t="inlineStr">
        <is>
          <t>Exchanges</t>
        </is>
      </c>
    </row>
    <row r="2315">
      <c r="A2315" t="inlineStr">
        <is>
          <t>name</t>
        </is>
      </c>
      <c r="B2315" t="inlineStr">
        <is>
          <t>amount</t>
        </is>
      </c>
      <c r="C2315" t="inlineStr">
        <is>
          <t>location</t>
        </is>
      </c>
      <c r="D2315" t="inlineStr">
        <is>
          <t>unit</t>
        </is>
      </c>
      <c r="E2315" t="inlineStr">
        <is>
          <t>categories</t>
        </is>
      </c>
      <c r="F2315" t="inlineStr">
        <is>
          <t>type</t>
        </is>
      </c>
      <c r="G2315" t="inlineStr">
        <is>
          <t>comment</t>
        </is>
      </c>
      <c r="H2315" t="inlineStr">
        <is>
          <t>reference product</t>
        </is>
      </c>
    </row>
    <row r="2316">
      <c r="A2316" t="inlineStr">
        <is>
          <t>Ethanol production, via fermentation, from forage sorghum, economic allocation</t>
        </is>
      </c>
      <c r="B2316" t="n">
        <v>1</v>
      </c>
      <c r="C2316" t="inlineStr">
        <is>
          <t>US</t>
        </is>
      </c>
      <c r="D2316" t="inlineStr">
        <is>
          <t>kilogram</t>
        </is>
      </c>
      <c r="F2316" t="inlineStr">
        <is>
          <t>production</t>
        </is>
      </c>
      <c r="H2316" t="inlineStr">
        <is>
          <t>ethanol, from forage sorghum</t>
        </is>
      </c>
    </row>
    <row r="2317">
      <c r="A2317" t="inlineStr">
        <is>
          <t>Farming and supply of Forage Sorghum</t>
        </is>
      </c>
      <c r="B2317" t="n">
        <v>5.415571955694042</v>
      </c>
      <c r="C2317" t="inlineStr">
        <is>
          <t>US</t>
        </is>
      </c>
      <c r="D2317" t="inlineStr">
        <is>
          <t>kilogram</t>
        </is>
      </c>
      <c r="F2317" t="inlineStr">
        <is>
          <t>technosphere</t>
        </is>
      </c>
      <c r="H2317" t="inlineStr">
        <is>
          <t>forage sorghum, harvested, at ethanol plant</t>
        </is>
      </c>
    </row>
    <row r="2318">
      <c r="A2318" t="inlineStr">
        <is>
          <t>enzymes production</t>
        </is>
      </c>
      <c r="B2318" t="n">
        <v>0.03525581054343491</v>
      </c>
      <c r="C2318" t="inlineStr">
        <is>
          <t>RoW</t>
        </is>
      </c>
      <c r="D2318" t="inlineStr">
        <is>
          <t>kilogram</t>
        </is>
      </c>
      <c r="F2318" t="inlineStr">
        <is>
          <t>technosphere</t>
        </is>
      </c>
      <c r="G2318" t="inlineStr">
        <is>
          <t>proxy for cellulase. 106.73 g per gallon ethanol</t>
        </is>
      </c>
      <c r="H2318" t="inlineStr">
        <is>
          <t>enzymes</t>
        </is>
      </c>
    </row>
    <row r="2319">
      <c r="A2319" t="inlineStr">
        <is>
          <t>market for fodder yeast</t>
        </is>
      </c>
      <c r="B2319" t="n">
        <v>0</v>
      </c>
      <c r="C2319" t="inlineStr">
        <is>
          <t>GLO</t>
        </is>
      </c>
      <c r="D2319" t="inlineStr">
        <is>
          <t>kilogram</t>
        </is>
      </c>
      <c r="F2319" t="inlineStr">
        <is>
          <t>technosphere</t>
        </is>
      </c>
      <c r="G2319" t="inlineStr">
        <is>
          <t>proxy for yeast</t>
        </is>
      </c>
      <c r="H2319" t="inlineStr">
        <is>
          <t>fodder yeast</t>
        </is>
      </c>
    </row>
    <row r="2320">
      <c r="A2320" t="inlineStr">
        <is>
          <t>market for sulfuric acid</t>
        </is>
      </c>
      <c r="B2320" t="n">
        <v>0.09544538259723778</v>
      </c>
      <c r="C2320" t="inlineStr">
        <is>
          <t>RoW</t>
        </is>
      </c>
      <c r="D2320" t="inlineStr">
        <is>
          <t>kilogram</t>
        </is>
      </c>
      <c r="F2320" t="inlineStr">
        <is>
          <t>technosphere</t>
        </is>
      </c>
      <c r="H2320" t="inlineStr">
        <is>
          <t>sulfuric acid</t>
        </is>
      </c>
    </row>
    <row r="2321">
      <c r="A2321" t="inlineStr">
        <is>
          <t>market for ammonia, anhydrous, liquid</t>
        </is>
      </c>
      <c r="B2321" t="n">
        <v>0.01477157011952658</v>
      </c>
      <c r="C2321" t="inlineStr">
        <is>
          <t>RNA</t>
        </is>
      </c>
      <c r="D2321" t="inlineStr">
        <is>
          <t>kilogram</t>
        </is>
      </c>
      <c r="F2321" t="inlineStr">
        <is>
          <t>technosphere</t>
        </is>
      </c>
      <c r="H2321" t="inlineStr">
        <is>
          <t>ammonia, anhydrous, liquid</t>
        </is>
      </c>
    </row>
    <row r="2322">
      <c r="A2322" t="inlineStr">
        <is>
          <t>Carbon dioxide, non-fossil</t>
        </is>
      </c>
      <c r="B2322" t="n">
        <v>0.3377948191775826</v>
      </c>
      <c r="D2322" t="inlineStr">
        <is>
          <t>kilogram</t>
        </is>
      </c>
      <c r="E2322" t="inlineStr">
        <is>
          <t>air</t>
        </is>
      </c>
      <c r="F2322" t="inlineStr">
        <is>
          <t>biosphere</t>
        </is>
      </c>
      <c r="G2322" t="inlineStr">
        <is>
          <t>Fermentation CO2</t>
        </is>
      </c>
    </row>
    <row r="2323">
      <c r="A2323" t="inlineStr">
        <is>
          <t>market for ethanol fermentation plant</t>
        </is>
      </c>
      <c r="B2323" t="n">
        <v>5.555555555555555e-10</v>
      </c>
      <c r="C2323" t="inlineStr">
        <is>
          <t>GLO</t>
        </is>
      </c>
      <c r="D2323" t="inlineStr">
        <is>
          <t>unit</t>
        </is>
      </c>
      <c r="F2323" t="inlineStr">
        <is>
          <t>technosphere</t>
        </is>
      </c>
      <c r="G2323" t="inlineStr">
        <is>
          <t>To replace inputs for concrete and steel. 1 plant = 90,000 t of ethanol per year * 20 years</t>
        </is>
      </c>
      <c r="H2323" t="inlineStr">
        <is>
          <t>ethanol fermentation plant</t>
        </is>
      </c>
    </row>
    <row r="2325">
      <c r="A2325" t="inlineStr">
        <is>
          <t>Activity</t>
        </is>
      </c>
      <c r="B2325" t="inlineStr">
        <is>
          <t>Ethanol production, via fermentation, from forage sorghum, energy allocation</t>
        </is>
      </c>
    </row>
    <row r="2326">
      <c r="A2326" t="inlineStr">
        <is>
          <t>location</t>
        </is>
      </c>
      <c r="B2326" t="inlineStr">
        <is>
          <t>US</t>
        </is>
      </c>
    </row>
    <row r="2327">
      <c r="A2327" t="inlineStr">
        <is>
          <t>production amount</t>
        </is>
      </c>
      <c r="B2327" t="n">
        <v>1</v>
      </c>
    </row>
    <row r="2328">
      <c r="A2328" t="inlineStr">
        <is>
          <t>reference product</t>
        </is>
      </c>
      <c r="B2328" t="inlineStr">
        <is>
          <t>ethanol, from forage sorghum</t>
        </is>
      </c>
    </row>
    <row r="2329">
      <c r="A2329" t="inlineStr">
        <is>
          <t>type</t>
        </is>
      </c>
      <c r="B2329" t="inlineStr">
        <is>
          <t>process</t>
        </is>
      </c>
    </row>
    <row r="2330">
      <c r="A2330" t="inlineStr">
        <is>
          <t>unit</t>
        </is>
      </c>
      <c r="B2330" t="inlineStr">
        <is>
          <t>kilogram</t>
        </is>
      </c>
    </row>
    <row r="2331">
      <c r="A2331" t="inlineStr">
        <is>
          <t>source</t>
        </is>
      </c>
      <c r="B2331" t="inlineStr">
        <is>
          <t>Fuel-Cycle Assessment of Selected Bioethanol Production Pathways in the United States, November 1, 2006, M. Wu, M. Wang, H. Huo, http://greet.es.anl.gov/publication-2lli584z (2020 update)</t>
        </is>
      </c>
    </row>
    <row r="2332">
      <c r="A2332" t="inlineStr">
        <is>
          <t>comment</t>
        </is>
      </c>
      <c r="B2332" t="inlineStr">
        <is>
          <t>There is a net co-production of electricity (0.52 kWh per kg of ethanol produced). energy allocation performed, giving an allocation factor of 91% for ethanol and 9% for electricity.</t>
        </is>
      </c>
    </row>
    <row r="2333">
      <c r="A2333" t="inlineStr">
        <is>
          <t>Conversion efficiency (exc. Fuel)</t>
        </is>
      </c>
      <c r="B2333" t="n">
        <v>1.386429514928286</v>
      </c>
    </row>
    <row r="2334">
      <c r="A2334" t="inlineStr">
        <is>
          <t>classifications</t>
        </is>
      </c>
      <c r="B2334" t="inlineStr">
        <is>
          <t>CPC::34131:Ethyl alcohol and other spirits, denatured, of any strength</t>
        </is>
      </c>
    </row>
    <row r="2335">
      <c r="A2335" t="inlineStr">
        <is>
          <t>Exchanges</t>
        </is>
      </c>
    </row>
    <row r="2336">
      <c r="A2336" t="inlineStr">
        <is>
          <t>name</t>
        </is>
      </c>
      <c r="B2336" t="inlineStr">
        <is>
          <t>amount</t>
        </is>
      </c>
      <c r="C2336" t="inlineStr">
        <is>
          <t>location</t>
        </is>
      </c>
      <c r="D2336" t="inlineStr">
        <is>
          <t>unit</t>
        </is>
      </c>
      <c r="E2336" t="inlineStr">
        <is>
          <t>categories</t>
        </is>
      </c>
      <c r="F2336" t="inlineStr">
        <is>
          <t>type</t>
        </is>
      </c>
      <c r="G2336" t="inlineStr">
        <is>
          <t>comment</t>
        </is>
      </c>
      <c r="H2336" t="inlineStr">
        <is>
          <t>reference product</t>
        </is>
      </c>
    </row>
    <row r="2337">
      <c r="A2337" t="inlineStr">
        <is>
          <t>Ethanol production, via fermentation, from forage sorghum, energy allocation</t>
        </is>
      </c>
      <c r="B2337" t="n">
        <v>1</v>
      </c>
      <c r="C2337" t="inlineStr">
        <is>
          <t>US</t>
        </is>
      </c>
      <c r="D2337" t="inlineStr">
        <is>
          <t>kilogram</t>
        </is>
      </c>
      <c r="F2337" t="inlineStr">
        <is>
          <t>production</t>
        </is>
      </c>
      <c r="H2337" t="inlineStr">
        <is>
          <t>ethanol, from forage sorghum</t>
        </is>
      </c>
    </row>
    <row r="2338">
      <c r="A2338" t="inlineStr">
        <is>
          <t>Farming and supply of Forage Sorghum</t>
        </is>
      </c>
      <c r="B2338" t="n">
        <v>5.218642066396077</v>
      </c>
      <c r="C2338" t="inlineStr">
        <is>
          <t>US</t>
        </is>
      </c>
      <c r="D2338" t="inlineStr">
        <is>
          <t>kilogram</t>
        </is>
      </c>
      <c r="F2338" t="inlineStr">
        <is>
          <t>technosphere</t>
        </is>
      </c>
      <c r="H2338" t="inlineStr">
        <is>
          <t>forage sorghum, harvested, at ethanol plant</t>
        </is>
      </c>
    </row>
    <row r="2339">
      <c r="A2339" t="inlineStr">
        <is>
          <t>enzymes production</t>
        </is>
      </c>
      <c r="B2339" t="n">
        <v>0.03397378106912818</v>
      </c>
      <c r="C2339" t="inlineStr">
        <is>
          <t>RoW</t>
        </is>
      </c>
      <c r="D2339" t="inlineStr">
        <is>
          <t>kilogram</t>
        </is>
      </c>
      <c r="F2339" t="inlineStr">
        <is>
          <t>technosphere</t>
        </is>
      </c>
      <c r="G2339" t="inlineStr">
        <is>
          <t>proxy for cellulase. 106.73 g per gallon ethanol</t>
        </is>
      </c>
      <c r="H2339" t="inlineStr">
        <is>
          <t>enzymes</t>
        </is>
      </c>
    </row>
    <row r="2340">
      <c r="A2340" t="inlineStr">
        <is>
          <t>market for fodder yeast</t>
        </is>
      </c>
      <c r="B2340" t="n">
        <v>0</v>
      </c>
      <c r="C2340" t="inlineStr">
        <is>
          <t>GLO</t>
        </is>
      </c>
      <c r="D2340" t="inlineStr">
        <is>
          <t>kilogram</t>
        </is>
      </c>
      <c r="F2340" t="inlineStr">
        <is>
          <t>technosphere</t>
        </is>
      </c>
      <c r="G2340" t="inlineStr">
        <is>
          <t>proxy for yeast</t>
        </is>
      </c>
      <c r="H2340" t="inlineStr">
        <is>
          <t>fodder yeast</t>
        </is>
      </c>
    </row>
    <row r="2341">
      <c r="A2341" t="inlineStr">
        <is>
          <t>market for sulfuric acid</t>
        </is>
      </c>
      <c r="B2341" t="n">
        <v>0.09197464141188368</v>
      </c>
      <c r="C2341" t="inlineStr">
        <is>
          <t>RoW</t>
        </is>
      </c>
      <c r="D2341" t="inlineStr">
        <is>
          <t>kilogram</t>
        </is>
      </c>
      <c r="F2341" t="inlineStr">
        <is>
          <t>technosphere</t>
        </is>
      </c>
      <c r="H2341" t="inlineStr">
        <is>
          <t>sulfuric acid</t>
        </is>
      </c>
    </row>
    <row r="2342">
      <c r="A2342" t="inlineStr">
        <is>
          <t>market for ammonia, anhydrous, liquid</t>
        </is>
      </c>
      <c r="B2342" t="n">
        <v>0.01423442211518016</v>
      </c>
      <c r="C2342" t="inlineStr">
        <is>
          <t>RNA</t>
        </is>
      </c>
      <c r="D2342" t="inlineStr">
        <is>
          <t>kilogram</t>
        </is>
      </c>
      <c r="F2342" t="inlineStr">
        <is>
          <t>technosphere</t>
        </is>
      </c>
      <c r="H2342" t="inlineStr">
        <is>
          <t>ammonia, anhydrous, liquid</t>
        </is>
      </c>
    </row>
    <row r="2343">
      <c r="A2343" t="inlineStr">
        <is>
          <t>Carbon dioxide, non-fossil</t>
        </is>
      </c>
      <c r="B2343" t="n">
        <v>0.2559113712074887</v>
      </c>
      <c r="D2343" t="inlineStr">
        <is>
          <t>kilogram</t>
        </is>
      </c>
      <c r="E2343" t="inlineStr">
        <is>
          <t>air</t>
        </is>
      </c>
      <c r="F2343" t="inlineStr">
        <is>
          <t>biosphere</t>
        </is>
      </c>
      <c r="G2343" t="inlineStr">
        <is>
          <t>Fermentation CO2</t>
        </is>
      </c>
    </row>
    <row r="2344">
      <c r="A2344" t="inlineStr">
        <is>
          <t>market for ethanol fermentation plant</t>
        </is>
      </c>
      <c r="B2344" t="n">
        <v>5.555555555555555e-10</v>
      </c>
      <c r="C2344" t="inlineStr">
        <is>
          <t>GLO</t>
        </is>
      </c>
      <c r="D2344" t="inlineStr">
        <is>
          <t>unit</t>
        </is>
      </c>
      <c r="F2344" t="inlineStr">
        <is>
          <t>technosphere</t>
        </is>
      </c>
      <c r="G2344" t="inlineStr">
        <is>
          <t>To replace inputs for concrete and steel. 1 plant = 90,000 t of ethanol per year * 20 years</t>
        </is>
      </c>
      <c r="H2344" t="inlineStr">
        <is>
          <t>ethanol fermentation plant</t>
        </is>
      </c>
    </row>
    <row r="2346">
      <c r="A2346" t="inlineStr">
        <is>
          <t>Activity</t>
        </is>
      </c>
      <c r="B2346" t="inlineStr">
        <is>
          <t>Ethanol production, via fermentation, from forage sorghum, system expansion</t>
        </is>
      </c>
    </row>
    <row r="2347">
      <c r="A2347" t="inlineStr">
        <is>
          <t>location</t>
        </is>
      </c>
      <c r="B2347" t="inlineStr">
        <is>
          <t>US</t>
        </is>
      </c>
    </row>
    <row r="2348">
      <c r="A2348" t="inlineStr">
        <is>
          <t>production amount</t>
        </is>
      </c>
      <c r="B2348" t="n">
        <v>1</v>
      </c>
    </row>
    <row r="2349">
      <c r="A2349" t="inlineStr">
        <is>
          <t>reference product</t>
        </is>
      </c>
      <c r="B2349" t="inlineStr">
        <is>
          <t>ethanol, from forage sorghum</t>
        </is>
      </c>
    </row>
    <row r="2350">
      <c r="A2350" t="inlineStr">
        <is>
          <t>type</t>
        </is>
      </c>
      <c r="B2350" t="inlineStr">
        <is>
          <t>process</t>
        </is>
      </c>
    </row>
    <row r="2351">
      <c r="A2351" t="inlineStr">
        <is>
          <t>unit</t>
        </is>
      </c>
      <c r="B2351" t="inlineStr">
        <is>
          <t>kilogram</t>
        </is>
      </c>
    </row>
    <row r="2352">
      <c r="A2352" t="inlineStr">
        <is>
          <t>source</t>
        </is>
      </c>
      <c r="B2352" t="inlineStr">
        <is>
          <t>Fuel-Cycle Assessment of Selected Bioethanol Production Pathways in the United States, November 1, 2006, M. Wu, M. Wang, H. Huo, http://greet.es.anl.gov/publication-2lli584z (2020 update)</t>
        </is>
      </c>
    </row>
    <row r="2353">
      <c r="A2353" t="inlineStr">
        <is>
          <t>comment</t>
        </is>
      </c>
      <c r="B2353" t="inlineStr">
        <is>
          <t>There is a net co-production of electricity (0.52 kWh per kg of ethanol produced). system expansion performed, giving an allocation factor of 91% for ethanol and 9% for electricity.</t>
        </is>
      </c>
    </row>
    <row r="2354">
      <c r="A2354" t="inlineStr">
        <is>
          <t>Conversion efficiency (exc. Fuel)</t>
        </is>
      </c>
      <c r="B2354" t="n">
        <v>1.249172992950386</v>
      </c>
    </row>
    <row r="2355">
      <c r="A2355" t="inlineStr">
        <is>
          <t>classifications</t>
        </is>
      </c>
      <c r="B2355" t="inlineStr">
        <is>
          <t>CPC::34131:Ethyl alcohol and other spirits, denatured, of any strength</t>
        </is>
      </c>
    </row>
    <row r="2356">
      <c r="A2356" t="inlineStr">
        <is>
          <t>Exchanges</t>
        </is>
      </c>
    </row>
    <row r="2357">
      <c r="A2357" t="inlineStr">
        <is>
          <t>name</t>
        </is>
      </c>
      <c r="B2357" t="inlineStr">
        <is>
          <t>amount</t>
        </is>
      </c>
      <c r="C2357" t="inlineStr">
        <is>
          <t>location</t>
        </is>
      </c>
      <c r="D2357" t="inlineStr">
        <is>
          <t>unit</t>
        </is>
      </c>
      <c r="E2357" t="inlineStr">
        <is>
          <t>categories</t>
        </is>
      </c>
      <c r="F2357" t="inlineStr">
        <is>
          <t>type</t>
        </is>
      </c>
      <c r="G2357" t="inlineStr">
        <is>
          <t>comment</t>
        </is>
      </c>
      <c r="H2357" t="inlineStr">
        <is>
          <t>reference product</t>
        </is>
      </c>
    </row>
    <row r="2358">
      <c r="A2358" t="inlineStr">
        <is>
          <t>Ethanol production, via fermentation, from forage sorghum, system expansion</t>
        </is>
      </c>
      <c r="B2358" t="n">
        <v>1</v>
      </c>
      <c r="C2358" t="inlineStr">
        <is>
          <t>US</t>
        </is>
      </c>
      <c r="D2358" t="inlineStr">
        <is>
          <t>kilogram</t>
        </is>
      </c>
      <c r="F2358" t="inlineStr">
        <is>
          <t>production</t>
        </is>
      </c>
      <c r="H2358" t="inlineStr">
        <is>
          <t>ethanol, from forage sorghum</t>
        </is>
      </c>
    </row>
    <row r="2359">
      <c r="A2359" t="inlineStr">
        <is>
          <t>Farming and supply of Forage Sorghum</t>
        </is>
      </c>
      <c r="B2359" t="n">
        <v>5.792055567587211</v>
      </c>
      <c r="C2359" t="inlineStr">
        <is>
          <t>US</t>
        </is>
      </c>
      <c r="D2359" t="inlineStr">
        <is>
          <t>kilogram</t>
        </is>
      </c>
      <c r="F2359" t="inlineStr">
        <is>
          <t>technosphere</t>
        </is>
      </c>
      <c r="H2359" t="inlineStr">
        <is>
          <t>forage sorghum, harvested, at ethanol plant</t>
        </is>
      </c>
    </row>
    <row r="2360">
      <c r="A2360" t="inlineStr">
        <is>
          <t>enzymes production</t>
        </is>
      </c>
      <c r="B2360" t="n">
        <v>0.03770674924431541</v>
      </c>
      <c r="C2360" t="inlineStr">
        <is>
          <t>RoW</t>
        </is>
      </c>
      <c r="D2360" t="inlineStr">
        <is>
          <t>kilogram</t>
        </is>
      </c>
      <c r="F2360" t="inlineStr">
        <is>
          <t>technosphere</t>
        </is>
      </c>
      <c r="G2360" t="inlineStr">
        <is>
          <t>proxy for cellulase. 106.73 g per gallon ethanol</t>
        </is>
      </c>
      <c r="H2360" t="inlineStr">
        <is>
          <t>enzymes</t>
        </is>
      </c>
    </row>
    <row r="2361">
      <c r="A2361" t="inlineStr">
        <is>
          <t>market for fodder yeast</t>
        </is>
      </c>
      <c r="B2361" t="n">
        <v>0</v>
      </c>
      <c r="C2361" t="inlineStr">
        <is>
          <t>GLO</t>
        </is>
      </c>
      <c r="D2361" t="inlineStr">
        <is>
          <t>kilogram</t>
        </is>
      </c>
      <c r="F2361" t="inlineStr">
        <is>
          <t>technosphere</t>
        </is>
      </c>
      <c r="G2361" t="inlineStr">
        <is>
          <t>proxy for yeast</t>
        </is>
      </c>
      <c r="H2361" t="inlineStr">
        <is>
          <t>fodder yeast</t>
        </is>
      </c>
    </row>
    <row r="2362">
      <c r="A2362" t="inlineStr">
        <is>
          <t>market for sulfuric acid</t>
        </is>
      </c>
      <c r="B2362" t="n">
        <v>0.10208062309865</v>
      </c>
      <c r="C2362" t="inlineStr">
        <is>
          <t>RoW</t>
        </is>
      </c>
      <c r="D2362" t="inlineStr">
        <is>
          <t>kilogram</t>
        </is>
      </c>
      <c r="F2362" t="inlineStr">
        <is>
          <t>technosphere</t>
        </is>
      </c>
      <c r="H2362" t="inlineStr">
        <is>
          <t>sulfuric acid</t>
        </is>
      </c>
    </row>
    <row r="2363">
      <c r="A2363" t="inlineStr">
        <is>
          <t>market for ammonia, anhydrous, liquid</t>
        </is>
      </c>
      <c r="B2363" t="n">
        <v>0.01579847071607121</v>
      </c>
      <c r="C2363" t="inlineStr">
        <is>
          <t>RNA</t>
        </is>
      </c>
      <c r="D2363" t="inlineStr">
        <is>
          <t>kilogram</t>
        </is>
      </c>
      <c r="F2363" t="inlineStr">
        <is>
          <t>technosphere</t>
        </is>
      </c>
      <c r="H2363" t="inlineStr">
        <is>
          <t>ammonia, anhydrous, liquid</t>
        </is>
      </c>
    </row>
    <row r="2364">
      <c r="A2364" t="inlineStr">
        <is>
          <t>Carbon dioxide, non-fossil</t>
        </is>
      </c>
      <c r="B2364" t="n">
        <v>0.4943367050027623</v>
      </c>
      <c r="D2364" t="inlineStr">
        <is>
          <t>kilogram</t>
        </is>
      </c>
      <c r="E2364" t="inlineStr">
        <is>
          <t>air</t>
        </is>
      </c>
      <c r="F2364" t="inlineStr">
        <is>
          <t>biosphere</t>
        </is>
      </c>
      <c r="G2364" t="inlineStr">
        <is>
          <t>Fermentation CO2</t>
        </is>
      </c>
    </row>
    <row r="2365">
      <c r="A2365" t="inlineStr">
        <is>
          <t>market for ethanol fermentation plant</t>
        </is>
      </c>
      <c r="B2365" t="n">
        <v>5.555555555555555e-10</v>
      </c>
      <c r="C2365" t="inlineStr">
        <is>
          <t>GLO</t>
        </is>
      </c>
      <c r="D2365" t="inlineStr">
        <is>
          <t>unit</t>
        </is>
      </c>
      <c r="F2365" t="inlineStr">
        <is>
          <t>technosphere</t>
        </is>
      </c>
      <c r="G2365" t="inlineStr">
        <is>
          <t>To replace inputs for concrete and steel. 1 plant = 90,000 t of ethanol per year * 20 years</t>
        </is>
      </c>
      <c r="H2365" t="inlineStr">
        <is>
          <t>ethanol fermentation plant</t>
        </is>
      </c>
    </row>
    <row r="2366">
      <c r="A2366" t="inlineStr">
        <is>
          <t>market group for electricity, low voltage</t>
        </is>
      </c>
      <c r="B2366" t="n">
        <v>-0.5190515191545575</v>
      </c>
      <c r="C2366" t="inlineStr">
        <is>
          <t>US</t>
        </is>
      </c>
      <c r="D2366" t="inlineStr">
        <is>
          <t>kilowatt hour</t>
        </is>
      </c>
      <c r="F2366" t="inlineStr">
        <is>
          <t>technosphere</t>
        </is>
      </c>
      <c r="G2366" t="inlineStr">
        <is>
          <t>Co-production of electricity. Displaces US-average electricity.</t>
        </is>
      </c>
      <c r="H2366" t="inlineStr">
        <is>
          <t>electricity, low voltage</t>
        </is>
      </c>
    </row>
    <row r="2368">
      <c r="A2368" t="inlineStr">
        <is>
          <t>Activity</t>
        </is>
      </c>
      <c r="B2368" t="inlineStr">
        <is>
          <t>Ethanol, from forage sorghum, economic allocation, at fuelling station</t>
        </is>
      </c>
    </row>
    <row r="2369">
      <c r="A2369" t="inlineStr">
        <is>
          <t>location</t>
        </is>
      </c>
      <c r="B2369" t="inlineStr">
        <is>
          <t>US</t>
        </is>
      </c>
    </row>
    <row r="2370">
      <c r="A2370" t="inlineStr">
        <is>
          <t>production amount</t>
        </is>
      </c>
      <c r="B2370" t="n">
        <v>1</v>
      </c>
    </row>
    <row r="2371">
      <c r="A2371" t="inlineStr">
        <is>
          <t>reference product</t>
        </is>
      </c>
      <c r="B2371" t="inlineStr">
        <is>
          <t>ethanol, without water, in 99.7% solution state, vehicle grade</t>
        </is>
      </c>
    </row>
    <row r="2372">
      <c r="A2372" t="inlineStr">
        <is>
          <t>type</t>
        </is>
      </c>
      <c r="B2372" t="inlineStr">
        <is>
          <t>process</t>
        </is>
      </c>
    </row>
    <row r="2373">
      <c r="A2373" t="inlineStr">
        <is>
          <t>unit</t>
        </is>
      </c>
      <c r="B2373" t="inlineStr">
        <is>
          <t>kilogram</t>
        </is>
      </c>
    </row>
    <row r="2374">
      <c r="A2374" t="inlineStr">
        <is>
          <t>source</t>
        </is>
      </c>
      <c r="B2374" t="inlineStr">
        <is>
          <t>Fuel-Cycle Assessment of Selected Bioethanol Production Pathways in the United States, November 1, 2006, M. Wu, M. Wang, H. Huo, http://greet.es.anl.gov/publication-2lli584z (2020 update). Distribution of fuel (incl. losses) adapted from ecoinvent 3.7.</t>
        </is>
      </c>
    </row>
    <row r="2375">
      <c r="A2375" t="inlineStr">
        <is>
          <t>comment</t>
        </is>
      </c>
      <c r="B2375" t="inlineStr">
        <is>
          <t>Economic allocation. LHV: 29.7 MJ/kg.</t>
        </is>
      </c>
    </row>
    <row r="2376">
      <c r="A2376" t="inlineStr">
        <is>
          <t>classifications</t>
        </is>
      </c>
      <c r="B2376" t="inlineStr">
        <is>
          <t>CPC::35491:Biodiesel</t>
        </is>
      </c>
    </row>
    <row r="2377">
      <c r="A2377" t="inlineStr">
        <is>
          <t>Exchanges</t>
        </is>
      </c>
    </row>
    <row r="2378">
      <c r="A2378" t="inlineStr">
        <is>
          <t>name</t>
        </is>
      </c>
      <c r="B2378" t="inlineStr">
        <is>
          <t>amount</t>
        </is>
      </c>
      <c r="C2378" t="inlineStr">
        <is>
          <t>location</t>
        </is>
      </c>
      <c r="D2378" t="inlineStr">
        <is>
          <t>unit</t>
        </is>
      </c>
      <c r="E2378" t="inlineStr">
        <is>
          <t>categories</t>
        </is>
      </c>
      <c r="F2378" t="inlineStr">
        <is>
          <t>type</t>
        </is>
      </c>
      <c r="G2378" t="inlineStr">
        <is>
          <t>uncertainty type</t>
        </is>
      </c>
      <c r="H2378" t="inlineStr">
        <is>
          <t>loc</t>
        </is>
      </c>
      <c r="I2378" t="inlineStr">
        <is>
          <t>comment</t>
        </is>
      </c>
      <c r="J2378" t="inlineStr">
        <is>
          <t>reference product</t>
        </is>
      </c>
    </row>
    <row r="2379">
      <c r="A2379" t="inlineStr">
        <is>
          <t>Ethanol, from forage sorghum, economic allocation, at fuelling station</t>
        </is>
      </c>
      <c r="B2379" t="n">
        <v>1</v>
      </c>
      <c r="C2379" t="inlineStr">
        <is>
          <t>US</t>
        </is>
      </c>
      <c r="D2379" t="inlineStr">
        <is>
          <t>kilogram</t>
        </is>
      </c>
      <c r="F2379" t="inlineStr">
        <is>
          <t>production</t>
        </is>
      </c>
      <c r="J2379" t="inlineStr">
        <is>
          <t>ethanol, without water, in 99.7% solution state, vehicle grade</t>
        </is>
      </c>
    </row>
    <row r="2380">
      <c r="A2380" t="inlineStr">
        <is>
          <t>Ethanol production, via fermentation, from forage sorghum, economic allocation</t>
        </is>
      </c>
      <c r="B2380" t="n">
        <v>1.00057</v>
      </c>
      <c r="C2380" t="inlineStr">
        <is>
          <t>US</t>
        </is>
      </c>
      <c r="D2380" t="inlineStr">
        <is>
          <t>kilogram</t>
        </is>
      </c>
      <c r="F2380" t="inlineStr">
        <is>
          <t>technosphere</t>
        </is>
      </c>
      <c r="J2380" t="inlineStr">
        <is>
          <t>ethanol, from forage sorghum</t>
        </is>
      </c>
    </row>
    <row r="2381">
      <c r="A2381" t="inlineStr">
        <is>
          <t>market group for electricity, low voltage</t>
        </is>
      </c>
      <c r="B2381" t="n">
        <v>0.0067</v>
      </c>
      <c r="C2381" t="inlineStr">
        <is>
          <t>US</t>
        </is>
      </c>
      <c r="D2381" t="inlineStr">
        <is>
          <t>kilowatt hour</t>
        </is>
      </c>
      <c r="F2381" t="inlineStr">
        <is>
          <t>technosphere</t>
        </is>
      </c>
      <c r="J2381" t="inlineStr">
        <is>
          <t>electricity, low voltage</t>
        </is>
      </c>
    </row>
    <row r="2382">
      <c r="A2382" t="inlineStr">
        <is>
          <t>market for fly ash and scrubber sludge</t>
        </is>
      </c>
      <c r="B2382" t="n">
        <v>-0.000168</v>
      </c>
      <c r="C2382" t="inlineStr">
        <is>
          <t>RoW</t>
        </is>
      </c>
      <c r="D2382" t="inlineStr">
        <is>
          <t>kilogram</t>
        </is>
      </c>
      <c r="F2382" t="inlineStr">
        <is>
          <t>technosphere</t>
        </is>
      </c>
      <c r="J2382" t="inlineStr">
        <is>
          <t>fly ash and scrubber sludge</t>
        </is>
      </c>
    </row>
    <row r="2383">
      <c r="A2383" t="inlineStr">
        <is>
          <t>market for heat, central or small-scale, other than natural gas</t>
        </is>
      </c>
      <c r="B2383" t="n">
        <v>0.000584</v>
      </c>
      <c r="C2383" t="inlineStr">
        <is>
          <t>RoW</t>
        </is>
      </c>
      <c r="D2383" t="inlineStr">
        <is>
          <t>megajoule</t>
        </is>
      </c>
      <c r="F2383" t="inlineStr">
        <is>
          <t>technosphere</t>
        </is>
      </c>
      <c r="J2383" t="inlineStr">
        <is>
          <t>heat, central or small-scale, other than natural gas</t>
        </is>
      </c>
    </row>
    <row r="2384">
      <c r="A2384" t="inlineStr">
        <is>
          <t>infrastructure construction, for regional distribution of oil product</t>
        </is>
      </c>
      <c r="B2384" t="n">
        <v>2.6e-10</v>
      </c>
      <c r="C2384" t="inlineStr">
        <is>
          <t>RoW</t>
        </is>
      </c>
      <c r="D2384" t="inlineStr">
        <is>
          <t>unit</t>
        </is>
      </c>
      <c r="F2384" t="inlineStr">
        <is>
          <t>technosphere</t>
        </is>
      </c>
      <c r="J2384" t="inlineStr">
        <is>
          <t>infrastructure, for regional distribution of oil product</t>
        </is>
      </c>
    </row>
    <row r="2385">
      <c r="A2385" t="inlineStr">
        <is>
          <t>market for municipal solid waste</t>
        </is>
      </c>
      <c r="B2385" t="n">
        <v>-6.27e-06</v>
      </c>
      <c r="C2385" t="inlineStr">
        <is>
          <t>RoW</t>
        </is>
      </c>
      <c r="D2385" t="inlineStr">
        <is>
          <t>kilogram</t>
        </is>
      </c>
      <c r="F2385" t="inlineStr">
        <is>
          <t>technosphere</t>
        </is>
      </c>
      <c r="J2385" t="inlineStr">
        <is>
          <t>municipal solid waste</t>
        </is>
      </c>
    </row>
    <row r="2386">
      <c r="A2386" t="inlineStr">
        <is>
          <t>market for rainwater mineral oil storage</t>
        </is>
      </c>
      <c r="B2386" t="n">
        <v>-7.499999999999999e-05</v>
      </c>
      <c r="C2386" t="inlineStr">
        <is>
          <t>RoW</t>
        </is>
      </c>
      <c r="D2386" t="inlineStr">
        <is>
          <t>cubic meter</t>
        </is>
      </c>
      <c r="F2386" t="inlineStr">
        <is>
          <t>technosphere</t>
        </is>
      </c>
      <c r="J2386" t="inlineStr">
        <is>
          <t>rainwater mineral oil storage</t>
        </is>
      </c>
    </row>
    <row r="2387">
      <c r="A2387" t="inlineStr">
        <is>
          <t>market for tap water</t>
        </is>
      </c>
      <c r="B2387" t="n">
        <v>0.0006890000000000001</v>
      </c>
      <c r="C2387" t="inlineStr">
        <is>
          <t>RoW</t>
        </is>
      </c>
      <c r="D2387" t="inlineStr">
        <is>
          <t>kilogram</t>
        </is>
      </c>
      <c r="F2387" t="inlineStr">
        <is>
          <t>technosphere</t>
        </is>
      </c>
      <c r="J2387" t="inlineStr">
        <is>
          <t>tap water</t>
        </is>
      </c>
    </row>
    <row r="2388">
      <c r="A2388" t="inlineStr">
        <is>
          <t>market for transport, freight train</t>
        </is>
      </c>
      <c r="B2388" t="n">
        <v>0.0336</v>
      </c>
      <c r="C2388" t="inlineStr">
        <is>
          <t>RoW</t>
        </is>
      </c>
      <c r="D2388" t="inlineStr">
        <is>
          <t>ton kilometer</t>
        </is>
      </c>
      <c r="F2388" t="inlineStr">
        <is>
          <t>technosphere</t>
        </is>
      </c>
      <c r="J2388" t="inlineStr">
        <is>
          <t>transport, freight train</t>
        </is>
      </c>
    </row>
    <row r="2389">
      <c r="A2389" t="inlineStr">
        <is>
          <t>market for transport, freight, lorry, unspecified</t>
        </is>
      </c>
      <c r="B2389" t="n">
        <v>0.0326</v>
      </c>
      <c r="C2389" t="inlineStr">
        <is>
          <t>RER</t>
        </is>
      </c>
      <c r="D2389" t="inlineStr">
        <is>
          <t>ton kilometer</t>
        </is>
      </c>
      <c r="F2389" t="inlineStr">
        <is>
          <t>technosphere</t>
        </is>
      </c>
      <c r="J2389" t="inlineStr">
        <is>
          <t>transport, freight, lorry, unspecified</t>
        </is>
      </c>
    </row>
    <row r="2390">
      <c r="A2390" t="inlineStr">
        <is>
          <t>treatment of wastewater, average, capacity 1E9l/year</t>
        </is>
      </c>
      <c r="B2390" t="n">
        <v>-6.89e-07</v>
      </c>
      <c r="C2390" t="inlineStr">
        <is>
          <t>RoW</t>
        </is>
      </c>
      <c r="D2390" t="inlineStr">
        <is>
          <t>cubic meter</t>
        </is>
      </c>
      <c r="F2390" t="inlineStr">
        <is>
          <t>technosphere</t>
        </is>
      </c>
      <c r="J2390" t="inlineStr">
        <is>
          <t>wastewater, average</t>
        </is>
      </c>
    </row>
    <row r="2392">
      <c r="A2392" t="inlineStr">
        <is>
          <t>Activity</t>
        </is>
      </c>
      <c r="B2392" t="inlineStr">
        <is>
          <t>Ethanol, from forage sorghum, energy allocation, at fuelling station</t>
        </is>
      </c>
    </row>
    <row r="2393">
      <c r="A2393" t="inlineStr">
        <is>
          <t>location</t>
        </is>
      </c>
      <c r="B2393" t="inlineStr">
        <is>
          <t>US</t>
        </is>
      </c>
    </row>
    <row r="2394">
      <c r="A2394" t="inlineStr">
        <is>
          <t>production amount</t>
        </is>
      </c>
      <c r="B2394" t="n">
        <v>1</v>
      </c>
    </row>
    <row r="2395">
      <c r="A2395" t="inlineStr">
        <is>
          <t>reference product</t>
        </is>
      </c>
      <c r="B2395" t="inlineStr">
        <is>
          <t>ethanol, without water, in 99.7% solution state, vehicle grade</t>
        </is>
      </c>
    </row>
    <row r="2396">
      <c r="A2396" t="inlineStr">
        <is>
          <t>type</t>
        </is>
      </c>
      <c r="B2396" t="inlineStr">
        <is>
          <t>process</t>
        </is>
      </c>
    </row>
    <row r="2397">
      <c r="A2397" t="inlineStr">
        <is>
          <t>unit</t>
        </is>
      </c>
      <c r="B2397" t="inlineStr">
        <is>
          <t>kilogram</t>
        </is>
      </c>
    </row>
    <row r="2398">
      <c r="A2398" t="inlineStr">
        <is>
          <t>source</t>
        </is>
      </c>
      <c r="B2398" t="inlineStr">
        <is>
          <t>Fuel-Cycle Assessment of Selected Bioethanol Production Pathways in the United States, November 1, 2006, M. Wu, M. Wang, H. Huo, http://greet.es.anl.gov/publication-2lli584z (2020 update). Distribution of fuel (incl. losses) adapted from ecoinvent 3.7.</t>
        </is>
      </c>
    </row>
    <row r="2399">
      <c r="A2399" t="inlineStr">
        <is>
          <t>comment</t>
        </is>
      </c>
      <c r="B2399" t="inlineStr">
        <is>
          <t>Energy allocation. LHV: 29.7 MJ/kg.</t>
        </is>
      </c>
    </row>
    <row r="2400">
      <c r="A2400" t="inlineStr">
        <is>
          <t>classifications</t>
        </is>
      </c>
      <c r="B2400" t="inlineStr">
        <is>
          <t>CPC::35491:Biodiesel</t>
        </is>
      </c>
    </row>
    <row r="2401">
      <c r="A2401" t="inlineStr">
        <is>
          <t>Exchanges</t>
        </is>
      </c>
    </row>
    <row r="2402">
      <c r="A2402" t="inlineStr">
        <is>
          <t>name</t>
        </is>
      </c>
      <c r="B2402" t="inlineStr">
        <is>
          <t>amount</t>
        </is>
      </c>
      <c r="C2402" t="inlineStr">
        <is>
          <t>location</t>
        </is>
      </c>
      <c r="D2402" t="inlineStr">
        <is>
          <t>unit</t>
        </is>
      </c>
      <c r="E2402" t="inlineStr">
        <is>
          <t>categories</t>
        </is>
      </c>
      <c r="F2402" t="inlineStr">
        <is>
          <t>type</t>
        </is>
      </c>
      <c r="G2402" t="inlineStr">
        <is>
          <t>uncertainty type</t>
        </is>
      </c>
      <c r="H2402" t="inlineStr">
        <is>
          <t>loc</t>
        </is>
      </c>
      <c r="I2402" t="inlineStr">
        <is>
          <t>comment</t>
        </is>
      </c>
      <c r="J2402" t="inlineStr">
        <is>
          <t>reference product</t>
        </is>
      </c>
    </row>
    <row r="2403">
      <c r="A2403" t="inlineStr">
        <is>
          <t>Ethanol, from forage sorghum, energy allocation, at fuelling station</t>
        </is>
      </c>
      <c r="B2403" t="n">
        <v>1</v>
      </c>
      <c r="C2403" t="inlineStr">
        <is>
          <t>US</t>
        </is>
      </c>
      <c r="D2403" t="inlineStr">
        <is>
          <t>kilogram</t>
        </is>
      </c>
      <c r="F2403" t="inlineStr">
        <is>
          <t>production</t>
        </is>
      </c>
      <c r="J2403" t="inlineStr">
        <is>
          <t>ethanol, without water, in 99.7% solution state, vehicle grade</t>
        </is>
      </c>
    </row>
    <row r="2404">
      <c r="A2404" t="inlineStr">
        <is>
          <t>Ethanol production, via fermentation, from forage sorghum, energy allocation</t>
        </is>
      </c>
      <c r="B2404" t="n">
        <v>1.00057</v>
      </c>
      <c r="C2404" t="inlineStr">
        <is>
          <t>US</t>
        </is>
      </c>
      <c r="D2404" t="inlineStr">
        <is>
          <t>kilogram</t>
        </is>
      </c>
      <c r="F2404" t="inlineStr">
        <is>
          <t>technosphere</t>
        </is>
      </c>
      <c r="J2404" t="inlineStr">
        <is>
          <t>ethanol, from forage sorghum</t>
        </is>
      </c>
    </row>
    <row r="2405">
      <c r="A2405" t="inlineStr">
        <is>
          <t>market group for electricity, low voltage</t>
        </is>
      </c>
      <c r="B2405" t="n">
        <v>0.0067</v>
      </c>
      <c r="C2405" t="inlineStr">
        <is>
          <t>US</t>
        </is>
      </c>
      <c r="D2405" t="inlineStr">
        <is>
          <t>kilowatt hour</t>
        </is>
      </c>
      <c r="F2405" t="inlineStr">
        <is>
          <t>technosphere</t>
        </is>
      </c>
      <c r="J2405" t="inlineStr">
        <is>
          <t>electricity, low voltage</t>
        </is>
      </c>
    </row>
    <row r="2406">
      <c r="A2406" t="inlineStr">
        <is>
          <t>market for fly ash and scrubber sludge</t>
        </is>
      </c>
      <c r="B2406" t="n">
        <v>-0.000168</v>
      </c>
      <c r="C2406" t="inlineStr">
        <is>
          <t>RoW</t>
        </is>
      </c>
      <c r="D2406" t="inlineStr">
        <is>
          <t>kilogram</t>
        </is>
      </c>
      <c r="F2406" t="inlineStr">
        <is>
          <t>technosphere</t>
        </is>
      </c>
      <c r="J2406" t="inlineStr">
        <is>
          <t>fly ash and scrubber sludge</t>
        </is>
      </c>
    </row>
    <row r="2407">
      <c r="A2407" t="inlineStr">
        <is>
          <t>market for heat, central or small-scale, other than natural gas</t>
        </is>
      </c>
      <c r="B2407" t="n">
        <v>0.000584</v>
      </c>
      <c r="C2407" t="inlineStr">
        <is>
          <t>RoW</t>
        </is>
      </c>
      <c r="D2407" t="inlineStr">
        <is>
          <t>megajoule</t>
        </is>
      </c>
      <c r="F2407" t="inlineStr">
        <is>
          <t>technosphere</t>
        </is>
      </c>
      <c r="J2407" t="inlineStr">
        <is>
          <t>heat, central or small-scale, other than natural gas</t>
        </is>
      </c>
    </row>
    <row r="2408">
      <c r="A2408" t="inlineStr">
        <is>
          <t>infrastructure construction, for regional distribution of oil product</t>
        </is>
      </c>
      <c r="B2408" t="n">
        <v>2.6e-10</v>
      </c>
      <c r="C2408" t="inlineStr">
        <is>
          <t>RoW</t>
        </is>
      </c>
      <c r="D2408" t="inlineStr">
        <is>
          <t>unit</t>
        </is>
      </c>
      <c r="F2408" t="inlineStr">
        <is>
          <t>technosphere</t>
        </is>
      </c>
      <c r="J2408" t="inlineStr">
        <is>
          <t>infrastructure, for regional distribution of oil product</t>
        </is>
      </c>
    </row>
    <row r="2409">
      <c r="A2409" t="inlineStr">
        <is>
          <t>market for municipal solid waste</t>
        </is>
      </c>
      <c r="B2409" t="n">
        <v>-6.27e-06</v>
      </c>
      <c r="C2409" t="inlineStr">
        <is>
          <t>RoW</t>
        </is>
      </c>
      <c r="D2409" t="inlineStr">
        <is>
          <t>kilogram</t>
        </is>
      </c>
      <c r="F2409" t="inlineStr">
        <is>
          <t>technosphere</t>
        </is>
      </c>
      <c r="J2409" t="inlineStr">
        <is>
          <t>municipal solid waste</t>
        </is>
      </c>
    </row>
    <row r="2410">
      <c r="A2410" t="inlineStr">
        <is>
          <t>market for rainwater mineral oil storage</t>
        </is>
      </c>
      <c r="B2410" t="n">
        <v>-7.499999999999999e-05</v>
      </c>
      <c r="C2410" t="inlineStr">
        <is>
          <t>RoW</t>
        </is>
      </c>
      <c r="D2410" t="inlineStr">
        <is>
          <t>cubic meter</t>
        </is>
      </c>
      <c r="F2410" t="inlineStr">
        <is>
          <t>technosphere</t>
        </is>
      </c>
      <c r="J2410" t="inlineStr">
        <is>
          <t>rainwater mineral oil storage</t>
        </is>
      </c>
    </row>
    <row r="2411">
      <c r="A2411" t="inlineStr">
        <is>
          <t>market for tap water</t>
        </is>
      </c>
      <c r="B2411" t="n">
        <v>0.0006890000000000001</v>
      </c>
      <c r="C2411" t="inlineStr">
        <is>
          <t>RoW</t>
        </is>
      </c>
      <c r="D2411" t="inlineStr">
        <is>
          <t>kilogram</t>
        </is>
      </c>
      <c r="F2411" t="inlineStr">
        <is>
          <t>technosphere</t>
        </is>
      </c>
      <c r="J2411" t="inlineStr">
        <is>
          <t>tap water</t>
        </is>
      </c>
    </row>
    <row r="2412">
      <c r="A2412" t="inlineStr">
        <is>
          <t>market for transport, freight train</t>
        </is>
      </c>
      <c r="B2412" t="n">
        <v>0.0336</v>
      </c>
      <c r="C2412" t="inlineStr">
        <is>
          <t>RoW</t>
        </is>
      </c>
      <c r="D2412" t="inlineStr">
        <is>
          <t>ton kilometer</t>
        </is>
      </c>
      <c r="F2412" t="inlineStr">
        <is>
          <t>technosphere</t>
        </is>
      </c>
      <c r="J2412" t="inlineStr">
        <is>
          <t>transport, freight train</t>
        </is>
      </c>
    </row>
    <row r="2413">
      <c r="A2413" t="inlineStr">
        <is>
          <t>market for transport, freight, lorry, unspecified</t>
        </is>
      </c>
      <c r="B2413" t="n">
        <v>0.0326</v>
      </c>
      <c r="C2413" t="inlineStr">
        <is>
          <t>RER</t>
        </is>
      </c>
      <c r="D2413" t="inlineStr">
        <is>
          <t>ton kilometer</t>
        </is>
      </c>
      <c r="F2413" t="inlineStr">
        <is>
          <t>technosphere</t>
        </is>
      </c>
      <c r="J2413" t="inlineStr">
        <is>
          <t>transport, freight, lorry, unspecified</t>
        </is>
      </c>
    </row>
    <row r="2414">
      <c r="A2414" t="inlineStr">
        <is>
          <t>treatment of wastewater, average, capacity 1E9l/year</t>
        </is>
      </c>
      <c r="B2414" t="n">
        <v>-6.89e-07</v>
      </c>
      <c r="C2414" t="inlineStr">
        <is>
          <t>RoW</t>
        </is>
      </c>
      <c r="D2414" t="inlineStr">
        <is>
          <t>cubic meter</t>
        </is>
      </c>
      <c r="F2414" t="inlineStr">
        <is>
          <t>technosphere</t>
        </is>
      </c>
      <c r="J2414" t="inlineStr">
        <is>
          <t>wastewater, average</t>
        </is>
      </c>
    </row>
    <row r="2416">
      <c r="A2416" t="inlineStr">
        <is>
          <t>Activity</t>
        </is>
      </c>
      <c r="B2416" t="inlineStr">
        <is>
          <t>Ethanol, from forage sorghum, system expansion, at fuelling station</t>
        </is>
      </c>
    </row>
    <row r="2417">
      <c r="A2417" t="inlineStr">
        <is>
          <t>location</t>
        </is>
      </c>
      <c r="B2417" t="inlineStr">
        <is>
          <t>US</t>
        </is>
      </c>
    </row>
    <row r="2418">
      <c r="A2418" t="inlineStr">
        <is>
          <t>production amount</t>
        </is>
      </c>
      <c r="B2418" t="n">
        <v>1</v>
      </c>
    </row>
    <row r="2419">
      <c r="A2419" t="inlineStr">
        <is>
          <t>reference product</t>
        </is>
      </c>
      <c r="B2419" t="inlineStr">
        <is>
          <t>ethanol, without water, in 99.7% solution state, vehicle grade</t>
        </is>
      </c>
    </row>
    <row r="2420">
      <c r="A2420" t="inlineStr">
        <is>
          <t>type</t>
        </is>
      </c>
      <c r="B2420" t="inlineStr">
        <is>
          <t>process</t>
        </is>
      </c>
    </row>
    <row r="2421">
      <c r="A2421" t="inlineStr">
        <is>
          <t>unit</t>
        </is>
      </c>
      <c r="B2421" t="inlineStr">
        <is>
          <t>kilogram</t>
        </is>
      </c>
    </row>
    <row r="2422">
      <c r="A2422" t="inlineStr">
        <is>
          <t>source</t>
        </is>
      </c>
      <c r="B2422" t="inlineStr">
        <is>
          <t>Fuel-Cycle Assessment of Selected Bioethanol Production Pathways in the United States, November 1, 2006, M. Wu, M. Wang, H. Huo, http://greet.es.anl.gov/publication-2lli584z (2020 update). Distribution of fuel (incl. losses) adapted from ecoinvent 3.7.</t>
        </is>
      </c>
    </row>
    <row r="2423">
      <c r="A2423" t="inlineStr">
        <is>
          <t>comment</t>
        </is>
      </c>
      <c r="B2423" t="inlineStr">
        <is>
          <t>system expansion. LHV: 29.7 MJ/kg.</t>
        </is>
      </c>
    </row>
    <row r="2424">
      <c r="A2424" t="inlineStr">
        <is>
          <t>classifications</t>
        </is>
      </c>
      <c r="B2424" t="inlineStr">
        <is>
          <t>CPC::35491:Biodiesel</t>
        </is>
      </c>
    </row>
    <row r="2425">
      <c r="A2425" t="inlineStr">
        <is>
          <t>Exchanges</t>
        </is>
      </c>
    </row>
    <row r="2426">
      <c r="A2426" t="inlineStr">
        <is>
          <t>name</t>
        </is>
      </c>
      <c r="B2426" t="inlineStr">
        <is>
          <t>amount</t>
        </is>
      </c>
      <c r="C2426" t="inlineStr">
        <is>
          <t>location</t>
        </is>
      </c>
      <c r="D2426" t="inlineStr">
        <is>
          <t>unit</t>
        </is>
      </c>
      <c r="E2426" t="inlineStr">
        <is>
          <t>categories</t>
        </is>
      </c>
      <c r="F2426" t="inlineStr">
        <is>
          <t>type</t>
        </is>
      </c>
      <c r="G2426" t="inlineStr">
        <is>
          <t>uncertainty type</t>
        </is>
      </c>
      <c r="H2426" t="inlineStr">
        <is>
          <t>loc</t>
        </is>
      </c>
      <c r="I2426" t="inlineStr">
        <is>
          <t>comment</t>
        </is>
      </c>
      <c r="J2426" t="inlineStr">
        <is>
          <t>reference product</t>
        </is>
      </c>
    </row>
    <row r="2427">
      <c r="A2427" t="inlineStr">
        <is>
          <t>Ethanol, from forage sorghum, system expansion, at fuelling station</t>
        </is>
      </c>
      <c r="B2427" t="n">
        <v>1</v>
      </c>
      <c r="C2427" t="inlineStr">
        <is>
          <t>US</t>
        </is>
      </c>
      <c r="D2427" t="inlineStr">
        <is>
          <t>kilogram</t>
        </is>
      </c>
      <c r="F2427" t="inlineStr">
        <is>
          <t>production</t>
        </is>
      </c>
      <c r="J2427" t="inlineStr">
        <is>
          <t>ethanol, without water, in 99.7% solution state, vehicle grade</t>
        </is>
      </c>
    </row>
    <row r="2428">
      <c r="A2428" t="inlineStr">
        <is>
          <t>Ethanol production, via fermentation, from forage sorghum, system expansion</t>
        </is>
      </c>
      <c r="B2428" t="n">
        <v>1.00057</v>
      </c>
      <c r="C2428" t="inlineStr">
        <is>
          <t>US</t>
        </is>
      </c>
      <c r="D2428" t="inlineStr">
        <is>
          <t>kilogram</t>
        </is>
      </c>
      <c r="F2428" t="inlineStr">
        <is>
          <t>technosphere</t>
        </is>
      </c>
      <c r="J2428" t="inlineStr">
        <is>
          <t>ethanol, from forage sorghum</t>
        </is>
      </c>
    </row>
    <row r="2429">
      <c r="A2429" t="inlineStr">
        <is>
          <t>market group for electricity, low voltage</t>
        </is>
      </c>
      <c r="B2429" t="n">
        <v>0.0067</v>
      </c>
      <c r="C2429" t="inlineStr">
        <is>
          <t>US</t>
        </is>
      </c>
      <c r="D2429" t="inlineStr">
        <is>
          <t>kilowatt hour</t>
        </is>
      </c>
      <c r="F2429" t="inlineStr">
        <is>
          <t>technosphere</t>
        </is>
      </c>
      <c r="J2429" t="inlineStr">
        <is>
          <t>electricity, low voltage</t>
        </is>
      </c>
    </row>
    <row r="2430">
      <c r="A2430" t="inlineStr">
        <is>
          <t>market for fly ash and scrubber sludge</t>
        </is>
      </c>
      <c r="B2430" t="n">
        <v>-0.000168</v>
      </c>
      <c r="C2430" t="inlineStr">
        <is>
          <t>RoW</t>
        </is>
      </c>
      <c r="D2430" t="inlineStr">
        <is>
          <t>kilogram</t>
        </is>
      </c>
      <c r="F2430" t="inlineStr">
        <is>
          <t>technosphere</t>
        </is>
      </c>
      <c r="J2430" t="inlineStr">
        <is>
          <t>fly ash and scrubber sludge</t>
        </is>
      </c>
    </row>
    <row r="2431">
      <c r="A2431" t="inlineStr">
        <is>
          <t>market for heat, central or small-scale, other than natural gas</t>
        </is>
      </c>
      <c r="B2431" t="n">
        <v>0.000584</v>
      </c>
      <c r="C2431" t="inlineStr">
        <is>
          <t>RoW</t>
        </is>
      </c>
      <c r="D2431" t="inlineStr">
        <is>
          <t>megajoule</t>
        </is>
      </c>
      <c r="F2431" t="inlineStr">
        <is>
          <t>technosphere</t>
        </is>
      </c>
      <c r="J2431" t="inlineStr">
        <is>
          <t>heat, central or small-scale, other than natural gas</t>
        </is>
      </c>
    </row>
    <row r="2432">
      <c r="A2432" t="inlineStr">
        <is>
          <t>infrastructure construction, for regional distribution of oil product</t>
        </is>
      </c>
      <c r="B2432" t="n">
        <v>2.6e-10</v>
      </c>
      <c r="C2432" t="inlineStr">
        <is>
          <t>RoW</t>
        </is>
      </c>
      <c r="D2432" t="inlineStr">
        <is>
          <t>unit</t>
        </is>
      </c>
      <c r="F2432" t="inlineStr">
        <is>
          <t>technosphere</t>
        </is>
      </c>
      <c r="J2432" t="inlineStr">
        <is>
          <t>infrastructure, for regional distribution of oil product</t>
        </is>
      </c>
    </row>
    <row r="2433">
      <c r="A2433" t="inlineStr">
        <is>
          <t>market for municipal solid waste</t>
        </is>
      </c>
      <c r="B2433" t="n">
        <v>-6.27e-06</v>
      </c>
      <c r="C2433" t="inlineStr">
        <is>
          <t>RoW</t>
        </is>
      </c>
      <c r="D2433" t="inlineStr">
        <is>
          <t>kilogram</t>
        </is>
      </c>
      <c r="F2433" t="inlineStr">
        <is>
          <t>technosphere</t>
        </is>
      </c>
      <c r="J2433" t="inlineStr">
        <is>
          <t>municipal solid waste</t>
        </is>
      </c>
    </row>
    <row r="2434">
      <c r="A2434" t="inlineStr">
        <is>
          <t>market for rainwater mineral oil storage</t>
        </is>
      </c>
      <c r="B2434" t="n">
        <v>-7.499999999999999e-05</v>
      </c>
      <c r="C2434" t="inlineStr">
        <is>
          <t>RoW</t>
        </is>
      </c>
      <c r="D2434" t="inlineStr">
        <is>
          <t>cubic meter</t>
        </is>
      </c>
      <c r="F2434" t="inlineStr">
        <is>
          <t>technosphere</t>
        </is>
      </c>
      <c r="J2434" t="inlineStr">
        <is>
          <t>rainwater mineral oil storage</t>
        </is>
      </c>
    </row>
    <row r="2435">
      <c r="A2435" t="inlineStr">
        <is>
          <t>market for tap water</t>
        </is>
      </c>
      <c r="B2435" t="n">
        <v>0.0006890000000000001</v>
      </c>
      <c r="C2435" t="inlineStr">
        <is>
          <t>RoW</t>
        </is>
      </c>
      <c r="D2435" t="inlineStr">
        <is>
          <t>kilogram</t>
        </is>
      </c>
      <c r="F2435" t="inlineStr">
        <is>
          <t>technosphere</t>
        </is>
      </c>
      <c r="J2435" t="inlineStr">
        <is>
          <t>tap water</t>
        </is>
      </c>
    </row>
    <row r="2436">
      <c r="A2436" t="inlineStr">
        <is>
          <t>market for transport, freight train</t>
        </is>
      </c>
      <c r="B2436" t="n">
        <v>0.0336</v>
      </c>
      <c r="C2436" t="inlineStr">
        <is>
          <t>RoW</t>
        </is>
      </c>
      <c r="D2436" t="inlineStr">
        <is>
          <t>ton kilometer</t>
        </is>
      </c>
      <c r="F2436" t="inlineStr">
        <is>
          <t>technosphere</t>
        </is>
      </c>
      <c r="J2436" t="inlineStr">
        <is>
          <t>transport, freight train</t>
        </is>
      </c>
    </row>
    <row r="2437">
      <c r="A2437" t="inlineStr">
        <is>
          <t>market for transport, freight, lorry, unspecified</t>
        </is>
      </c>
      <c r="B2437" t="n">
        <v>0.0326</v>
      </c>
      <c r="C2437" t="inlineStr">
        <is>
          <t>RER</t>
        </is>
      </c>
      <c r="D2437" t="inlineStr">
        <is>
          <t>ton kilometer</t>
        </is>
      </c>
      <c r="F2437" t="inlineStr">
        <is>
          <t>technosphere</t>
        </is>
      </c>
      <c r="J2437" t="inlineStr">
        <is>
          <t>transport, freight, lorry, unspecified</t>
        </is>
      </c>
    </row>
    <row r="2438">
      <c r="A2438" t="inlineStr">
        <is>
          <t>treatment of wastewater, average, capacity 1E9l/year</t>
        </is>
      </c>
      <c r="B2438" t="n">
        <v>-6.89e-07</v>
      </c>
      <c r="C2438" t="inlineStr">
        <is>
          <t>RoW</t>
        </is>
      </c>
      <c r="D2438" t="inlineStr">
        <is>
          <t>cubic meter</t>
        </is>
      </c>
      <c r="F2438" t="inlineStr">
        <is>
          <t>technosphere</t>
        </is>
      </c>
      <c r="J2438" t="inlineStr">
        <is>
          <t>wastewater, average</t>
        </is>
      </c>
    </row>
    <row r="2440">
      <c r="A2440" t="inlineStr">
        <is>
          <t>Activity</t>
        </is>
      </c>
      <c r="B2440" t="inlineStr">
        <is>
          <t>Farming and supply of corn</t>
        </is>
      </c>
    </row>
    <row r="2441">
      <c r="A2441" t="inlineStr">
        <is>
          <t>location</t>
        </is>
      </c>
      <c r="B2441" t="inlineStr">
        <is>
          <t>US</t>
        </is>
      </c>
    </row>
    <row r="2442">
      <c r="A2442" t="inlineStr">
        <is>
          <t>production amount</t>
        </is>
      </c>
      <c r="B2442" t="n">
        <v>1</v>
      </c>
    </row>
    <row r="2443">
      <c r="A2443" t="inlineStr">
        <is>
          <t>reference product</t>
        </is>
      </c>
      <c r="B2443" t="inlineStr">
        <is>
          <t>corn, harvested, at ethanol plant</t>
        </is>
      </c>
    </row>
    <row r="2444">
      <c r="A2444" t="inlineStr">
        <is>
          <t>type</t>
        </is>
      </c>
      <c r="B2444" t="inlineStr">
        <is>
          <t>process</t>
        </is>
      </c>
    </row>
    <row r="2445">
      <c r="A2445" t="inlineStr">
        <is>
          <t>unit</t>
        </is>
      </c>
      <c r="B2445" t="inlineStr">
        <is>
          <t>kilogram</t>
        </is>
      </c>
    </row>
    <row r="2446">
      <c r="A2446" t="inlineStr">
        <is>
          <t>source</t>
        </is>
      </c>
      <c r="B2446" t="inlineStr">
        <is>
          <t>Fuel-Cycle Assessment of Selected Bioethanol Production Pathways in the United States, November 1, 2006, M. Wu, M. Wang, H. Huo, http://greet.es.anl.gov/publication-2lli584z (2020 update)</t>
        </is>
      </c>
    </row>
    <row r="2447">
      <c r="A2447" t="inlineStr">
        <is>
          <t>comment</t>
        </is>
      </c>
      <c r="B2447" t="inlineStr">
        <is>
          <t>Already includes a 14% loss (from handling and during transport). Several inputs are missing in GREET and have been added from ecoinvent. For example, the supply of seeds, land occupation, emission from fertilizers to soil and water, etc.</t>
        </is>
      </c>
    </row>
    <row r="2448">
      <c r="A2448" t="inlineStr">
        <is>
          <t>LHV [MJ/kg dry]</t>
        </is>
      </c>
      <c r="B2448" t="n">
        <v>15.83979426587302</v>
      </c>
    </row>
    <row r="2449">
      <c r="A2449" t="inlineStr">
        <is>
          <t>LHV [MJ/kg as received]</t>
        </is>
      </c>
      <c r="B2449" t="n">
        <v>13.62222306865079</v>
      </c>
    </row>
    <row r="2450">
      <c r="A2450" t="inlineStr">
        <is>
          <t>Moisture content [% wt]</t>
        </is>
      </c>
      <c r="B2450" t="n">
        <v>0.14</v>
      </c>
    </row>
    <row r="2451">
      <c r="A2451" t="inlineStr">
        <is>
          <t>classifications</t>
        </is>
      </c>
      <c r="B2451" t="inlineStr">
        <is>
          <t>CPC::01122:Maize (corn), other</t>
        </is>
      </c>
    </row>
    <row r="2452">
      <c r="A2452" t="inlineStr">
        <is>
          <t>Exchanges</t>
        </is>
      </c>
    </row>
    <row r="2453">
      <c r="A2453" t="inlineStr">
        <is>
          <t>name</t>
        </is>
      </c>
      <c r="B2453" t="inlineStr">
        <is>
          <t>amount</t>
        </is>
      </c>
      <c r="C2453" t="inlineStr">
        <is>
          <t>location</t>
        </is>
      </c>
      <c r="D2453" t="inlineStr">
        <is>
          <t>unit</t>
        </is>
      </c>
      <c r="E2453" t="inlineStr">
        <is>
          <t>categories</t>
        </is>
      </c>
      <c r="F2453" t="inlineStr">
        <is>
          <t>type</t>
        </is>
      </c>
      <c r="G2453" t="inlineStr">
        <is>
          <t>comment</t>
        </is>
      </c>
      <c r="H2453" t="inlineStr">
        <is>
          <t>reference product</t>
        </is>
      </c>
    </row>
    <row r="2454">
      <c r="A2454" t="inlineStr">
        <is>
          <t>Farming and supply of corn</t>
        </is>
      </c>
      <c r="B2454" t="n">
        <v>1</v>
      </c>
      <c r="C2454" t="inlineStr">
        <is>
          <t>US</t>
        </is>
      </c>
      <c r="D2454" t="inlineStr">
        <is>
          <t>kilogram</t>
        </is>
      </c>
      <c r="F2454" t="inlineStr">
        <is>
          <t>production</t>
        </is>
      </c>
      <c r="H2454" t="inlineStr">
        <is>
          <t>corn, harvested, at ethanol plant</t>
        </is>
      </c>
    </row>
    <row r="2455">
      <c r="A2455" t="inlineStr">
        <is>
          <t>market for diesel, burned in agricultural machinery</t>
        </is>
      </c>
      <c r="B2455" t="n">
        <v>0.2159952640716</v>
      </c>
      <c r="C2455" t="inlineStr">
        <is>
          <t>GLO</t>
        </is>
      </c>
      <c r="D2455" t="inlineStr">
        <is>
          <t>megajoule</t>
        </is>
      </c>
      <c r="F2455" t="inlineStr">
        <is>
          <t>technosphere</t>
        </is>
      </c>
      <c r="G2455" t="inlineStr">
        <is>
          <t>5200 Btu per bushel</t>
        </is>
      </c>
      <c r="H2455" t="inlineStr">
        <is>
          <t>diesel, burned in agricultural machinery</t>
        </is>
      </c>
    </row>
    <row r="2456">
      <c r="A2456" t="inlineStr">
        <is>
          <t>petrol, unleaded, burned in machinery</t>
        </is>
      </c>
      <c r="B2456" t="n">
        <v>0.03331311572796599</v>
      </c>
      <c r="C2456" t="inlineStr">
        <is>
          <t>GLO</t>
        </is>
      </c>
      <c r="D2456" t="inlineStr">
        <is>
          <t>megajoule</t>
        </is>
      </c>
      <c r="F2456" t="inlineStr">
        <is>
          <t>technosphere</t>
        </is>
      </c>
      <c r="G2456" t="inlineStr">
        <is>
          <t>7729 Btu per ton</t>
        </is>
      </c>
      <c r="H2456" t="inlineStr">
        <is>
          <t>petrol, unleaded, burned in machinery</t>
        </is>
      </c>
    </row>
    <row r="2457">
      <c r="A2457" t="inlineStr">
        <is>
          <t>market for natural gas, burned in gas motor, for storage</t>
        </is>
      </c>
      <c r="B2457" t="n">
        <v>0.06251401392841499</v>
      </c>
      <c r="C2457" t="inlineStr">
        <is>
          <t>GLO</t>
        </is>
      </c>
      <c r="D2457" t="inlineStr">
        <is>
          <t>megajoule</t>
        </is>
      </c>
      <c r="F2457" t="inlineStr">
        <is>
          <t>technosphere</t>
        </is>
      </c>
      <c r="G2457" t="inlineStr">
        <is>
          <t>479 Btu of NG per bushel, 1026 Btu for LPG</t>
        </is>
      </c>
      <c r="H2457" t="inlineStr">
        <is>
          <t>natural gas, burned in gas motor, for storage</t>
        </is>
      </c>
    </row>
    <row r="2458">
      <c r="A2458" t="inlineStr">
        <is>
          <t>market group for electricity, low voltage</t>
        </is>
      </c>
      <c r="B2458" t="n">
        <v>0.015299664538405</v>
      </c>
      <c r="C2458" t="inlineStr">
        <is>
          <t>US</t>
        </is>
      </c>
      <c r="D2458" t="inlineStr">
        <is>
          <t>kilowatt hour</t>
        </is>
      </c>
      <c r="F2458" t="inlineStr">
        <is>
          <t>technosphere</t>
        </is>
      </c>
      <c r="G2458" t="inlineStr">
        <is>
          <t>1326 Btu of electricity per bushel</t>
        </is>
      </c>
      <c r="H2458" t="inlineStr">
        <is>
          <t>electricity, low voltage</t>
        </is>
      </c>
    </row>
    <row r="2459">
      <c r="A2459" t="inlineStr">
        <is>
          <t>market for transport, freight, lorry, unspecified</t>
        </is>
      </c>
      <c r="B2459" t="n">
        <v>0.0805</v>
      </c>
      <c r="C2459" t="inlineStr">
        <is>
          <t>RER</t>
        </is>
      </c>
      <c r="D2459" t="inlineStr">
        <is>
          <t>ton kilometer</t>
        </is>
      </c>
      <c r="F2459" t="inlineStr">
        <is>
          <t>technosphere</t>
        </is>
      </c>
      <c r="G2459" t="inlineStr">
        <is>
          <t>50 miles by truck</t>
        </is>
      </c>
      <c r="H2459" t="inlineStr">
        <is>
          <t>transport, freight, lorry, unspecified</t>
        </is>
      </c>
    </row>
    <row r="2460">
      <c r="A2460" t="inlineStr">
        <is>
          <t>market for transport, freight, inland waterways, barge</t>
        </is>
      </c>
      <c r="B2460" t="n">
        <v>0.5635</v>
      </c>
      <c r="C2460" t="inlineStr">
        <is>
          <t>RoW</t>
        </is>
      </c>
      <c r="D2460" t="inlineStr">
        <is>
          <t>ton kilometer</t>
        </is>
      </c>
      <c r="F2460" t="inlineStr">
        <is>
          <t>technosphere</t>
        </is>
      </c>
      <c r="G2460" t="inlineStr">
        <is>
          <t>350 miles by barge</t>
        </is>
      </c>
      <c r="H2460" t="inlineStr">
        <is>
          <t>transport, freight, inland waterways, barge</t>
        </is>
      </c>
    </row>
    <row r="2461">
      <c r="A2461" t="inlineStr">
        <is>
          <t>market for transport, freight train</t>
        </is>
      </c>
      <c r="B2461" t="n">
        <v>0.644</v>
      </c>
      <c r="C2461" t="inlineStr">
        <is>
          <t>RoW</t>
        </is>
      </c>
      <c r="D2461" t="inlineStr">
        <is>
          <t>ton kilometer</t>
        </is>
      </c>
      <c r="F2461" t="inlineStr">
        <is>
          <t>technosphere</t>
        </is>
      </c>
      <c r="G2461" t="inlineStr">
        <is>
          <t>400 miles by train</t>
        </is>
      </c>
      <c r="H2461" t="inlineStr">
        <is>
          <t>transport, freight train</t>
        </is>
      </c>
    </row>
    <row r="2462">
      <c r="A2462" t="inlineStr">
        <is>
          <t>market for inorganic nitrogen fertiliser, as N</t>
        </is>
      </c>
      <c r="B2462" t="n">
        <v>0.015807055</v>
      </c>
      <c r="C2462" t="inlineStr">
        <is>
          <t>US</t>
        </is>
      </c>
      <c r="D2462" t="inlineStr">
        <is>
          <t>kilogram</t>
        </is>
      </c>
      <c r="F2462" t="inlineStr">
        <is>
          <t>technosphere</t>
        </is>
      </c>
      <c r="H2462" t="inlineStr">
        <is>
          <t>inorganic nitrogen fertiliser, as N</t>
        </is>
      </c>
    </row>
    <row r="2463">
      <c r="A2463" t="inlineStr">
        <is>
          <t>market for inorganic phosphorus fertiliser, as P2O5</t>
        </is>
      </c>
      <c r="B2463" t="n">
        <v>0.005929121999999999</v>
      </c>
      <c r="C2463" t="inlineStr">
        <is>
          <t>US</t>
        </is>
      </c>
      <c r="D2463" t="inlineStr">
        <is>
          <t>kilogram</t>
        </is>
      </c>
      <c r="F2463" t="inlineStr">
        <is>
          <t>technosphere</t>
        </is>
      </c>
      <c r="H2463" t="inlineStr">
        <is>
          <t>inorganic phosphorus fertiliser, as P2O5</t>
        </is>
      </c>
    </row>
    <row r="2464">
      <c r="A2464" t="inlineStr">
        <is>
          <t>market for inorganic potassium fertiliser, as K2O</t>
        </is>
      </c>
      <c r="B2464" t="n">
        <v>0.005996050999999999</v>
      </c>
      <c r="C2464" t="inlineStr">
        <is>
          <t>US</t>
        </is>
      </c>
      <c r="D2464" t="inlineStr">
        <is>
          <t>kilogram</t>
        </is>
      </c>
      <c r="F2464" t="inlineStr">
        <is>
          <t>technosphere</t>
        </is>
      </c>
      <c r="H2464" t="inlineStr">
        <is>
          <t>inorganic potassium fertiliser, as K2O</t>
        </is>
      </c>
    </row>
    <row r="2465">
      <c r="A2465" t="inlineStr">
        <is>
          <t>market for soil pH raising agent, as CaCO3</t>
        </is>
      </c>
      <c r="B2465" t="n">
        <v>0.05736209</v>
      </c>
      <c r="C2465" t="inlineStr">
        <is>
          <t>GLO</t>
        </is>
      </c>
      <c r="D2465" t="inlineStr">
        <is>
          <t>kilogram</t>
        </is>
      </c>
      <c r="F2465" t="inlineStr">
        <is>
          <t>technosphere</t>
        </is>
      </c>
      <c r="H2465" t="inlineStr">
        <is>
          <t>soil pH raising agent, as CaCO3</t>
        </is>
      </c>
    </row>
    <row r="2466">
      <c r="A2466" t="inlineStr">
        <is>
          <t>market for pyrethroid-compound</t>
        </is>
      </c>
      <c r="B2466" t="n">
        <v>4.917312999999999e-07</v>
      </c>
      <c r="C2466" t="inlineStr">
        <is>
          <t>GLO</t>
        </is>
      </c>
      <c r="D2466" t="inlineStr">
        <is>
          <t>kilogram</t>
        </is>
      </c>
      <c r="F2466" t="inlineStr">
        <is>
          <t>technosphere</t>
        </is>
      </c>
      <c r="G2466" t="inlineStr">
        <is>
          <t>pesticide</t>
        </is>
      </c>
      <c r="H2466" t="inlineStr">
        <is>
          <t>pyrethroid-compound</t>
        </is>
      </c>
    </row>
    <row r="2467">
      <c r="A2467" t="inlineStr">
        <is>
          <t>market for bipyridylium-compound</t>
        </is>
      </c>
      <c r="B2467" t="n">
        <v>0.0002304306415</v>
      </c>
      <c r="C2467" t="inlineStr">
        <is>
          <t>GLO</t>
        </is>
      </c>
      <c r="D2467" t="inlineStr">
        <is>
          <t>kilogram</t>
        </is>
      </c>
      <c r="F2467" t="inlineStr">
        <is>
          <t>technosphere</t>
        </is>
      </c>
      <c r="G2467" t="inlineStr">
        <is>
          <t>herbicide</t>
        </is>
      </c>
      <c r="H2467" t="inlineStr">
        <is>
          <t>bipyridylium-compound</t>
        </is>
      </c>
    </row>
    <row r="2468">
      <c r="A2468" t="inlineStr">
        <is>
          <t>market for maize seed, for sowing</t>
        </is>
      </c>
      <c r="B2468" t="n">
        <v>0.00322</v>
      </c>
      <c r="C2468" t="inlineStr">
        <is>
          <t>GLO</t>
        </is>
      </c>
      <c r="D2468" t="inlineStr">
        <is>
          <t>kilogram</t>
        </is>
      </c>
      <c r="F2468" t="inlineStr">
        <is>
          <t>technosphere</t>
        </is>
      </c>
      <c r="G2468" t="inlineStr">
        <is>
          <t>seeds, from "maize grain production, US" from ecoinvent</t>
        </is>
      </c>
      <c r="H2468" t="inlineStr">
        <is>
          <t>maize seed, for sowing</t>
        </is>
      </c>
    </row>
    <row r="2469">
      <c r="A2469" t="inlineStr">
        <is>
          <t>market for application of plant protection product, by field sprayer</t>
        </is>
      </c>
      <c r="B2469" t="n">
        <v>8.253e-05</v>
      </c>
      <c r="C2469" t="inlineStr">
        <is>
          <t>GLO</t>
        </is>
      </c>
      <c r="D2469" t="inlineStr">
        <is>
          <t>hectare</t>
        </is>
      </c>
      <c r="F2469" t="inlineStr">
        <is>
          <t>technosphere</t>
        </is>
      </c>
      <c r="G2469" t="inlineStr">
        <is>
          <t>spraying, from "maize grain production, US" from ecoinvent</t>
        </is>
      </c>
      <c r="H2469" t="inlineStr">
        <is>
          <t>application of plant protection product, by field sprayer</t>
        </is>
      </c>
    </row>
    <row r="2470">
      <c r="A2470" t="inlineStr">
        <is>
          <t>market for irrigation</t>
        </is>
      </c>
      <c r="B2470" t="n">
        <v>0.24474</v>
      </c>
      <c r="C2470" t="inlineStr">
        <is>
          <t>US</t>
        </is>
      </c>
      <c r="D2470" t="inlineStr">
        <is>
          <t>cubic meter</t>
        </is>
      </c>
      <c r="F2470" t="inlineStr">
        <is>
          <t>technosphere</t>
        </is>
      </c>
      <c r="G2470" t="inlineStr">
        <is>
          <t>irrigation, from "maize grain production, US" from ecoinvent</t>
        </is>
      </c>
      <c r="H2470" t="inlineStr">
        <is>
          <t>irrigation</t>
        </is>
      </c>
    </row>
    <row r="2471">
      <c r="A2471" t="inlineStr">
        <is>
          <t>Carbon dioxide, in air</t>
        </is>
      </c>
      <c r="B2471" t="n">
        <v>1.4763</v>
      </c>
      <c r="D2471" t="inlineStr">
        <is>
          <t>kilogram</t>
        </is>
      </c>
      <c r="E2471" t="inlineStr">
        <is>
          <t>natural resource::in air</t>
        </is>
      </c>
      <c r="F2471" t="inlineStr">
        <is>
          <t>biosphere</t>
        </is>
      </c>
      <c r="G2471" t="inlineStr">
        <is>
          <t>from "maize grain production, US" from ecoinvent. 14% moisture content.</t>
        </is>
      </c>
    </row>
    <row r="2472">
      <c r="A2472" t="inlineStr">
        <is>
          <t>Energy, gross calorific value, in biomass</t>
        </is>
      </c>
      <c r="B2472" t="n">
        <v>13.62222306865079</v>
      </c>
      <c r="D2472" t="inlineStr">
        <is>
          <t>megajoule</t>
        </is>
      </c>
      <c r="E2472" t="inlineStr">
        <is>
          <t>natural resource::biotic</t>
        </is>
      </c>
      <c r="F2472" t="inlineStr">
        <is>
          <t>biosphere</t>
        </is>
      </c>
      <c r="G2472" t="inlineStr">
        <is>
          <t>from "maize grain production, US" from ecoinvent. 14% moisture content.</t>
        </is>
      </c>
    </row>
    <row r="2473">
      <c r="A2473" t="inlineStr">
        <is>
          <t>Carbon dioxide, fossil</t>
        </is>
      </c>
      <c r="B2473" t="n">
        <v>0.02216530999999999</v>
      </c>
      <c r="D2473" t="inlineStr">
        <is>
          <t>kilogram</t>
        </is>
      </c>
      <c r="E2473" t="inlineStr">
        <is>
          <t>air</t>
        </is>
      </c>
      <c r="F2473" t="inlineStr">
        <is>
          <t>biosphere</t>
        </is>
      </c>
      <c r="G2473" t="inlineStr">
        <is>
          <t>.248 kg CO2 from urea use per ton, .315 kg CO2 from CaCO2 use, per bushel</t>
        </is>
      </c>
    </row>
    <row r="2474">
      <c r="A2474" t="inlineStr">
        <is>
          <t>Nitric oxide</t>
        </is>
      </c>
      <c r="B2474" t="n">
        <v>0.00036196778</v>
      </c>
      <c r="D2474" t="inlineStr">
        <is>
          <t>kilogram</t>
        </is>
      </c>
      <c r="E2474" t="inlineStr">
        <is>
          <t>air</t>
        </is>
      </c>
      <c r="F2474" t="inlineStr">
        <is>
          <t>biosphere</t>
        </is>
      </c>
      <c r="G2474" t="inlineStr">
        <is>
          <t>8.88 g/ton NO from fertilizer use</t>
        </is>
      </c>
    </row>
    <row r="2475">
      <c r="A2475" t="inlineStr">
        <is>
          <t>Dinitrogen monoxide</t>
        </is>
      </c>
      <c r="B2475" t="n">
        <v>0.0004520069699999999</v>
      </c>
      <c r="D2475" t="inlineStr">
        <is>
          <t>kilogram</t>
        </is>
      </c>
      <c r="E2475" t="inlineStr">
        <is>
          <t>air</t>
        </is>
      </c>
      <c r="F2475" t="inlineStr">
        <is>
          <t>biosphere</t>
        </is>
      </c>
      <c r="G2475" t="inlineStr">
        <is>
          <t>10.7 g/ton of N2O from fertilizer use</t>
        </is>
      </c>
    </row>
    <row r="2476">
      <c r="A2476" t="inlineStr">
        <is>
          <t>Water</t>
        </is>
      </c>
      <c r="B2476" t="n">
        <v>0.170071927921028</v>
      </c>
      <c r="D2476" t="inlineStr">
        <is>
          <t>cubic meter</t>
        </is>
      </c>
      <c r="E2476" t="inlineStr">
        <is>
          <t>air</t>
        </is>
      </c>
      <c r="F2476" t="inlineStr">
        <is>
          <t>biosphere</t>
        </is>
      </c>
      <c r="G2476" t="inlineStr">
        <is>
          <t>from "maize grain production, US" from ecoinvent</t>
        </is>
      </c>
    </row>
    <row r="2477">
      <c r="A2477" t="inlineStr">
        <is>
          <t>Nitrogen oxides</t>
        </is>
      </c>
      <c r="B2477" t="n">
        <v>8.351742e-05</v>
      </c>
      <c r="D2477" t="inlineStr">
        <is>
          <t>kilogram</t>
        </is>
      </c>
      <c r="E2477" t="inlineStr">
        <is>
          <t>air::non-urban air or from high stacks</t>
        </is>
      </c>
      <c r="F2477" t="inlineStr">
        <is>
          <t>biosphere</t>
        </is>
      </c>
      <c r="G2477" t="inlineStr">
        <is>
          <t>from "maize grain production, US" from ecoinvent</t>
        </is>
      </c>
    </row>
    <row r="2478">
      <c r="A2478" t="inlineStr">
        <is>
          <t>Ammonia</t>
        </is>
      </c>
      <c r="B2478" t="n">
        <v>0.001018231</v>
      </c>
      <c r="D2478" t="inlineStr">
        <is>
          <t>kilogram</t>
        </is>
      </c>
      <c r="E2478" t="inlineStr">
        <is>
          <t>air::non-urban air or from high stacks</t>
        </is>
      </c>
      <c r="F2478" t="inlineStr">
        <is>
          <t>biosphere</t>
        </is>
      </c>
      <c r="G2478" t="inlineStr">
        <is>
          <t>from "maize grain production, US" from ecoinvent</t>
        </is>
      </c>
    </row>
    <row r="2479">
      <c r="A2479" t="inlineStr">
        <is>
          <t>Transformation, from annual crop</t>
        </is>
      </c>
      <c r="B2479" t="n">
        <v>0.479910813253012</v>
      </c>
      <c r="D2479" t="inlineStr">
        <is>
          <t>square meter</t>
        </is>
      </c>
      <c r="E2479" t="inlineStr">
        <is>
          <t>natural resource::land</t>
        </is>
      </c>
      <c r="F2479" t="inlineStr">
        <is>
          <t>biosphere</t>
        </is>
      </c>
      <c r="G2479" t="inlineStr">
        <is>
          <t>Originally 166 bushel/acre. Assumes two yields per year.</t>
        </is>
      </c>
    </row>
    <row r="2480">
      <c r="A2480" t="inlineStr">
        <is>
          <t>Transformation, to annual crop</t>
        </is>
      </c>
      <c r="B2480" t="n">
        <v>0.479910813253012</v>
      </c>
      <c r="D2480" t="inlineStr">
        <is>
          <t>square meter</t>
        </is>
      </c>
      <c r="E2480" t="inlineStr">
        <is>
          <t>natural resource::land</t>
        </is>
      </c>
      <c r="F2480" t="inlineStr">
        <is>
          <t>biosphere</t>
        </is>
      </c>
      <c r="G2480" t="inlineStr">
        <is>
          <t>Originally 166 bushel/acre. Assumes two yields per year.</t>
        </is>
      </c>
    </row>
    <row r="2481">
      <c r="A2481" t="inlineStr">
        <is>
          <t>Occupation, annual crop</t>
        </is>
      </c>
      <c r="B2481" t="n">
        <v>0.959821626506024</v>
      </c>
      <c r="D2481" t="inlineStr">
        <is>
          <t>square meter-year</t>
        </is>
      </c>
      <c r="E2481" t="inlineStr">
        <is>
          <t>natural resource::land</t>
        </is>
      </c>
      <c r="F2481" t="inlineStr">
        <is>
          <t>biosphere</t>
        </is>
      </c>
      <c r="G2481" t="inlineStr">
        <is>
          <t>Assumes two yields per year.</t>
        </is>
      </c>
    </row>
    <row r="2482">
      <c r="A2482" t="inlineStr">
        <is>
          <t>Acetamide</t>
        </is>
      </c>
      <c r="B2482" t="n">
        <v>1.0108e-06</v>
      </c>
      <c r="D2482" t="inlineStr">
        <is>
          <t>kilogram</t>
        </is>
      </c>
      <c r="E2482" t="inlineStr">
        <is>
          <t>soil::agricultural</t>
        </is>
      </c>
      <c r="F2482" t="inlineStr">
        <is>
          <t>biosphere</t>
        </is>
      </c>
      <c r="G2482" t="inlineStr">
        <is>
          <t>from "maize grain production, US" from ecoinvent</t>
        </is>
      </c>
    </row>
    <row r="2483">
      <c r="A2483" t="inlineStr">
        <is>
          <t>Paraquat</t>
        </is>
      </c>
      <c r="B2483" t="n">
        <v>6.1367e-07</v>
      </c>
      <c r="D2483" t="inlineStr">
        <is>
          <t>kilogram</t>
        </is>
      </c>
      <c r="E2483" t="inlineStr">
        <is>
          <t>soil::agricultural</t>
        </is>
      </c>
      <c r="F2483" t="inlineStr">
        <is>
          <t>biosphere</t>
        </is>
      </c>
      <c r="G2483" t="inlineStr">
        <is>
          <t>from "maize grain production, US" from ecoinvent</t>
        </is>
      </c>
    </row>
    <row r="2484">
      <c r="A2484" t="inlineStr">
        <is>
          <t>Imazapyr</t>
        </is>
      </c>
      <c r="B2484" t="n">
        <v>4.8131e-09</v>
      </c>
      <c r="D2484" t="inlineStr">
        <is>
          <t>kilogram</t>
        </is>
      </c>
      <c r="E2484" t="inlineStr">
        <is>
          <t>soil::agricultural</t>
        </is>
      </c>
      <c r="F2484" t="inlineStr">
        <is>
          <t>biosphere</t>
        </is>
      </c>
      <c r="G2484" t="inlineStr">
        <is>
          <t>from "maize grain production, US" from ecoinvent</t>
        </is>
      </c>
    </row>
    <row r="2485">
      <c r="A2485" t="inlineStr">
        <is>
          <t>Bromoxynil</t>
        </is>
      </c>
      <c r="B2485" t="n">
        <v>6.4977e-07</v>
      </c>
      <c r="D2485" t="inlineStr">
        <is>
          <t>kilogram</t>
        </is>
      </c>
      <c r="E2485" t="inlineStr">
        <is>
          <t>soil::agricultural</t>
        </is>
      </c>
      <c r="F2485" t="inlineStr">
        <is>
          <t>biosphere</t>
        </is>
      </c>
      <c r="G2485" t="inlineStr">
        <is>
          <t>from "maize grain production, US" from ecoinvent</t>
        </is>
      </c>
    </row>
    <row r="2486">
      <c r="A2486" t="inlineStr">
        <is>
          <t>Copper</t>
        </is>
      </c>
      <c r="B2486" t="n">
        <v>-1.5041e-06</v>
      </c>
      <c r="D2486" t="inlineStr">
        <is>
          <t>kilogram</t>
        </is>
      </c>
      <c r="E2486" t="inlineStr">
        <is>
          <t>soil::agricultural</t>
        </is>
      </c>
      <c r="F2486" t="inlineStr">
        <is>
          <t>biosphere</t>
        </is>
      </c>
      <c r="G2486" t="inlineStr">
        <is>
          <t>from "maize grain production, US" from ecoinvent</t>
        </is>
      </c>
    </row>
    <row r="2487">
      <c r="A2487" t="inlineStr">
        <is>
          <t>Rimsulfuron</t>
        </is>
      </c>
      <c r="B2487" t="n">
        <v>1.2033e-07</v>
      </c>
      <c r="D2487" t="inlineStr">
        <is>
          <t>kilogram</t>
        </is>
      </c>
      <c r="E2487" t="inlineStr">
        <is>
          <t>soil::agricultural</t>
        </is>
      </c>
      <c r="F2487" t="inlineStr">
        <is>
          <t>biosphere</t>
        </is>
      </c>
      <c r="G2487" t="inlineStr">
        <is>
          <t>from "maize grain production, US" from ecoinvent</t>
        </is>
      </c>
    </row>
    <row r="2488">
      <c r="A2488" t="inlineStr">
        <is>
          <t>Pendimethalin</t>
        </is>
      </c>
      <c r="B2488" t="n">
        <v>2.4787e-06</v>
      </c>
      <c r="D2488" t="inlineStr">
        <is>
          <t>kilogram</t>
        </is>
      </c>
      <c r="E2488" t="inlineStr">
        <is>
          <t>soil::agricultural</t>
        </is>
      </c>
      <c r="F2488" t="inlineStr">
        <is>
          <t>biosphere</t>
        </is>
      </c>
      <c r="G2488" t="inlineStr">
        <is>
          <t>from "maize grain production, US" from ecoinvent</t>
        </is>
      </c>
    </row>
    <row r="2489">
      <c r="A2489" t="inlineStr">
        <is>
          <t>Permethrin</t>
        </is>
      </c>
      <c r="B2489" t="n">
        <v>1.0829e-07</v>
      </c>
      <c r="D2489" t="inlineStr">
        <is>
          <t>kilogram</t>
        </is>
      </c>
      <c r="E2489" t="inlineStr">
        <is>
          <t>soil::agricultural</t>
        </is>
      </c>
      <c r="F2489" t="inlineStr">
        <is>
          <t>biosphere</t>
        </is>
      </c>
      <c r="G2489" t="inlineStr">
        <is>
          <t>from "maize grain production, US" from ecoinvent</t>
        </is>
      </c>
    </row>
    <row r="2490">
      <c r="A2490" t="inlineStr">
        <is>
          <t>Tebupirimphos</t>
        </is>
      </c>
      <c r="B2490" t="n">
        <v>1.0108e-06</v>
      </c>
      <c r="D2490" t="inlineStr">
        <is>
          <t>kilogram</t>
        </is>
      </c>
      <c r="E2490" t="inlineStr">
        <is>
          <t>soil::agricultural</t>
        </is>
      </c>
      <c r="F2490" t="inlineStr">
        <is>
          <t>biosphere</t>
        </is>
      </c>
      <c r="G2490" t="inlineStr">
        <is>
          <t>from "maize grain production, US" from ecoinvent</t>
        </is>
      </c>
    </row>
    <row r="2491">
      <c r="A2491" t="inlineStr">
        <is>
          <t>Lambda-cyhalothrin</t>
        </is>
      </c>
      <c r="B2491" t="n">
        <v>2.4065e-08</v>
      </c>
      <c r="D2491" t="inlineStr">
        <is>
          <t>kilogram</t>
        </is>
      </c>
      <c r="E2491" t="inlineStr">
        <is>
          <t>soil::agricultural</t>
        </is>
      </c>
      <c r="F2491" t="inlineStr">
        <is>
          <t>biosphere</t>
        </is>
      </c>
      <c r="G2491" t="inlineStr">
        <is>
          <t>from "maize grain production, US" from ecoinvent</t>
        </is>
      </c>
    </row>
    <row r="2492">
      <c r="A2492" t="inlineStr">
        <is>
          <t>Nickel</t>
        </is>
      </c>
      <c r="B2492" t="n">
        <v>-3.2894e-07</v>
      </c>
      <c r="D2492" t="inlineStr">
        <is>
          <t>kilogram</t>
        </is>
      </c>
      <c r="E2492" t="inlineStr">
        <is>
          <t>soil::agricultural</t>
        </is>
      </c>
      <c r="F2492" t="inlineStr">
        <is>
          <t>biosphere</t>
        </is>
      </c>
      <c r="G2492" t="inlineStr">
        <is>
          <t>from "maize grain production, US" from ecoinvent</t>
        </is>
      </c>
    </row>
    <row r="2493">
      <c r="A2493" t="inlineStr">
        <is>
          <t>Tefluthrin</t>
        </is>
      </c>
      <c r="B2493" t="n">
        <v>7.9416e-07</v>
      </c>
      <c r="D2493" t="inlineStr">
        <is>
          <t>kilogram</t>
        </is>
      </c>
      <c r="E2493" t="inlineStr">
        <is>
          <t>soil::agricultural</t>
        </is>
      </c>
      <c r="F2493" t="inlineStr">
        <is>
          <t>biosphere</t>
        </is>
      </c>
      <c r="G2493" t="inlineStr">
        <is>
          <t>from "maize grain production, US" from ecoinvent</t>
        </is>
      </c>
    </row>
    <row r="2494">
      <c r="A2494" t="inlineStr">
        <is>
          <t>Alachlor</t>
        </is>
      </c>
      <c r="B2494" t="n">
        <v>4.1393e-06</v>
      </c>
      <c r="D2494" t="inlineStr">
        <is>
          <t>kilogram</t>
        </is>
      </c>
      <c r="E2494" t="inlineStr">
        <is>
          <t>soil::agricultural</t>
        </is>
      </c>
      <c r="F2494" t="inlineStr">
        <is>
          <t>biosphere</t>
        </is>
      </c>
      <c r="G2494" t="inlineStr">
        <is>
          <t>from "maize grain production, US" from ecoinvent</t>
        </is>
      </c>
    </row>
    <row r="2495">
      <c r="A2495" t="inlineStr">
        <is>
          <t>Cyfluthrin</t>
        </is>
      </c>
      <c r="B2495" t="n">
        <v>5.0538e-08</v>
      </c>
      <c r="D2495" t="inlineStr">
        <is>
          <t>kilogram</t>
        </is>
      </c>
      <c r="E2495" t="inlineStr">
        <is>
          <t>soil::agricultural</t>
        </is>
      </c>
      <c r="F2495" t="inlineStr">
        <is>
          <t>biosphere</t>
        </is>
      </c>
      <c r="G2495" t="inlineStr">
        <is>
          <t>from "maize grain production, US" from ecoinvent</t>
        </is>
      </c>
    </row>
    <row r="2496">
      <c r="A2496" t="inlineStr">
        <is>
          <t>Zinc</t>
        </is>
      </c>
      <c r="B2496" t="n">
        <v>-5.9001e-06</v>
      </c>
      <c r="D2496" t="inlineStr">
        <is>
          <t>kilogram</t>
        </is>
      </c>
      <c r="E2496" t="inlineStr">
        <is>
          <t>soil::agricultural</t>
        </is>
      </c>
      <c r="F2496" t="inlineStr">
        <is>
          <t>biosphere</t>
        </is>
      </c>
      <c r="G2496" t="inlineStr">
        <is>
          <t>from "maize grain production, US" from ecoinvent</t>
        </is>
      </c>
    </row>
    <row r="2497">
      <c r="A2497" t="inlineStr">
        <is>
          <t>Mesotrione</t>
        </is>
      </c>
      <c r="B2497" t="n">
        <v>1.5643e-06</v>
      </c>
      <c r="D2497" t="inlineStr">
        <is>
          <t>kilogram</t>
        </is>
      </c>
      <c r="E2497" t="inlineStr">
        <is>
          <t>soil::agricultural</t>
        </is>
      </c>
      <c r="F2497" t="inlineStr">
        <is>
          <t>biosphere</t>
        </is>
      </c>
      <c r="G2497" t="inlineStr">
        <is>
          <t>from "maize grain production, US" from ecoinvent</t>
        </is>
      </c>
    </row>
    <row r="2498">
      <c r="A2498" t="inlineStr">
        <is>
          <t>Terbufos</t>
        </is>
      </c>
      <c r="B2498" t="n">
        <v>2.6953e-06</v>
      </c>
      <c r="D2498" t="inlineStr">
        <is>
          <t>kilogram</t>
        </is>
      </c>
      <c r="E2498" t="inlineStr">
        <is>
          <t>soil::agricultural</t>
        </is>
      </c>
      <c r="F2498" t="inlineStr">
        <is>
          <t>biosphere</t>
        </is>
      </c>
      <c r="G2498" t="inlineStr">
        <is>
          <t>from "maize grain production, US" from ecoinvent</t>
        </is>
      </c>
    </row>
    <row r="2499">
      <c r="A2499" t="inlineStr">
        <is>
          <t>Chromium</t>
        </is>
      </c>
      <c r="B2499" t="n">
        <v>4.4455e-08</v>
      </c>
      <c r="D2499" t="inlineStr">
        <is>
          <t>kilogram</t>
        </is>
      </c>
      <c r="E2499" t="inlineStr">
        <is>
          <t>soil::agricultural</t>
        </is>
      </c>
      <c r="F2499" t="inlineStr">
        <is>
          <t>biosphere</t>
        </is>
      </c>
      <c r="G2499" t="inlineStr">
        <is>
          <t>from "maize grain production, US" from ecoinvent</t>
        </is>
      </c>
    </row>
    <row r="2500">
      <c r="A2500" t="inlineStr">
        <is>
          <t>Foramsulfuron</t>
        </is>
      </c>
      <c r="B2500" t="n">
        <v>3.6098e-08</v>
      </c>
      <c r="D2500" t="inlineStr">
        <is>
          <t>kilogram</t>
        </is>
      </c>
      <c r="E2500" t="inlineStr">
        <is>
          <t>soil::agricultural</t>
        </is>
      </c>
      <c r="F2500" t="inlineStr">
        <is>
          <t>biosphere</t>
        </is>
      </c>
      <c r="G2500" t="inlineStr">
        <is>
          <t>from "maize grain production, US" from ecoinvent</t>
        </is>
      </c>
    </row>
    <row r="2501">
      <c r="A2501" t="inlineStr">
        <is>
          <t>Bifenthrin</t>
        </is>
      </c>
      <c r="B2501" t="n">
        <v>2.1659e-07</v>
      </c>
      <c r="D2501" t="inlineStr">
        <is>
          <t>kilogram</t>
        </is>
      </c>
      <c r="E2501" t="inlineStr">
        <is>
          <t>soil::agricultural</t>
        </is>
      </c>
      <c r="F2501" t="inlineStr">
        <is>
          <t>biosphere</t>
        </is>
      </c>
      <c r="G2501" t="inlineStr">
        <is>
          <t>from "maize grain production, US" from ecoinvent</t>
        </is>
      </c>
    </row>
    <row r="2502">
      <c r="A2502" t="inlineStr">
        <is>
          <t>Cadmium</t>
        </is>
      </c>
      <c r="B2502" t="n">
        <v>-1.8835e-08</v>
      </c>
      <c r="D2502" t="inlineStr">
        <is>
          <t>kilogram</t>
        </is>
      </c>
      <c r="E2502" t="inlineStr">
        <is>
          <t>soil::agricultural</t>
        </is>
      </c>
      <c r="F2502" t="inlineStr">
        <is>
          <t>biosphere</t>
        </is>
      </c>
      <c r="G2502" t="inlineStr">
        <is>
          <t>from "maize grain production, US" from ecoinvent</t>
        </is>
      </c>
    </row>
    <row r="2503">
      <c r="A2503" t="inlineStr">
        <is>
          <t>Metolachlor</t>
        </is>
      </c>
      <c r="B2503" t="n">
        <v>4.2885e-05</v>
      </c>
      <c r="D2503" t="inlineStr">
        <is>
          <t>kilogram</t>
        </is>
      </c>
      <c r="E2503" t="inlineStr">
        <is>
          <t>soil::agricultural</t>
        </is>
      </c>
      <c r="F2503" t="inlineStr">
        <is>
          <t>biosphere</t>
        </is>
      </c>
      <c r="G2503" t="inlineStr">
        <is>
          <t>from "maize grain production, US" from ecoinvent</t>
        </is>
      </c>
    </row>
    <row r="2504">
      <c r="A2504" t="inlineStr">
        <is>
          <t>Atrazine</t>
        </is>
      </c>
      <c r="B2504" t="n">
        <v>9.246000000000001e-05</v>
      </c>
      <c r="D2504" t="inlineStr">
        <is>
          <t>kilogram</t>
        </is>
      </c>
      <c r="E2504" t="inlineStr">
        <is>
          <t>soil::agricultural</t>
        </is>
      </c>
      <c r="F2504" t="inlineStr">
        <is>
          <t>biosphere</t>
        </is>
      </c>
      <c r="G2504" t="inlineStr">
        <is>
          <t>from "maize grain production, US" from ecoinvent</t>
        </is>
      </c>
    </row>
    <row r="2505">
      <c r="A2505" t="inlineStr">
        <is>
          <t>Dimethenamid</t>
        </is>
      </c>
      <c r="B2505" t="n">
        <v>5.0297e-06</v>
      </c>
      <c r="D2505" t="inlineStr">
        <is>
          <t>kilogram</t>
        </is>
      </c>
      <c r="E2505" t="inlineStr">
        <is>
          <t>soil::agricultural</t>
        </is>
      </c>
      <c r="F2505" t="inlineStr">
        <is>
          <t>biosphere</t>
        </is>
      </c>
      <c r="G2505" t="inlineStr">
        <is>
          <t>from "maize grain production, US" from ecoinvent</t>
        </is>
      </c>
    </row>
    <row r="2506">
      <c r="A2506" t="inlineStr">
        <is>
          <t>Simazine</t>
        </is>
      </c>
      <c r="B2506" t="n">
        <v>2.4306e-06</v>
      </c>
      <c r="D2506" t="inlineStr">
        <is>
          <t>kilogram</t>
        </is>
      </c>
      <c r="E2506" t="inlineStr">
        <is>
          <t>soil::agricultural</t>
        </is>
      </c>
      <c r="F2506" t="inlineStr">
        <is>
          <t>biosphere</t>
        </is>
      </c>
      <c r="G2506" t="inlineStr">
        <is>
          <t>from "maize grain production, US" from ecoinvent</t>
        </is>
      </c>
    </row>
    <row r="2507">
      <c r="A2507" t="inlineStr">
        <is>
          <t>Dicamba</t>
        </is>
      </c>
      <c r="B2507" t="n">
        <v>1.7327e-06</v>
      </c>
      <c r="D2507" t="inlineStr">
        <is>
          <t>kilogram</t>
        </is>
      </c>
      <c r="E2507" t="inlineStr">
        <is>
          <t>soil::agricultural</t>
        </is>
      </c>
      <c r="F2507" t="inlineStr">
        <is>
          <t>biosphere</t>
        </is>
      </c>
      <c r="G2507" t="inlineStr">
        <is>
          <t>from "maize grain production, US" from ecoinvent</t>
        </is>
      </c>
    </row>
    <row r="2508">
      <c r="A2508" t="inlineStr">
        <is>
          <t>Fipronil</t>
        </is>
      </c>
      <c r="B2508" t="n">
        <v>2.8879e-07</v>
      </c>
      <c r="D2508" t="inlineStr">
        <is>
          <t>kilogram</t>
        </is>
      </c>
      <c r="E2508" t="inlineStr">
        <is>
          <t>soil::agricultural</t>
        </is>
      </c>
      <c r="F2508" t="inlineStr">
        <is>
          <t>biosphere</t>
        </is>
      </c>
      <c r="G2508" t="inlineStr">
        <is>
          <t>from "maize grain production, US" from ecoinvent</t>
        </is>
      </c>
    </row>
    <row r="2509">
      <c r="A2509" t="inlineStr">
        <is>
          <t>Glyphosate</t>
        </is>
      </c>
      <c r="B2509" t="n">
        <v>1.9662e-05</v>
      </c>
      <c r="D2509" t="inlineStr">
        <is>
          <t>kilogram</t>
        </is>
      </c>
      <c r="E2509" t="inlineStr">
        <is>
          <t>soil::agricultural</t>
        </is>
      </c>
      <c r="F2509" t="inlineStr">
        <is>
          <t>biosphere</t>
        </is>
      </c>
      <c r="G2509" t="inlineStr">
        <is>
          <t>from "maize grain production, US" from ecoinvent</t>
        </is>
      </c>
    </row>
    <row r="2510">
      <c r="A2510" t="inlineStr">
        <is>
          <t>Glufosinate</t>
        </is>
      </c>
      <c r="B2510" t="n">
        <v>1.1912e-06</v>
      </c>
      <c r="D2510" t="inlineStr">
        <is>
          <t>kilogram</t>
        </is>
      </c>
      <c r="E2510" t="inlineStr">
        <is>
          <t>soil::agricultural</t>
        </is>
      </c>
      <c r="F2510" t="inlineStr">
        <is>
          <t>biosphere</t>
        </is>
      </c>
      <c r="G2510" t="inlineStr">
        <is>
          <t>from "maize grain production, US" from ecoinvent</t>
        </is>
      </c>
    </row>
    <row r="2511">
      <c r="A2511" t="inlineStr">
        <is>
          <t>Diflufenzopyr-sodium</t>
        </is>
      </c>
      <c r="B2511" t="n">
        <v>1.9252e-07</v>
      </c>
      <c r="D2511" t="inlineStr">
        <is>
          <t>kilogram</t>
        </is>
      </c>
      <c r="E2511" t="inlineStr">
        <is>
          <t>soil::agricultural</t>
        </is>
      </c>
      <c r="F2511" t="inlineStr">
        <is>
          <t>biosphere</t>
        </is>
      </c>
      <c r="G2511" t="inlineStr">
        <is>
          <t>from "maize grain production, US" from ecoinvent</t>
        </is>
      </c>
    </row>
    <row r="2512">
      <c r="A2512" t="inlineStr">
        <is>
          <t>2,4-D</t>
        </is>
      </c>
      <c r="B2512" t="n">
        <v>3.0443e-06</v>
      </c>
      <c r="D2512" t="inlineStr">
        <is>
          <t>kilogram</t>
        </is>
      </c>
      <c r="E2512" t="inlineStr">
        <is>
          <t>soil::agricultural</t>
        </is>
      </c>
      <c r="F2512" t="inlineStr">
        <is>
          <t>biosphere</t>
        </is>
      </c>
      <c r="G2512" t="inlineStr">
        <is>
          <t>from "maize grain production, US" from ecoinvent</t>
        </is>
      </c>
    </row>
    <row r="2513">
      <c r="A2513" t="inlineStr">
        <is>
          <t>Chlorpyrifos</t>
        </is>
      </c>
      <c r="B2513" t="n">
        <v>4.8131e-06</v>
      </c>
      <c r="D2513" t="inlineStr">
        <is>
          <t>kilogram</t>
        </is>
      </c>
      <c r="E2513" t="inlineStr">
        <is>
          <t>soil::agricultural</t>
        </is>
      </c>
      <c r="F2513" t="inlineStr">
        <is>
          <t>biosphere</t>
        </is>
      </c>
      <c r="G2513" t="inlineStr">
        <is>
          <t>from "maize grain production, US" from ecoinvent</t>
        </is>
      </c>
    </row>
    <row r="2514">
      <c r="A2514" t="inlineStr">
        <is>
          <t>Acetochlor</t>
        </is>
      </c>
      <c r="B2514" t="n">
        <v>5.9442e-05</v>
      </c>
      <c r="D2514" t="inlineStr">
        <is>
          <t>kilogram</t>
        </is>
      </c>
      <c r="E2514" t="inlineStr">
        <is>
          <t>soil::agricultural</t>
        </is>
      </c>
      <c r="F2514" t="inlineStr">
        <is>
          <t>biosphere</t>
        </is>
      </c>
      <c r="G2514" t="inlineStr">
        <is>
          <t>from "maize grain production, US" from ecoinvent</t>
        </is>
      </c>
    </row>
    <row r="2515">
      <c r="A2515" t="inlineStr">
        <is>
          <t>Flumetsulam</t>
        </is>
      </c>
      <c r="B2515" t="n">
        <v>3.3692e-07</v>
      </c>
      <c r="D2515" t="inlineStr">
        <is>
          <t>kilogram</t>
        </is>
      </c>
      <c r="E2515" t="inlineStr">
        <is>
          <t>soil::agricultural</t>
        </is>
      </c>
      <c r="F2515" t="inlineStr">
        <is>
          <t>biosphere</t>
        </is>
      </c>
      <c r="G2515" t="inlineStr">
        <is>
          <t>from "maize grain production, US" from ecoinvent</t>
        </is>
      </c>
    </row>
    <row r="2516">
      <c r="A2516" t="inlineStr">
        <is>
          <t>Imazethapyr</t>
        </is>
      </c>
      <c r="B2516" t="n">
        <v>1.6846e-08</v>
      </c>
      <c r="D2516" t="inlineStr">
        <is>
          <t>kilogram</t>
        </is>
      </c>
      <c r="E2516" t="inlineStr">
        <is>
          <t>soil::agricultural</t>
        </is>
      </c>
      <c r="F2516" t="inlineStr">
        <is>
          <t>biosphere</t>
        </is>
      </c>
      <c r="G2516" t="inlineStr">
        <is>
          <t>from "maize grain production, US" from ecoinvent</t>
        </is>
      </c>
    </row>
    <row r="2517">
      <c r="A2517" t="inlineStr">
        <is>
          <t>Isoxaflutole</t>
        </is>
      </c>
      <c r="B2517" t="n">
        <v>5.7757e-07</v>
      </c>
      <c r="D2517" t="inlineStr">
        <is>
          <t>kilogram</t>
        </is>
      </c>
      <c r="E2517" t="inlineStr">
        <is>
          <t>soil::agricultural</t>
        </is>
      </c>
      <c r="F2517" t="inlineStr">
        <is>
          <t>biosphere</t>
        </is>
      </c>
      <c r="G2517" t="inlineStr">
        <is>
          <t>from "maize grain production, US" from ecoinvent</t>
        </is>
      </c>
    </row>
    <row r="2518">
      <c r="A2518" t="inlineStr">
        <is>
          <t>Prosulfuron</t>
        </is>
      </c>
      <c r="B2518" t="n">
        <v>2.1659e-08</v>
      </c>
      <c r="D2518" t="inlineStr">
        <is>
          <t>kilogram</t>
        </is>
      </c>
      <c r="E2518" t="inlineStr">
        <is>
          <t>soil::agricultural</t>
        </is>
      </c>
      <c r="F2518" t="inlineStr">
        <is>
          <t>biosphere</t>
        </is>
      </c>
      <c r="G2518" t="inlineStr">
        <is>
          <t>from "maize grain production, US" from ecoinvent</t>
        </is>
      </c>
    </row>
    <row r="2519">
      <c r="A2519" t="inlineStr">
        <is>
          <t>Cypermethrin</t>
        </is>
      </c>
      <c r="B2519" t="n">
        <v>3.6098e-08</v>
      </c>
      <c r="D2519" t="inlineStr">
        <is>
          <t>kilogram</t>
        </is>
      </c>
      <c r="E2519" t="inlineStr">
        <is>
          <t>soil::agricultural</t>
        </is>
      </c>
      <c r="F2519" t="inlineStr">
        <is>
          <t>biosphere</t>
        </is>
      </c>
      <c r="G2519" t="inlineStr">
        <is>
          <t>from "maize grain production, US" from ecoinvent</t>
        </is>
      </c>
    </row>
    <row r="2520">
      <c r="A2520" t="inlineStr">
        <is>
          <t>Nicosulfuron</t>
        </is>
      </c>
      <c r="B2520" t="n">
        <v>2.6472e-07</v>
      </c>
      <c r="D2520" t="inlineStr">
        <is>
          <t>kilogram</t>
        </is>
      </c>
      <c r="E2520" t="inlineStr">
        <is>
          <t>soil::agricultural</t>
        </is>
      </c>
      <c r="F2520" t="inlineStr">
        <is>
          <t>biosphere</t>
        </is>
      </c>
      <c r="G2520" t="inlineStr">
        <is>
          <t>from "maize grain production, US" from ecoinvent</t>
        </is>
      </c>
    </row>
    <row r="2521">
      <c r="A2521" t="inlineStr">
        <is>
          <t>Primisulfuron</t>
        </is>
      </c>
      <c r="B2521" t="n">
        <v>1.2033e-07</v>
      </c>
      <c r="D2521" t="inlineStr">
        <is>
          <t>kilogram</t>
        </is>
      </c>
      <c r="E2521" t="inlineStr">
        <is>
          <t>soil::agricultural</t>
        </is>
      </c>
      <c r="F2521" t="inlineStr">
        <is>
          <t>biosphere</t>
        </is>
      </c>
      <c r="G2521" t="inlineStr">
        <is>
          <t>from "maize grain production, US" from ecoinvent</t>
        </is>
      </c>
    </row>
    <row r="2522">
      <c r="A2522" t="inlineStr">
        <is>
          <t>Lead</t>
        </is>
      </c>
      <c r="B2522" t="n">
        <v>2.6437e-07</v>
      </c>
      <c r="D2522" t="inlineStr">
        <is>
          <t>kilogram</t>
        </is>
      </c>
      <c r="E2522" t="inlineStr">
        <is>
          <t>soil::agricultural</t>
        </is>
      </c>
      <c r="F2522" t="inlineStr">
        <is>
          <t>biosphere</t>
        </is>
      </c>
      <c r="G2522" t="inlineStr">
        <is>
          <t>from "maize grain production, US" from ecoinvent</t>
        </is>
      </c>
    </row>
    <row r="2523">
      <c r="A2523" t="inlineStr">
        <is>
          <t>Water</t>
        </is>
      </c>
      <c r="B2523" t="n">
        <v>0.0597368774887962</v>
      </c>
      <c r="D2523" t="inlineStr">
        <is>
          <t>cubic meter</t>
        </is>
      </c>
      <c r="E2523" t="inlineStr">
        <is>
          <t>water::ground-</t>
        </is>
      </c>
      <c r="F2523" t="inlineStr">
        <is>
          <t>biosphere</t>
        </is>
      </c>
      <c r="G2523" t="inlineStr">
        <is>
          <t>from "maize grain production, US" from ecoinvent</t>
        </is>
      </c>
    </row>
    <row r="2524">
      <c r="A2524" t="inlineStr">
        <is>
          <t>Nitrate</t>
        </is>
      </c>
      <c r="B2524" t="n">
        <v>0.011639108</v>
      </c>
      <c r="D2524" t="inlineStr">
        <is>
          <t>kilogram</t>
        </is>
      </c>
      <c r="E2524" t="inlineStr">
        <is>
          <t>water::ground-</t>
        </is>
      </c>
      <c r="F2524" t="inlineStr">
        <is>
          <t>biosphere</t>
        </is>
      </c>
      <c r="G2524" t="inlineStr">
        <is>
          <t>from "maize grain production, US" from ecoinvent</t>
        </is>
      </c>
    </row>
    <row r="2525">
      <c r="A2525" t="inlineStr">
        <is>
          <t>Water</t>
        </is>
      </c>
      <c r="B2525" t="n">
        <v>0.014934219372199</v>
      </c>
      <c r="D2525" t="inlineStr">
        <is>
          <t>cubic meter</t>
        </is>
      </c>
      <c r="E2525" t="inlineStr">
        <is>
          <t>water::surface water</t>
        </is>
      </c>
      <c r="F2525" t="inlineStr">
        <is>
          <t>biosphere</t>
        </is>
      </c>
      <c r="G2525" t="inlineStr">
        <is>
          <t>from "maize grain production, US" from ecoinvent</t>
        </is>
      </c>
    </row>
    <row r="2526">
      <c r="A2526" t="inlineStr">
        <is>
          <t>Phosphorus</t>
        </is>
      </c>
      <c r="B2526" t="n">
        <v>9.7542e-05</v>
      </c>
      <c r="D2526" t="inlineStr">
        <is>
          <t>kilogram</t>
        </is>
      </c>
      <c r="E2526" t="inlineStr">
        <is>
          <t>water::surface water</t>
        </is>
      </c>
      <c r="F2526" t="inlineStr">
        <is>
          <t>biosphere</t>
        </is>
      </c>
      <c r="G2526" t="inlineStr">
        <is>
          <t>from "maize grain production, US" from ecoinvent</t>
        </is>
      </c>
    </row>
    <row r="2527">
      <c r="A2527" t="inlineStr">
        <is>
          <t>Phosphate</t>
        </is>
      </c>
      <c r="B2527" t="n">
        <v>7.5148e-06</v>
      </c>
      <c r="D2527" t="inlineStr">
        <is>
          <t>kilogram</t>
        </is>
      </c>
      <c r="E2527" t="inlineStr">
        <is>
          <t>water::surface water</t>
        </is>
      </c>
      <c r="F2527" t="inlineStr">
        <is>
          <t>biosphere</t>
        </is>
      </c>
      <c r="G2527" t="inlineStr">
        <is>
          <t>from "maize grain production, US" from ecoinvent</t>
        </is>
      </c>
    </row>
    <row r="2528">
      <c r="A2528" t="inlineStr">
        <is>
          <t>Water, unspecified natural origin</t>
        </is>
      </c>
      <c r="B2528" t="n">
        <v>0</v>
      </c>
      <c r="D2528" t="inlineStr">
        <is>
          <t>cubic meter</t>
        </is>
      </c>
      <c r="E2528" t="inlineStr">
        <is>
          <t>natural resource::in water</t>
        </is>
      </c>
      <c r="F2528" t="inlineStr">
        <is>
          <t>biosphere</t>
        </is>
      </c>
      <c r="G2528" t="inlineStr">
        <is>
          <t>WF for maize from https://doi.org/10.1016/j.jclepro.2017.02.032</t>
        </is>
      </c>
    </row>
    <row r="2530">
      <c r="A2530" t="inlineStr">
        <is>
          <t>Activity</t>
        </is>
      </c>
      <c r="B2530" t="inlineStr">
        <is>
          <t>Ethanol production, via fermentation, from corn, economic allocation</t>
        </is>
      </c>
    </row>
    <row r="2531">
      <c r="A2531" t="inlineStr">
        <is>
          <t>location</t>
        </is>
      </c>
      <c r="B2531" t="inlineStr">
        <is>
          <t>US</t>
        </is>
      </c>
    </row>
    <row r="2532">
      <c r="A2532" t="inlineStr">
        <is>
          <t>production amount</t>
        </is>
      </c>
      <c r="B2532" t="n">
        <v>1</v>
      </c>
    </row>
    <row r="2533">
      <c r="A2533" t="inlineStr">
        <is>
          <t>reference product</t>
        </is>
      </c>
      <c r="B2533" t="inlineStr">
        <is>
          <t>ethanol, from corn</t>
        </is>
      </c>
    </row>
    <row r="2534">
      <c r="A2534" t="inlineStr">
        <is>
          <t>type</t>
        </is>
      </c>
      <c r="B2534" t="inlineStr">
        <is>
          <t>process</t>
        </is>
      </c>
    </row>
    <row r="2535">
      <c r="A2535" t="inlineStr">
        <is>
          <t>unit</t>
        </is>
      </c>
      <c r="B2535" t="inlineStr">
        <is>
          <t>kilogram</t>
        </is>
      </c>
    </row>
    <row r="2536">
      <c r="A2536" t="inlineStr">
        <is>
          <t>source</t>
        </is>
      </c>
      <c r="B2536" t="inlineStr">
        <is>
          <t>Fuel-Cycle Assessment of Selected Bioethanol Production Pathways in the United States, November 1, 2006, M. Wu, M. Wang, H. Huo, http://greet.es.anl.gov/publication-2lli584z (2020 update)</t>
        </is>
      </c>
    </row>
    <row r="2537">
      <c r="A2537" t="inlineStr">
        <is>
          <t>comment</t>
        </is>
      </c>
      <c r="B2537" t="inlineStr">
        <is>
          <t>There is a net co-production of electricity (0.8 kWh per kg of ethanol produced), but also dried DGS (0.53 kg per kg ethanol) and corn oil (0.029 kg/kg ethanol). Economic allocation performed. The allocaiton key is given by GREET as being 83% for ethanol.</t>
        </is>
      </c>
    </row>
    <row r="2538">
      <c r="A2538" t="inlineStr">
        <is>
          <t>Conversion efficiency (exc. Fuel)</t>
        </is>
      </c>
      <c r="B2538" t="n">
        <v>0.6704361623173885</v>
      </c>
    </row>
    <row r="2539">
      <c r="A2539" t="inlineStr">
        <is>
          <t>classifications</t>
        </is>
      </c>
      <c r="B2539" t="inlineStr">
        <is>
          <t>CPC::34131:Ethyl alcohol and other spirits, denatured, of any strength</t>
        </is>
      </c>
    </row>
    <row r="2540">
      <c r="A2540" t="inlineStr">
        <is>
          <t>Exchanges</t>
        </is>
      </c>
    </row>
    <row r="2541">
      <c r="A2541" t="inlineStr">
        <is>
          <t>name</t>
        </is>
      </c>
      <c r="B2541" t="inlineStr">
        <is>
          <t>amount</t>
        </is>
      </c>
      <c r="C2541" t="inlineStr">
        <is>
          <t>location</t>
        </is>
      </c>
      <c r="D2541" t="inlineStr">
        <is>
          <t>unit</t>
        </is>
      </c>
      <c r="E2541" t="inlineStr">
        <is>
          <t>categories</t>
        </is>
      </c>
      <c r="F2541" t="inlineStr">
        <is>
          <t>type</t>
        </is>
      </c>
      <c r="G2541" t="inlineStr">
        <is>
          <t>comment</t>
        </is>
      </c>
      <c r="H2541" t="inlineStr">
        <is>
          <t>reference product</t>
        </is>
      </c>
    </row>
    <row r="2542">
      <c r="A2542" t="inlineStr">
        <is>
          <t>Ethanol production, via fermentation, from corn, economic allocation</t>
        </is>
      </c>
      <c r="B2542" t="n">
        <v>1</v>
      </c>
      <c r="C2542" t="inlineStr">
        <is>
          <t>US</t>
        </is>
      </c>
      <c r="D2542" t="inlineStr">
        <is>
          <t>kilogram</t>
        </is>
      </c>
      <c r="F2542" t="inlineStr">
        <is>
          <t>production</t>
        </is>
      </c>
      <c r="H2542" t="inlineStr">
        <is>
          <t>ethanol, from corn</t>
        </is>
      </c>
    </row>
    <row r="2543">
      <c r="A2543" t="inlineStr">
        <is>
          <t>Farming and supply of corn</t>
        </is>
      </c>
      <c r="B2543" t="n">
        <v>2.796723176198013</v>
      </c>
      <c r="C2543" t="inlineStr">
        <is>
          <t>US</t>
        </is>
      </c>
      <c r="D2543" t="inlineStr">
        <is>
          <t>kilogram</t>
        </is>
      </c>
      <c r="F2543" t="inlineStr">
        <is>
          <t>technosphere</t>
        </is>
      </c>
      <c r="H2543" t="inlineStr">
        <is>
          <t>corn, harvested, at ethanol plant</t>
        </is>
      </c>
    </row>
    <row r="2544">
      <c r="A2544" t="inlineStr">
        <is>
          <t>heat production, natural gas, at boiler fan burner non-modulating &lt;100kW</t>
        </is>
      </c>
      <c r="B2544" t="n">
        <v>6.826205472742815</v>
      </c>
      <c r="C2544" t="inlineStr">
        <is>
          <t>RoW</t>
        </is>
      </c>
      <c r="D2544" t="inlineStr">
        <is>
          <t>megajoule</t>
        </is>
      </c>
      <c r="F2544" t="inlineStr">
        <is>
          <t>technosphere</t>
        </is>
      </c>
      <c r="G2544" t="inlineStr">
        <is>
          <t>natural gas input. 22812 Btu/gallon</t>
        </is>
      </c>
      <c r="H2544" t="inlineStr">
        <is>
          <t>heat, central or small-scale, natural gas</t>
        </is>
      </c>
    </row>
    <row r="2545">
      <c r="A2545" t="inlineStr">
        <is>
          <t>market group for electricity, low voltage</t>
        </is>
      </c>
      <c r="B2545" t="n">
        <v>0.1767163582891464</v>
      </c>
      <c r="C2545" t="inlineStr">
        <is>
          <t>US</t>
        </is>
      </c>
      <c r="D2545" t="inlineStr">
        <is>
          <t>kilowatt hour</t>
        </is>
      </c>
      <c r="F2545" t="inlineStr">
        <is>
          <t>technosphere</t>
        </is>
      </c>
      <c r="H2545" t="inlineStr">
        <is>
          <t>electricity, low voltage</t>
        </is>
      </c>
    </row>
    <row r="2546">
      <c r="A2546" t="inlineStr">
        <is>
          <t>market for fodder yeast</t>
        </is>
      </c>
      <c r="B2546" t="n">
        <v>0.0007827978160740565</v>
      </c>
      <c r="C2546" t="inlineStr">
        <is>
          <t>GLO</t>
        </is>
      </c>
      <c r="D2546" t="inlineStr">
        <is>
          <t>kilogram</t>
        </is>
      </c>
      <c r="F2546" t="inlineStr">
        <is>
          <t>technosphere</t>
        </is>
      </c>
      <c r="G2546" t="inlineStr">
        <is>
          <t>proxy for yeast</t>
        </is>
      </c>
      <c r="H2546" t="inlineStr">
        <is>
          <t>fodder yeast</t>
        </is>
      </c>
    </row>
    <row r="2547">
      <c r="A2547" t="inlineStr">
        <is>
          <t>market for sulfuric acid</t>
        </is>
      </c>
      <c r="B2547" t="n">
        <v>0.001327352818560357</v>
      </c>
      <c r="C2547" t="inlineStr">
        <is>
          <t>RoW</t>
        </is>
      </c>
      <c r="D2547" t="inlineStr">
        <is>
          <t>kilogram</t>
        </is>
      </c>
      <c r="F2547" t="inlineStr">
        <is>
          <t>technosphere</t>
        </is>
      </c>
      <c r="H2547" t="inlineStr">
        <is>
          <t>sulfuric acid</t>
        </is>
      </c>
    </row>
    <row r="2548">
      <c r="A2548" t="inlineStr">
        <is>
          <t>market for ammonia, anhydrous, liquid</t>
        </is>
      </c>
      <c r="B2548" t="n">
        <v>0.005085349580510084</v>
      </c>
      <c r="C2548" t="inlineStr">
        <is>
          <t>RNA</t>
        </is>
      </c>
      <c r="D2548" t="inlineStr">
        <is>
          <t>kilogram</t>
        </is>
      </c>
      <c r="F2548" t="inlineStr">
        <is>
          <t>technosphere</t>
        </is>
      </c>
      <c r="H2548" t="inlineStr">
        <is>
          <t>ammonia, anhydrous, liquid</t>
        </is>
      </c>
    </row>
    <row r="2549">
      <c r="A2549" t="inlineStr">
        <is>
          <t>market for quicklime, milled, loose</t>
        </is>
      </c>
      <c r="B2549" t="n">
        <v>0.003043268321186459</v>
      </c>
      <c r="C2549" t="inlineStr">
        <is>
          <t>RoW</t>
        </is>
      </c>
      <c r="D2549" t="inlineStr">
        <is>
          <t>kilogram</t>
        </is>
      </c>
      <c r="F2549" t="inlineStr">
        <is>
          <t>technosphere</t>
        </is>
      </c>
      <c r="G2549" t="inlineStr">
        <is>
          <t>proxy for CaO</t>
        </is>
      </c>
      <c r="H2549" t="inlineStr">
        <is>
          <t>quicklime, milled, loose</t>
        </is>
      </c>
    </row>
    <row r="2550">
      <c r="A2550" t="inlineStr">
        <is>
          <t>market for sodium hydroxide, without water, in 50% solution state</t>
        </is>
      </c>
      <c r="B2550" t="n">
        <v>0.006378667711415048</v>
      </c>
      <c r="C2550" t="inlineStr">
        <is>
          <t>GLO</t>
        </is>
      </c>
      <c r="D2550" t="inlineStr">
        <is>
          <t>kilogram</t>
        </is>
      </c>
      <c r="F2550" t="inlineStr">
        <is>
          <t>technosphere</t>
        </is>
      </c>
      <c r="G2550" t="inlineStr">
        <is>
          <t>NaOH</t>
        </is>
      </c>
      <c r="H2550" t="inlineStr">
        <is>
          <t>sodium hydroxide, without water, in 50% solution state</t>
        </is>
      </c>
    </row>
    <row r="2551">
      <c r="A2551" t="inlineStr">
        <is>
          <t>Carbon dioxide, non-fossil</t>
        </is>
      </c>
      <c r="B2551" t="n">
        <v>2.214802425021126</v>
      </c>
      <c r="D2551" t="inlineStr">
        <is>
          <t>kilogram</t>
        </is>
      </c>
      <c r="E2551" t="inlineStr">
        <is>
          <t>air</t>
        </is>
      </c>
      <c r="F2551" t="inlineStr">
        <is>
          <t>biosphere</t>
        </is>
      </c>
      <c r="G2551" t="inlineStr">
        <is>
          <t>Fermentation CO2</t>
        </is>
      </c>
    </row>
    <row r="2552">
      <c r="A2552" t="inlineStr">
        <is>
          <t>market for ethanol fermentation plant</t>
        </is>
      </c>
      <c r="B2552" t="n">
        <v>5.555555555555555e-10</v>
      </c>
      <c r="C2552" t="inlineStr">
        <is>
          <t>GLO</t>
        </is>
      </c>
      <c r="D2552" t="inlineStr">
        <is>
          <t>unit</t>
        </is>
      </c>
      <c r="F2552" t="inlineStr">
        <is>
          <t>technosphere</t>
        </is>
      </c>
      <c r="G2552" t="inlineStr">
        <is>
          <t>To replace inputs for concrete and steel. 1 plant = 90,000 t of ethanol per year * 20 years</t>
        </is>
      </c>
      <c r="H2552" t="inlineStr">
        <is>
          <t>ethanol fermentation plant</t>
        </is>
      </c>
    </row>
    <row r="2553">
      <c r="A2553" t="inlineStr">
        <is>
          <t>market for tap water</t>
        </is>
      </c>
      <c r="B2553" t="n">
        <v>4.4891</v>
      </c>
      <c r="C2553" t="inlineStr">
        <is>
          <t>RoW</t>
        </is>
      </c>
      <c r="D2553" t="inlineStr">
        <is>
          <t>kilogram</t>
        </is>
      </c>
      <c r="F2553" t="inlineStr">
        <is>
          <t>technosphere</t>
        </is>
      </c>
      <c r="G2553" t="inlineStr">
        <is>
          <t>4.2 gallons/gallon ethanol, from https://d35t1syewk4d42.cloudfront.net/file/1795/waterusagenrel-1.pdf</t>
        </is>
      </c>
    </row>
    <row r="2555">
      <c r="A2555" t="inlineStr">
        <is>
          <t>Activity</t>
        </is>
      </c>
      <c r="B2555" t="inlineStr">
        <is>
          <t>Ethanol production, via fermentation, from corn, energy allocation</t>
        </is>
      </c>
    </row>
    <row r="2556">
      <c r="A2556" t="inlineStr">
        <is>
          <t>location</t>
        </is>
      </c>
      <c r="B2556" t="inlineStr">
        <is>
          <t>US</t>
        </is>
      </c>
    </row>
    <row r="2557">
      <c r="A2557" t="inlineStr">
        <is>
          <t>production amount</t>
        </is>
      </c>
      <c r="B2557" t="n">
        <v>1</v>
      </c>
    </row>
    <row r="2558">
      <c r="A2558" t="inlineStr">
        <is>
          <t>reference product</t>
        </is>
      </c>
      <c r="B2558" t="inlineStr">
        <is>
          <t>ethanol, from corn</t>
        </is>
      </c>
    </row>
    <row r="2559">
      <c r="A2559" t="inlineStr">
        <is>
          <t>type</t>
        </is>
      </c>
      <c r="B2559" t="inlineStr">
        <is>
          <t>process</t>
        </is>
      </c>
    </row>
    <row r="2560">
      <c r="A2560" t="inlineStr">
        <is>
          <t>unit</t>
        </is>
      </c>
      <c r="B2560" t="inlineStr">
        <is>
          <t>kilogram</t>
        </is>
      </c>
    </row>
    <row r="2561">
      <c r="A2561" t="inlineStr">
        <is>
          <t>source</t>
        </is>
      </c>
      <c r="B2561" t="inlineStr">
        <is>
          <t>Fuel-Cycle Assessment of Selected Bioethanol Production Pathways in the United States, November 1, 2006, M. Wu, M. Wang, H. Huo, http://greet.es.anl.gov/publication-2lli584z (2020 update)</t>
        </is>
      </c>
    </row>
    <row r="2562">
      <c r="A2562" t="inlineStr">
        <is>
          <t>comment</t>
        </is>
      </c>
      <c r="B2562" t="inlineStr">
        <is>
          <t>There is a net co-production of electricity (0.8 kWh per kg of ethanol produced), but also dried DGS (0.53 kg per kg ethanol) and corn oil (0.029 kg/kg ethanol). Energy allocation performed. The allocaiton key is given by GREET as being 61% for ethanol.</t>
        </is>
      </c>
    </row>
    <row r="2563">
      <c r="A2563" t="inlineStr">
        <is>
          <t>Conversion efficiency (exc. Fuel)</t>
        </is>
      </c>
      <c r="B2563" t="n">
        <v>1.025313140045551</v>
      </c>
    </row>
    <row r="2564">
      <c r="A2564" t="inlineStr">
        <is>
          <t>classifications</t>
        </is>
      </c>
      <c r="B2564" t="inlineStr">
        <is>
          <t>CPC::34131:Ethyl alcohol and other spirits, denatured, of any strength</t>
        </is>
      </c>
    </row>
    <row r="2565">
      <c r="A2565" t="inlineStr">
        <is>
          <t>Exchanges</t>
        </is>
      </c>
    </row>
    <row r="2566">
      <c r="A2566" t="inlineStr">
        <is>
          <t>name</t>
        </is>
      </c>
      <c r="B2566" t="inlineStr">
        <is>
          <t>amount</t>
        </is>
      </c>
      <c r="C2566" t="inlineStr">
        <is>
          <t>location</t>
        </is>
      </c>
      <c r="D2566" t="inlineStr">
        <is>
          <t>unit</t>
        </is>
      </c>
      <c r="E2566" t="inlineStr">
        <is>
          <t>categories</t>
        </is>
      </c>
      <c r="F2566" t="inlineStr">
        <is>
          <t>type</t>
        </is>
      </c>
      <c r="G2566" t="inlineStr">
        <is>
          <t>comment</t>
        </is>
      </c>
      <c r="H2566" t="inlineStr">
        <is>
          <t>reference product</t>
        </is>
      </c>
    </row>
    <row r="2567">
      <c r="A2567" t="inlineStr">
        <is>
          <t>Ethanol production, via fermentation, from corn, energy allocation</t>
        </is>
      </c>
      <c r="B2567" t="n">
        <v>1</v>
      </c>
      <c r="C2567" t="inlineStr">
        <is>
          <t>US</t>
        </is>
      </c>
      <c r="D2567" t="inlineStr">
        <is>
          <t>kilogram</t>
        </is>
      </c>
      <c r="F2567" t="inlineStr">
        <is>
          <t>production</t>
        </is>
      </c>
      <c r="H2567" t="inlineStr">
        <is>
          <t>ethanol, from corn</t>
        </is>
      </c>
    </row>
    <row r="2568">
      <c r="A2568" t="inlineStr">
        <is>
          <t>Farming and supply of corn</t>
        </is>
      </c>
      <c r="B2568" t="n">
        <v>2.126434150497662</v>
      </c>
      <c r="C2568" t="inlineStr">
        <is>
          <t>US</t>
        </is>
      </c>
      <c r="D2568" t="inlineStr">
        <is>
          <t>kilogram</t>
        </is>
      </c>
      <c r="F2568" t="inlineStr">
        <is>
          <t>technosphere</t>
        </is>
      </c>
      <c r="H2568" t="inlineStr">
        <is>
          <t>corn, harvested, at ethanol plant</t>
        </is>
      </c>
    </row>
    <row r="2569">
      <c r="A2569" t="inlineStr">
        <is>
          <t>heat production, natural gas, at boiler fan burner non-modulating &lt;100kW</t>
        </is>
      </c>
      <c r="B2569" t="n">
        <v>5.190172756135033</v>
      </c>
      <c r="C2569" t="inlineStr">
        <is>
          <t>RoW</t>
        </is>
      </c>
      <c r="D2569" t="inlineStr">
        <is>
          <t>megajoule</t>
        </is>
      </c>
      <c r="F2569" t="inlineStr">
        <is>
          <t>technosphere</t>
        </is>
      </c>
      <c r="G2569" t="inlineStr">
        <is>
          <t>natural gas input. Initially, 22378 Btu/gallon. But updated with JEC 2020 values.</t>
        </is>
      </c>
      <c r="H2569" t="inlineStr">
        <is>
          <t>heat, central or small-scale, natural gas</t>
        </is>
      </c>
    </row>
    <row r="2570">
      <c r="A2570" t="inlineStr">
        <is>
          <t>market group for electricity, low voltage</t>
        </is>
      </c>
      <c r="B2570" t="n">
        <v>0.1343628509305906</v>
      </c>
      <c r="C2570" t="inlineStr">
        <is>
          <t>US</t>
        </is>
      </c>
      <c r="D2570" t="inlineStr">
        <is>
          <t>kilowatt hour</t>
        </is>
      </c>
      <c r="F2570" t="inlineStr">
        <is>
          <t>technosphere</t>
        </is>
      </c>
      <c r="H2570" t="inlineStr">
        <is>
          <t>electricity, low voltage</t>
        </is>
      </c>
    </row>
    <row r="2571">
      <c r="A2571" t="inlineStr">
        <is>
          <t>market for fodder yeast</t>
        </is>
      </c>
      <c r="B2571" t="n">
        <v>0.0005951851163538281</v>
      </c>
      <c r="C2571" t="inlineStr">
        <is>
          <t>GLO</t>
        </is>
      </c>
      <c r="D2571" t="inlineStr">
        <is>
          <t>kilogram</t>
        </is>
      </c>
      <c r="F2571" t="inlineStr">
        <is>
          <t>technosphere</t>
        </is>
      </c>
      <c r="G2571" t="inlineStr">
        <is>
          <t>proxy for yeast</t>
        </is>
      </c>
      <c r="H2571" t="inlineStr">
        <is>
          <t>fodder yeast</t>
        </is>
      </c>
    </row>
    <row r="2572">
      <c r="A2572" t="inlineStr">
        <is>
          <t>market for sulfuric acid</t>
        </is>
      </c>
      <c r="B2572" t="n">
        <v>0.001009226936426056</v>
      </c>
      <c r="C2572" t="inlineStr">
        <is>
          <t>RoW</t>
        </is>
      </c>
      <c r="D2572" t="inlineStr">
        <is>
          <t>kilogram</t>
        </is>
      </c>
      <c r="F2572" t="inlineStr">
        <is>
          <t>technosphere</t>
        </is>
      </c>
      <c r="H2572" t="inlineStr">
        <is>
          <t>sulfuric acid</t>
        </is>
      </c>
    </row>
    <row r="2573">
      <c r="A2573" t="inlineStr">
        <is>
          <t>market for ammonia, anhydrous, liquid</t>
        </is>
      </c>
      <c r="B2573" t="n">
        <v>0.003866546788487006</v>
      </c>
      <c r="C2573" t="inlineStr">
        <is>
          <t>RNA</t>
        </is>
      </c>
      <c r="D2573" t="inlineStr">
        <is>
          <t>kilogram</t>
        </is>
      </c>
      <c r="F2573" t="inlineStr">
        <is>
          <t>technosphere</t>
        </is>
      </c>
      <c r="H2573" t="inlineStr">
        <is>
          <t>ammonia, anhydrous, liquid</t>
        </is>
      </c>
    </row>
    <row r="2574">
      <c r="A2574" t="inlineStr">
        <is>
          <t>market for quicklime, milled, loose</t>
        </is>
      </c>
      <c r="B2574" t="n">
        <v>0.002313889963216151</v>
      </c>
      <c r="C2574" t="inlineStr">
        <is>
          <t>RoW</t>
        </is>
      </c>
      <c r="D2574" t="inlineStr">
        <is>
          <t>kilogram</t>
        </is>
      </c>
      <c r="F2574" t="inlineStr">
        <is>
          <t>technosphere</t>
        </is>
      </c>
      <c r="G2574" t="inlineStr">
        <is>
          <t>proxy for CaO</t>
        </is>
      </c>
      <c r="H2574" t="inlineStr">
        <is>
          <t>quicklime, milled, loose</t>
        </is>
      </c>
    </row>
    <row r="2575">
      <c r="A2575" t="inlineStr">
        <is>
          <t>market for sodium hydroxide, without water, in 50% solution state</t>
        </is>
      </c>
      <c r="B2575" t="n">
        <v>0.004849896111158549</v>
      </c>
      <c r="C2575" t="inlineStr">
        <is>
          <t>GLO</t>
        </is>
      </c>
      <c r="D2575" t="inlineStr">
        <is>
          <t>kilogram</t>
        </is>
      </c>
      <c r="F2575" t="inlineStr">
        <is>
          <t>technosphere</t>
        </is>
      </c>
      <c r="G2575" t="inlineStr">
        <is>
          <t>NaOH</t>
        </is>
      </c>
      <c r="H2575" t="inlineStr">
        <is>
          <t>sodium hydroxide, without water, in 50% solution state</t>
        </is>
      </c>
    </row>
    <row r="2576">
      <c r="A2576" t="inlineStr">
        <is>
          <t>Carbon dioxide, non-fossil</t>
        </is>
      </c>
      <c r="B2576" t="n">
        <v>1.225254736379699</v>
      </c>
      <c r="D2576" t="inlineStr">
        <is>
          <t>kilogram</t>
        </is>
      </c>
      <c r="E2576" t="inlineStr">
        <is>
          <t>air</t>
        </is>
      </c>
      <c r="F2576" t="inlineStr">
        <is>
          <t>biosphere</t>
        </is>
      </c>
      <c r="G2576" t="inlineStr">
        <is>
          <t>Fermentation CO2</t>
        </is>
      </c>
    </row>
    <row r="2577">
      <c r="A2577" t="inlineStr">
        <is>
          <t>market for ethanol fermentation plant</t>
        </is>
      </c>
      <c r="B2577" t="n">
        <v>5.555555555555555e-10</v>
      </c>
      <c r="C2577" t="inlineStr">
        <is>
          <t>GLO</t>
        </is>
      </c>
      <c r="D2577" t="inlineStr">
        <is>
          <t>unit</t>
        </is>
      </c>
      <c r="F2577" t="inlineStr">
        <is>
          <t>technosphere</t>
        </is>
      </c>
      <c r="G2577" t="inlineStr">
        <is>
          <t>To replace inputs for concrete and steel. 1 plant = 90,000 t of ethanol per year * 20 years</t>
        </is>
      </c>
      <c r="H2577" t="inlineStr">
        <is>
          <t>ethanol fermentation plant</t>
        </is>
      </c>
    </row>
    <row r="2578">
      <c r="A2578" t="inlineStr">
        <is>
          <t>market for tap water</t>
        </is>
      </c>
      <c r="B2578" t="n">
        <v>3.4132</v>
      </c>
      <c r="C2578" t="inlineStr">
        <is>
          <t>RoW</t>
        </is>
      </c>
      <c r="D2578" t="inlineStr">
        <is>
          <t>kilogram</t>
        </is>
      </c>
      <c r="F2578" t="inlineStr">
        <is>
          <t>technosphere</t>
        </is>
      </c>
      <c r="G2578" t="inlineStr">
        <is>
          <t>4.2 gallons/gallon ethanol, from https://d35t1syewk4d42.cloudfront.net/file/1795/waterusagenrel-1.pdf</t>
        </is>
      </c>
    </row>
    <row r="2580">
      <c r="A2580" t="inlineStr">
        <is>
          <t>Activity</t>
        </is>
      </c>
      <c r="B2580" t="inlineStr">
        <is>
          <t>Ethanol production, via fermentation, from corn, system expansion</t>
        </is>
      </c>
    </row>
    <row r="2581">
      <c r="A2581" t="inlineStr">
        <is>
          <t>location</t>
        </is>
      </c>
      <c r="B2581" t="inlineStr">
        <is>
          <t>US</t>
        </is>
      </c>
    </row>
    <row r="2582">
      <c r="A2582" t="inlineStr">
        <is>
          <t>production amount</t>
        </is>
      </c>
      <c r="B2582" t="n">
        <v>1</v>
      </c>
    </row>
    <row r="2583">
      <c r="A2583" t="inlineStr">
        <is>
          <t>reference product</t>
        </is>
      </c>
      <c r="B2583" t="inlineStr">
        <is>
          <t>ethanol, from corn</t>
        </is>
      </c>
    </row>
    <row r="2584">
      <c r="A2584" t="inlineStr">
        <is>
          <t>type</t>
        </is>
      </c>
      <c r="B2584" t="inlineStr">
        <is>
          <t>process</t>
        </is>
      </c>
    </row>
    <row r="2585">
      <c r="A2585" t="inlineStr">
        <is>
          <t>unit</t>
        </is>
      </c>
      <c r="B2585" t="inlineStr">
        <is>
          <t>kilogram</t>
        </is>
      </c>
    </row>
    <row r="2586">
      <c r="A2586" t="inlineStr">
        <is>
          <t>source</t>
        </is>
      </c>
      <c r="B2586" t="inlineStr">
        <is>
          <t>Fuel-Cycle Assessment of Selected Bioethanol Production Pathways in the United States, November 1, 2006, M. Wu, M. Wang, H. Huo, http://greet.es.anl.gov/publication-2lli584z (2020 update)</t>
        </is>
      </c>
    </row>
    <row r="2587">
      <c r="A2587" t="inlineStr">
        <is>
          <t>comment</t>
        </is>
      </c>
      <c r="B2587" t="inlineStr">
        <is>
          <t>There is a net co-production of electricity (0.8 kWh per kg of ethanol produced), but also dried DGS (0.53 kg per kg ethanol) and corn oil (0.029 kg/kg ethanol). These co-products displaces demand for crude protein feed and vegetable oil.</t>
        </is>
      </c>
    </row>
    <row r="2588">
      <c r="A2588" t="inlineStr">
        <is>
          <t>Conversion efficiency (exc. Fuel)</t>
        </is>
      </c>
      <c r="B2588" t="n">
        <v>0.6603016621893349</v>
      </c>
    </row>
    <row r="2589">
      <c r="A2589" t="inlineStr">
        <is>
          <t>classifications</t>
        </is>
      </c>
      <c r="B2589" t="inlineStr">
        <is>
          <t>CPC::34131:Ethyl alcohol and other spirits, denatured, of any strength</t>
        </is>
      </c>
    </row>
    <row r="2590">
      <c r="A2590" t="inlineStr">
        <is>
          <t>Exchanges</t>
        </is>
      </c>
    </row>
    <row r="2591">
      <c r="A2591" t="inlineStr">
        <is>
          <t>name</t>
        </is>
      </c>
      <c r="B2591" t="inlineStr">
        <is>
          <t>amount</t>
        </is>
      </c>
      <c r="C2591" t="inlineStr">
        <is>
          <t>location</t>
        </is>
      </c>
      <c r="D2591" t="inlineStr">
        <is>
          <t>unit</t>
        </is>
      </c>
      <c r="E2591" t="inlineStr">
        <is>
          <t>categories</t>
        </is>
      </c>
      <c r="F2591" t="inlineStr">
        <is>
          <t>type</t>
        </is>
      </c>
      <c r="G2591" t="inlineStr">
        <is>
          <t>comment</t>
        </is>
      </c>
      <c r="H2591" t="inlineStr">
        <is>
          <t>reference product</t>
        </is>
      </c>
    </row>
    <row r="2592">
      <c r="A2592" t="inlineStr">
        <is>
          <t>Ethanol production, via fermentation, from corn, system expansion</t>
        </is>
      </c>
      <c r="B2592" t="n">
        <v>1</v>
      </c>
      <c r="C2592" t="inlineStr">
        <is>
          <t>US</t>
        </is>
      </c>
      <c r="D2592" t="inlineStr">
        <is>
          <t>kilogram</t>
        </is>
      </c>
      <c r="F2592" t="inlineStr">
        <is>
          <t>production</t>
        </is>
      </c>
      <c r="H2592" t="inlineStr">
        <is>
          <t>ethanol, from corn</t>
        </is>
      </c>
    </row>
    <row r="2593">
      <c r="A2593" t="inlineStr">
        <is>
          <t>Farming and supply of corn</t>
        </is>
      </c>
      <c r="B2593" t="n">
        <v>3.301916382760345</v>
      </c>
      <c r="C2593" t="inlineStr">
        <is>
          <t>US</t>
        </is>
      </c>
      <c r="D2593" t="inlineStr">
        <is>
          <t>kilogram</t>
        </is>
      </c>
      <c r="F2593" t="inlineStr">
        <is>
          <t>technosphere</t>
        </is>
      </c>
      <c r="H2593" t="inlineStr">
        <is>
          <t>corn, harvested, at ethanol plant</t>
        </is>
      </c>
    </row>
    <row r="2594">
      <c r="A2594" t="inlineStr">
        <is>
          <t>heat production, natural gas, at boiler fan burner non-modulating &lt;100kW</t>
        </is>
      </c>
      <c r="B2594" t="n">
        <v>8.059274466048189</v>
      </c>
      <c r="C2594" t="inlineStr">
        <is>
          <t>RoW</t>
        </is>
      </c>
      <c r="D2594" t="inlineStr">
        <is>
          <t>megajoule</t>
        </is>
      </c>
      <c r="F2594" t="inlineStr">
        <is>
          <t>technosphere</t>
        </is>
      </c>
      <c r="G2594" t="inlineStr">
        <is>
          <t>natural gas input. Initially, 22378 Btu/gallon. But updated with JEC 2020 values.</t>
        </is>
      </c>
      <c r="H2594" t="inlineStr">
        <is>
          <t>heat, central or small-scale, natural gas</t>
        </is>
      </c>
    </row>
    <row r="2595">
      <c r="A2595" t="inlineStr">
        <is>
          <t>market group for electricity, low voltage</t>
        </is>
      </c>
      <c r="B2595" t="n">
        <v>0.2086379672835258</v>
      </c>
      <c r="C2595" t="inlineStr">
        <is>
          <t>US</t>
        </is>
      </c>
      <c r="D2595" t="inlineStr">
        <is>
          <t>kilowatt hour</t>
        </is>
      </c>
      <c r="F2595" t="inlineStr">
        <is>
          <t>technosphere</t>
        </is>
      </c>
      <c r="H2595" t="inlineStr">
        <is>
          <t>electricity, low voltage</t>
        </is>
      </c>
    </row>
    <row r="2596">
      <c r="A2596" t="inlineStr">
        <is>
          <t>market for fodder yeast</t>
        </is>
      </c>
      <c r="B2596" t="n">
        <v>0.0009242004912326523</v>
      </c>
      <c r="C2596" t="inlineStr">
        <is>
          <t>GLO</t>
        </is>
      </c>
      <c r="D2596" t="inlineStr">
        <is>
          <t>kilogram</t>
        </is>
      </c>
      <c r="F2596" t="inlineStr">
        <is>
          <t>technosphere</t>
        </is>
      </c>
      <c r="G2596" t="inlineStr">
        <is>
          <t>proxy for yeast</t>
        </is>
      </c>
      <c r="H2596" t="inlineStr">
        <is>
          <t>fodder yeast</t>
        </is>
      </c>
    </row>
    <row r="2597">
      <c r="A2597" t="inlineStr">
        <is>
          <t>market for sulfuric acid</t>
        </is>
      </c>
      <c r="B2597" t="n">
        <v>0.00156712257209015</v>
      </c>
      <c r="C2597" t="inlineStr">
        <is>
          <t>RoW</t>
        </is>
      </c>
      <c r="D2597" t="inlineStr">
        <is>
          <t>kilogram</t>
        </is>
      </c>
      <c r="F2597" t="inlineStr">
        <is>
          <t>technosphere</t>
        </is>
      </c>
      <c r="H2597" t="inlineStr">
        <is>
          <t>sulfuric acid</t>
        </is>
      </c>
    </row>
    <row r="2598">
      <c r="A2598" t="inlineStr">
        <is>
          <t>market for ammonia, anhydrous, liquid</t>
        </is>
      </c>
      <c r="B2598" t="n">
        <v>0.006003954640507773</v>
      </c>
      <c r="C2598" t="inlineStr">
        <is>
          <t>RNA</t>
        </is>
      </c>
      <c r="D2598" t="inlineStr">
        <is>
          <t>kilogram</t>
        </is>
      </c>
      <c r="F2598" t="inlineStr">
        <is>
          <t>technosphere</t>
        </is>
      </c>
      <c r="H2598" t="inlineStr">
        <is>
          <t>ammonia, anhydrous, liquid</t>
        </is>
      </c>
    </row>
    <row r="2599">
      <c r="A2599" t="inlineStr">
        <is>
          <t>market for quicklime, milled, loose</t>
        </is>
      </c>
      <c r="B2599" t="n">
        <v>0.003592996837292159</v>
      </c>
      <c r="C2599" t="inlineStr">
        <is>
          <t>RoW</t>
        </is>
      </c>
      <c r="D2599" t="inlineStr">
        <is>
          <t>kilogram</t>
        </is>
      </c>
      <c r="F2599" t="inlineStr">
        <is>
          <t>technosphere</t>
        </is>
      </c>
      <c r="G2599" t="inlineStr">
        <is>
          <t>proxy for CaO</t>
        </is>
      </c>
      <c r="H2599" t="inlineStr">
        <is>
          <t>quicklime, milled, loose</t>
        </is>
      </c>
    </row>
    <row r="2600">
      <c r="A2600" t="inlineStr">
        <is>
          <t>market for sodium hydroxide, without water, in 50% solution state</t>
        </is>
      </c>
      <c r="B2600" t="n">
        <v>0.00753089458254433</v>
      </c>
      <c r="C2600" t="inlineStr">
        <is>
          <t>GLO</t>
        </is>
      </c>
      <c r="D2600" t="inlineStr">
        <is>
          <t>kilogram</t>
        </is>
      </c>
      <c r="F2600" t="inlineStr">
        <is>
          <t>technosphere</t>
        </is>
      </c>
      <c r="G2600" t="inlineStr">
        <is>
          <t>NaOH</t>
        </is>
      </c>
      <c r="H2600" t="inlineStr">
        <is>
          <t>sodium hydroxide, without water, in 50% solution state</t>
        </is>
      </c>
    </row>
    <row r="2601">
      <c r="A2601" t="inlineStr">
        <is>
          <t>Carbon dioxide, non-fossil</t>
        </is>
      </c>
      <c r="B2601" t="n">
        <v>2.960619155869098</v>
      </c>
      <c r="D2601" t="inlineStr">
        <is>
          <t>kilogram</t>
        </is>
      </c>
      <c r="E2601" t="inlineStr">
        <is>
          <t>air</t>
        </is>
      </c>
      <c r="F2601" t="inlineStr">
        <is>
          <t>biosphere</t>
        </is>
      </c>
      <c r="G2601" t="inlineStr">
        <is>
          <t>Fermentation CO2</t>
        </is>
      </c>
    </row>
    <row r="2602">
      <c r="A2602" t="inlineStr">
        <is>
          <t>market for ethanol fermentation plant</t>
        </is>
      </c>
      <c r="B2602" t="n">
        <v>5.555555555555555e-10</v>
      </c>
      <c r="C2602" t="inlineStr">
        <is>
          <t>GLO</t>
        </is>
      </c>
      <c r="D2602" t="inlineStr">
        <is>
          <t>unit</t>
        </is>
      </c>
      <c r="F2602" t="inlineStr">
        <is>
          <t>technosphere</t>
        </is>
      </c>
      <c r="G2602" t="inlineStr">
        <is>
          <t>To replace inputs for concrete and steel. 1 plant = 90,000 t of ethanol per year * 20 years</t>
        </is>
      </c>
      <c r="H2602" t="inlineStr">
        <is>
          <t>ethanol fermentation plant</t>
        </is>
      </c>
    </row>
    <row r="2603">
      <c r="A2603" t="inlineStr">
        <is>
          <t>market for protein feed, 100% crude</t>
        </is>
      </c>
      <c r="B2603" t="n">
        <v>-0.1437329450568031</v>
      </c>
      <c r="C2603" t="inlineStr">
        <is>
          <t>GLO</t>
        </is>
      </c>
      <c r="D2603" t="inlineStr">
        <is>
          <t>kilogram</t>
        </is>
      </c>
      <c r="F2603" t="inlineStr">
        <is>
          <t>technosphere</t>
        </is>
      </c>
      <c r="G2603" t="inlineStr">
        <is>
          <t>Co-production of DDGS. Displaces crude protein. Substitution ratio used: 1:.27. acording to https://grains.org/wp-content/uploads/2018/05/USGC-DDGS-Handbook-2018-WEB.pdf.</t>
        </is>
      </c>
      <c r="H2603" t="inlineStr">
        <is>
          <t>protein feed, 100% crude</t>
        </is>
      </c>
    </row>
    <row r="2604">
      <c r="A2604" t="inlineStr">
        <is>
          <t>market for vegetable oil, refined</t>
        </is>
      </c>
      <c r="B2604" t="n">
        <v>-0.03184184995628492</v>
      </c>
      <c r="C2604" t="inlineStr">
        <is>
          <t>GLO</t>
        </is>
      </c>
      <c r="D2604" t="inlineStr">
        <is>
          <t>kilogram</t>
        </is>
      </c>
      <c r="F2604" t="inlineStr">
        <is>
          <t>technosphere</t>
        </is>
      </c>
      <c r="G2604" t="inlineStr">
        <is>
          <t>Co-production of corn oil (0.54 lbs per bushel of corn). Displaces vegetal oil. Substitution ratio used: 1:1.</t>
        </is>
      </c>
      <c r="H2604" t="inlineStr">
        <is>
          <t>vegetable oil, refined</t>
        </is>
      </c>
    </row>
    <row r="2605">
      <c r="A2605" t="inlineStr">
        <is>
          <t>market for tap water</t>
        </is>
      </c>
      <c r="B2605" t="n">
        <v>5.3</v>
      </c>
      <c r="C2605" t="inlineStr">
        <is>
          <t>RoW</t>
        </is>
      </c>
      <c r="D2605" t="inlineStr">
        <is>
          <t>kilogram</t>
        </is>
      </c>
      <c r="F2605" t="inlineStr">
        <is>
          <t>technosphere</t>
        </is>
      </c>
      <c r="G2605" t="inlineStr">
        <is>
          <t>4.2 gallons/gallon ethanol, from https://d35t1syewk4d42.cloudfront.net/file/1795/waterusagenrel-1.pdf</t>
        </is>
      </c>
    </row>
    <row r="2607">
      <c r="A2607" t="inlineStr">
        <is>
          <t>Activity</t>
        </is>
      </c>
      <c r="B2607" t="inlineStr">
        <is>
          <t>Ethanol production, via fermentation, from corn, with carbon capture and reuse, economic allocation</t>
        </is>
      </c>
    </row>
    <row r="2608">
      <c r="A2608" t="inlineStr">
        <is>
          <t>location</t>
        </is>
      </c>
      <c r="B2608" t="inlineStr">
        <is>
          <t>US</t>
        </is>
      </c>
    </row>
    <row r="2609">
      <c r="A2609" t="inlineStr">
        <is>
          <t>production amount</t>
        </is>
      </c>
      <c r="B2609" t="n">
        <v>1</v>
      </c>
    </row>
    <row r="2610">
      <c r="A2610" t="inlineStr">
        <is>
          <t>reference product</t>
        </is>
      </c>
      <c r="B2610" t="inlineStr">
        <is>
          <t>ethanol, from corn</t>
        </is>
      </c>
    </row>
    <row r="2611">
      <c r="A2611" t="inlineStr">
        <is>
          <t>type</t>
        </is>
      </c>
      <c r="B2611" t="inlineStr">
        <is>
          <t>process</t>
        </is>
      </c>
    </row>
    <row r="2612">
      <c r="A2612" t="inlineStr">
        <is>
          <t>unit</t>
        </is>
      </c>
      <c r="B2612" t="inlineStr">
        <is>
          <t>kilogram</t>
        </is>
      </c>
    </row>
    <row r="2613">
      <c r="A2613" t="inlineStr">
        <is>
          <t>source</t>
        </is>
      </c>
      <c r="B2613" t="inlineStr">
        <is>
          <t>Fuel-Cycle Assessment of Selected Bioethanol Production Pathways in the United States, November 1, 2006, M. Wu, M. Wang, H. Huo, http://greet.es.anl.gov/publication-2lli584z (2020 update)</t>
        </is>
      </c>
    </row>
    <row r="2614">
      <c r="A2614" t="inlineStr">
        <is>
          <t>comment</t>
        </is>
      </c>
      <c r="B2614" t="inlineStr">
        <is>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is>
      </c>
    </row>
    <row r="2615">
      <c r="A2615" t="inlineStr">
        <is>
          <t>Conversion efficiency (exc. Fuel)</t>
        </is>
      </c>
      <c r="B2615" t="n">
        <v>0.5418148407912694</v>
      </c>
    </row>
    <row r="2616">
      <c r="A2616" t="inlineStr">
        <is>
          <t>classifications</t>
        </is>
      </c>
      <c r="B2616" t="inlineStr">
        <is>
          <t>CPC::34131:Ethyl alcohol and other spirits, denatured, of any strength</t>
        </is>
      </c>
    </row>
    <row r="2617">
      <c r="A2617" t="inlineStr">
        <is>
          <t>Exchanges</t>
        </is>
      </c>
    </row>
    <row r="2618">
      <c r="A2618" t="inlineStr">
        <is>
          <t>name</t>
        </is>
      </c>
      <c r="B2618" t="inlineStr">
        <is>
          <t>amount</t>
        </is>
      </c>
      <c r="C2618" t="inlineStr">
        <is>
          <t>location</t>
        </is>
      </c>
      <c r="D2618" t="inlineStr">
        <is>
          <t>unit</t>
        </is>
      </c>
      <c r="E2618" t="inlineStr">
        <is>
          <t>categories</t>
        </is>
      </c>
      <c r="F2618" t="inlineStr">
        <is>
          <t>type</t>
        </is>
      </c>
      <c r="G2618" t="inlineStr">
        <is>
          <t>comment</t>
        </is>
      </c>
      <c r="H2618" t="inlineStr">
        <is>
          <t>reference product</t>
        </is>
      </c>
    </row>
    <row r="2619">
      <c r="A2619" t="inlineStr">
        <is>
          <t>Ethanol production, via fermentation, from corn, with carbon capture and reuse, economic allocation</t>
        </is>
      </c>
      <c r="B2619" t="n">
        <v>1</v>
      </c>
      <c r="C2619" t="inlineStr">
        <is>
          <t>US</t>
        </is>
      </c>
      <c r="D2619" t="inlineStr">
        <is>
          <t>kilogram</t>
        </is>
      </c>
      <c r="F2619" t="inlineStr">
        <is>
          <t>production</t>
        </is>
      </c>
      <c r="H2619" t="inlineStr">
        <is>
          <t>ethanol, from corn</t>
        </is>
      </c>
    </row>
    <row r="2620">
      <c r="A2620" t="inlineStr">
        <is>
          <t>Farming and supply of corn</t>
        </is>
      </c>
      <c r="B2620" t="n">
        <v>2.796723176198013</v>
      </c>
      <c r="C2620" t="inlineStr">
        <is>
          <t>US</t>
        </is>
      </c>
      <c r="D2620" t="inlineStr">
        <is>
          <t>kilogram</t>
        </is>
      </c>
      <c r="F2620" t="inlineStr">
        <is>
          <t>technosphere</t>
        </is>
      </c>
      <c r="H2620" t="inlineStr">
        <is>
          <t>corn, harvested, at ethanol plant</t>
        </is>
      </c>
    </row>
    <row r="2621">
      <c r="A2621" t="inlineStr">
        <is>
          <t>heat production, natural gas, at boiler fan burner non-modulating &lt;100kW</t>
        </is>
      </c>
      <c r="B2621" t="n">
        <v>6.826205472742815</v>
      </c>
      <c r="C2621" t="inlineStr">
        <is>
          <t>RoW</t>
        </is>
      </c>
      <c r="D2621" t="inlineStr">
        <is>
          <t>megajoule</t>
        </is>
      </c>
      <c r="F2621" t="inlineStr">
        <is>
          <t>technosphere</t>
        </is>
      </c>
      <c r="G2621" t="inlineStr">
        <is>
          <t>natural gas input. 22812 Btu/gallon</t>
        </is>
      </c>
      <c r="H2621" t="inlineStr">
        <is>
          <t>heat, central or small-scale, natural gas</t>
        </is>
      </c>
    </row>
    <row r="2622">
      <c r="A2622" t="inlineStr">
        <is>
          <t>market group for electricity, low voltage</t>
        </is>
      </c>
      <c r="B2622" t="n">
        <v>0.3373071410806002</v>
      </c>
      <c r="C2622" t="inlineStr">
        <is>
          <t>US</t>
        </is>
      </c>
      <c r="D2622" t="inlineStr">
        <is>
          <t>kilowatt hour</t>
        </is>
      </c>
      <c r="F2622" t="inlineStr">
        <is>
          <t>technosphere</t>
        </is>
      </c>
      <c r="G2622" t="inlineStr">
        <is>
          <t>2126 Btu/gallon,plus 1932 BTU/gallon for CCS</t>
        </is>
      </c>
      <c r="H2622" t="inlineStr">
        <is>
          <t>electricity, low voltage</t>
        </is>
      </c>
    </row>
    <row r="2623">
      <c r="A2623" t="inlineStr">
        <is>
          <t>market for fodder yeast</t>
        </is>
      </c>
      <c r="B2623" t="n">
        <v>0.0007827978160740565</v>
      </c>
      <c r="C2623" t="inlineStr">
        <is>
          <t>GLO</t>
        </is>
      </c>
      <c r="D2623" t="inlineStr">
        <is>
          <t>kilogram</t>
        </is>
      </c>
      <c r="F2623" t="inlineStr">
        <is>
          <t>technosphere</t>
        </is>
      </c>
      <c r="G2623" t="inlineStr">
        <is>
          <t>proxy for yeast</t>
        </is>
      </c>
      <c r="H2623" t="inlineStr">
        <is>
          <t>fodder yeast</t>
        </is>
      </c>
    </row>
    <row r="2624">
      <c r="A2624" t="inlineStr">
        <is>
          <t>market for sulfuric acid</t>
        </is>
      </c>
      <c r="B2624" t="n">
        <v>0.001327352818560357</v>
      </c>
      <c r="C2624" t="inlineStr">
        <is>
          <t>RoW</t>
        </is>
      </c>
      <c r="D2624" t="inlineStr">
        <is>
          <t>kilogram</t>
        </is>
      </c>
      <c r="F2624" t="inlineStr">
        <is>
          <t>technosphere</t>
        </is>
      </c>
      <c r="H2624" t="inlineStr">
        <is>
          <t>sulfuric acid</t>
        </is>
      </c>
    </row>
    <row r="2625">
      <c r="A2625" t="inlineStr">
        <is>
          <t>market for ammonia, anhydrous, liquid</t>
        </is>
      </c>
      <c r="B2625" t="n">
        <v>0.005085349580510084</v>
      </c>
      <c r="C2625" t="inlineStr">
        <is>
          <t>RNA</t>
        </is>
      </c>
      <c r="D2625" t="inlineStr">
        <is>
          <t>kilogram</t>
        </is>
      </c>
      <c r="F2625" t="inlineStr">
        <is>
          <t>technosphere</t>
        </is>
      </c>
      <c r="H2625" t="inlineStr">
        <is>
          <t>ammonia, anhydrous, liquid</t>
        </is>
      </c>
    </row>
    <row r="2626">
      <c r="A2626" t="inlineStr">
        <is>
          <t>market for quicklime, milled, loose</t>
        </is>
      </c>
      <c r="B2626" t="n">
        <v>0.003043268321186459</v>
      </c>
      <c r="C2626" t="inlineStr">
        <is>
          <t>RoW</t>
        </is>
      </c>
      <c r="D2626" t="inlineStr">
        <is>
          <t>kilogram</t>
        </is>
      </c>
      <c r="F2626" t="inlineStr">
        <is>
          <t>technosphere</t>
        </is>
      </c>
      <c r="G2626" t="inlineStr">
        <is>
          <t>proxy for CaO</t>
        </is>
      </c>
      <c r="H2626" t="inlineStr">
        <is>
          <t>quicklime, milled, loose</t>
        </is>
      </c>
    </row>
    <row r="2627">
      <c r="A2627" t="inlineStr">
        <is>
          <t>market for sodium hydroxide, without water, in 50% solution state</t>
        </is>
      </c>
      <c r="B2627" t="n">
        <v>0.006378667711415048</v>
      </c>
      <c r="C2627" t="inlineStr">
        <is>
          <t>GLO</t>
        </is>
      </c>
      <c r="D2627" t="inlineStr">
        <is>
          <t>kilogram</t>
        </is>
      </c>
      <c r="F2627" t="inlineStr">
        <is>
          <t>technosphere</t>
        </is>
      </c>
      <c r="G2627" t="inlineStr">
        <is>
          <t>NaOH</t>
        </is>
      </c>
      <c r="H2627" t="inlineStr">
        <is>
          <t>sodium hydroxide, without water, in 50% solution state</t>
        </is>
      </c>
    </row>
    <row r="2628">
      <c r="A2628" t="inlineStr">
        <is>
          <t>Carbon dioxide, non-fossil</t>
        </is>
      </c>
      <c r="B2628" t="n">
        <v>0.05537006062552821</v>
      </c>
      <c r="D2628" t="inlineStr">
        <is>
          <t>kilogram</t>
        </is>
      </c>
      <c r="E2628" t="inlineStr">
        <is>
          <t>air</t>
        </is>
      </c>
      <c r="F2628" t="inlineStr">
        <is>
          <t>biosphere</t>
        </is>
      </c>
      <c r="G2628" t="inlineStr">
        <is>
          <t>Fermentation CO2</t>
        </is>
      </c>
    </row>
    <row r="2629">
      <c r="A2629" t="inlineStr">
        <is>
          <t>market for ethanol fermentation plant</t>
        </is>
      </c>
      <c r="B2629" t="n">
        <v>5.555555555555555e-10</v>
      </c>
      <c r="C2629" t="inlineStr">
        <is>
          <t>GLO</t>
        </is>
      </c>
      <c r="D2629" t="inlineStr">
        <is>
          <t>unit</t>
        </is>
      </c>
      <c r="F2629" t="inlineStr">
        <is>
          <t>technosphere</t>
        </is>
      </c>
      <c r="G2629" t="inlineStr">
        <is>
          <t>To replace inputs for concrete and steel. 1 plant = 90,000 t of ethanol per year * 20 years</t>
        </is>
      </c>
      <c r="H2629" t="inlineStr">
        <is>
          <t>ethanol fermentation plant</t>
        </is>
      </c>
    </row>
    <row r="2630">
      <c r="A2630" t="inlineStr">
        <is>
          <t>market for tap water</t>
        </is>
      </c>
      <c r="B2630" t="n">
        <v>4.4891</v>
      </c>
      <c r="C2630" t="inlineStr">
        <is>
          <t>RoW</t>
        </is>
      </c>
      <c r="D2630" t="inlineStr">
        <is>
          <t>kilogram</t>
        </is>
      </c>
      <c r="F2630" t="inlineStr">
        <is>
          <t>technosphere</t>
        </is>
      </c>
      <c r="G2630" t="inlineStr">
        <is>
          <t>4.2 gallons/gallon ethanol, from https://d35t1syewk4d42.cloudfront.net/file/1795/waterusagenrel-1.pdf</t>
        </is>
      </c>
    </row>
    <row r="2632">
      <c r="A2632" t="inlineStr">
        <is>
          <t>Activity</t>
        </is>
      </c>
      <c r="B2632" t="inlineStr">
        <is>
          <t>Ethanol production, via fermentation, from corn, with carbon capture and reuse, energy allocation</t>
        </is>
      </c>
    </row>
    <row r="2633">
      <c r="A2633" t="inlineStr">
        <is>
          <t>location</t>
        </is>
      </c>
      <c r="B2633" t="inlineStr">
        <is>
          <t>US</t>
        </is>
      </c>
    </row>
    <row r="2634">
      <c r="A2634" t="inlineStr">
        <is>
          <t>production amount</t>
        </is>
      </c>
      <c r="B2634" t="n">
        <v>1</v>
      </c>
    </row>
    <row r="2635">
      <c r="A2635" t="inlineStr">
        <is>
          <t>reference product</t>
        </is>
      </c>
      <c r="B2635" t="inlineStr">
        <is>
          <t>ethanol, from corn</t>
        </is>
      </c>
    </row>
    <row r="2636">
      <c r="A2636" t="inlineStr">
        <is>
          <t>type</t>
        </is>
      </c>
      <c r="B2636" t="inlineStr">
        <is>
          <t>process</t>
        </is>
      </c>
    </row>
    <row r="2637">
      <c r="A2637" t="inlineStr">
        <is>
          <t>unit</t>
        </is>
      </c>
      <c r="B2637" t="inlineStr">
        <is>
          <t>kilogram</t>
        </is>
      </c>
    </row>
    <row r="2638">
      <c r="A2638" t="inlineStr">
        <is>
          <t>source</t>
        </is>
      </c>
      <c r="B2638" t="inlineStr">
        <is>
          <t>Fuel-Cycle Assessment of Selected Bioethanol Production Pathways in the United States, November 1, 2006, M. Wu, M. Wang, H. Huo, http://greet.es.anl.gov/publication-2lli584z (2020 update)</t>
        </is>
      </c>
    </row>
    <row r="2639">
      <c r="A2639" t="inlineStr">
        <is>
          <t>comment</t>
        </is>
      </c>
      <c r="B2639" t="inlineStr">
        <is>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is>
      </c>
    </row>
    <row r="2640">
      <c r="A2640" t="inlineStr">
        <is>
          <t>Conversion efficiency (exc. Fuel)</t>
        </is>
      </c>
      <c r="B2640" t="n">
        <v>1.025313140045551</v>
      </c>
    </row>
    <row r="2641">
      <c r="A2641" t="inlineStr">
        <is>
          <t>classifications</t>
        </is>
      </c>
      <c r="B2641" t="inlineStr">
        <is>
          <t>CPC::34131:Ethyl alcohol and other spirits, denatured, of any strength</t>
        </is>
      </c>
    </row>
    <row r="2642">
      <c r="A2642" t="inlineStr">
        <is>
          <t>Exchanges</t>
        </is>
      </c>
    </row>
    <row r="2643">
      <c r="A2643" t="inlineStr">
        <is>
          <t>name</t>
        </is>
      </c>
      <c r="B2643" t="inlineStr">
        <is>
          <t>amount</t>
        </is>
      </c>
      <c r="C2643" t="inlineStr">
        <is>
          <t>location</t>
        </is>
      </c>
      <c r="D2643" t="inlineStr">
        <is>
          <t>unit</t>
        </is>
      </c>
      <c r="E2643" t="inlineStr">
        <is>
          <t>categories</t>
        </is>
      </c>
      <c r="F2643" t="inlineStr">
        <is>
          <t>type</t>
        </is>
      </c>
      <c r="G2643" t="inlineStr">
        <is>
          <t>comment</t>
        </is>
      </c>
      <c r="H2643" t="inlineStr">
        <is>
          <t>reference product</t>
        </is>
      </c>
    </row>
    <row r="2644">
      <c r="A2644" t="inlineStr">
        <is>
          <t>Ethanol production, via fermentation, from corn, with carbon capture and reuse, energy allocation</t>
        </is>
      </c>
      <c r="B2644" t="n">
        <v>1</v>
      </c>
      <c r="C2644" t="inlineStr">
        <is>
          <t>US</t>
        </is>
      </c>
      <c r="D2644" t="inlineStr">
        <is>
          <t>kilogram</t>
        </is>
      </c>
      <c r="F2644" t="inlineStr">
        <is>
          <t>production</t>
        </is>
      </c>
      <c r="H2644" t="inlineStr">
        <is>
          <t>ethanol, from corn</t>
        </is>
      </c>
    </row>
    <row r="2645">
      <c r="A2645" t="inlineStr">
        <is>
          <t>Farming and supply of corn</t>
        </is>
      </c>
      <c r="B2645" t="n">
        <v>2.126434150497662</v>
      </c>
      <c r="C2645" t="inlineStr">
        <is>
          <t>US</t>
        </is>
      </c>
      <c r="D2645" t="inlineStr">
        <is>
          <t>kilogram</t>
        </is>
      </c>
      <c r="F2645" t="inlineStr">
        <is>
          <t>technosphere</t>
        </is>
      </c>
      <c r="H2645" t="inlineStr">
        <is>
          <t>corn, harvested, at ethanol plant</t>
        </is>
      </c>
    </row>
    <row r="2646">
      <c r="A2646" t="inlineStr">
        <is>
          <t>heat production, natural gas, at boiler fan burner non-modulating &lt;100kW</t>
        </is>
      </c>
      <c r="B2646" t="n">
        <v>5.190172756135033</v>
      </c>
      <c r="C2646" t="inlineStr">
        <is>
          <t>RoW</t>
        </is>
      </c>
      <c r="D2646" t="inlineStr">
        <is>
          <t>megajoule</t>
        </is>
      </c>
      <c r="F2646" t="inlineStr">
        <is>
          <t>technosphere</t>
        </is>
      </c>
      <c r="G2646" t="inlineStr">
        <is>
          <t>natural gas input. Initially, 22378 Btu/gallon.</t>
        </is>
      </c>
      <c r="H2646" t="inlineStr">
        <is>
          <t>heat, central or small-scale, natural gas</t>
        </is>
      </c>
    </row>
    <row r="2647">
      <c r="A2647" t="inlineStr">
        <is>
          <t>market group for electricity, low voltage</t>
        </is>
      </c>
      <c r="B2647" t="n">
        <v>0.2564649337141753</v>
      </c>
      <c r="C2647" t="inlineStr">
        <is>
          <t>US</t>
        </is>
      </c>
      <c r="D2647" t="inlineStr">
        <is>
          <t>kilowatt hour</t>
        </is>
      </c>
      <c r="F2647" t="inlineStr">
        <is>
          <t>technosphere</t>
        </is>
      </c>
      <c r="H2647" t="inlineStr">
        <is>
          <t>electricity, low voltage</t>
        </is>
      </c>
    </row>
    <row r="2648">
      <c r="A2648" t="inlineStr">
        <is>
          <t>market for fodder yeast</t>
        </is>
      </c>
      <c r="B2648" t="n">
        <v>0.0005951851163538281</v>
      </c>
      <c r="C2648" t="inlineStr">
        <is>
          <t>GLO</t>
        </is>
      </c>
      <c r="D2648" t="inlineStr">
        <is>
          <t>kilogram</t>
        </is>
      </c>
      <c r="F2648" t="inlineStr">
        <is>
          <t>technosphere</t>
        </is>
      </c>
      <c r="G2648" t="inlineStr">
        <is>
          <t>proxy for yeast</t>
        </is>
      </c>
      <c r="H2648" t="inlineStr">
        <is>
          <t>fodder yeast</t>
        </is>
      </c>
    </row>
    <row r="2649">
      <c r="A2649" t="inlineStr">
        <is>
          <t>market for sulfuric acid</t>
        </is>
      </c>
      <c r="B2649" t="n">
        <v>0.001009226936426056</v>
      </c>
      <c r="C2649" t="inlineStr">
        <is>
          <t>RoW</t>
        </is>
      </c>
      <c r="D2649" t="inlineStr">
        <is>
          <t>kilogram</t>
        </is>
      </c>
      <c r="F2649" t="inlineStr">
        <is>
          <t>technosphere</t>
        </is>
      </c>
      <c r="H2649" t="inlineStr">
        <is>
          <t>sulfuric acid</t>
        </is>
      </c>
    </row>
    <row r="2650">
      <c r="A2650" t="inlineStr">
        <is>
          <t>market for ammonia, anhydrous, liquid</t>
        </is>
      </c>
      <c r="B2650" t="n">
        <v>0.003866546788487006</v>
      </c>
      <c r="C2650" t="inlineStr">
        <is>
          <t>RNA</t>
        </is>
      </c>
      <c r="D2650" t="inlineStr">
        <is>
          <t>kilogram</t>
        </is>
      </c>
      <c r="F2650" t="inlineStr">
        <is>
          <t>technosphere</t>
        </is>
      </c>
      <c r="H2650" t="inlineStr">
        <is>
          <t>ammonia, anhydrous, liquid</t>
        </is>
      </c>
    </row>
    <row r="2651">
      <c r="A2651" t="inlineStr">
        <is>
          <t>market for quicklime, milled, loose</t>
        </is>
      </c>
      <c r="B2651" t="n">
        <v>0.002313889963216151</v>
      </c>
      <c r="C2651" t="inlineStr">
        <is>
          <t>RoW</t>
        </is>
      </c>
      <c r="D2651" t="inlineStr">
        <is>
          <t>kilogram</t>
        </is>
      </c>
      <c r="F2651" t="inlineStr">
        <is>
          <t>technosphere</t>
        </is>
      </c>
      <c r="G2651" t="inlineStr">
        <is>
          <t>proxy for CaO</t>
        </is>
      </c>
      <c r="H2651" t="inlineStr">
        <is>
          <t>quicklime, milled, loose</t>
        </is>
      </c>
    </row>
    <row r="2652">
      <c r="A2652" t="inlineStr">
        <is>
          <t>market for sodium hydroxide, without water, in 50% solution state</t>
        </is>
      </c>
      <c r="B2652" t="n">
        <v>0.004849896111158549</v>
      </c>
      <c r="C2652" t="inlineStr">
        <is>
          <t>GLO</t>
        </is>
      </c>
      <c r="D2652" t="inlineStr">
        <is>
          <t>kilogram</t>
        </is>
      </c>
      <c r="F2652" t="inlineStr">
        <is>
          <t>technosphere</t>
        </is>
      </c>
      <c r="G2652" t="inlineStr">
        <is>
          <t>NaOH</t>
        </is>
      </c>
      <c r="H2652" t="inlineStr">
        <is>
          <t>sodium hydroxide, without water, in 50% solution state</t>
        </is>
      </c>
    </row>
    <row r="2653">
      <c r="A2653" t="inlineStr">
        <is>
          <t>Carbon dioxide, non-fossil</t>
        </is>
      </c>
      <c r="B2653" t="n">
        <v>0.03063136840949251</v>
      </c>
      <c r="D2653" t="inlineStr">
        <is>
          <t>kilogram</t>
        </is>
      </c>
      <c r="E2653" t="inlineStr">
        <is>
          <t>air</t>
        </is>
      </c>
      <c r="F2653" t="inlineStr">
        <is>
          <t>biosphere</t>
        </is>
      </c>
      <c r="G2653" t="inlineStr">
        <is>
          <t>Fermentation CO2</t>
        </is>
      </c>
    </row>
    <row r="2654">
      <c r="A2654" t="inlineStr">
        <is>
          <t>market for ethanol fermentation plant</t>
        </is>
      </c>
      <c r="B2654" t="n">
        <v>5.555555555555555e-10</v>
      </c>
      <c r="C2654" t="inlineStr">
        <is>
          <t>GLO</t>
        </is>
      </c>
      <c r="D2654" t="inlineStr">
        <is>
          <t>unit</t>
        </is>
      </c>
      <c r="F2654" t="inlineStr">
        <is>
          <t>technosphere</t>
        </is>
      </c>
      <c r="G2654" t="inlineStr">
        <is>
          <t>To replace inputs for concrete and steel. 1 plant = 90,000 t of ethanol per year * 20 years</t>
        </is>
      </c>
      <c r="H2654" t="inlineStr">
        <is>
          <t>ethanol fermentation plant</t>
        </is>
      </c>
    </row>
    <row r="2655">
      <c r="A2655" t="inlineStr">
        <is>
          <t>market for tap water</t>
        </is>
      </c>
      <c r="B2655" t="n">
        <v>3.4132</v>
      </c>
      <c r="C2655" t="inlineStr">
        <is>
          <t>RoW</t>
        </is>
      </c>
      <c r="D2655" t="inlineStr">
        <is>
          <t>kilogram</t>
        </is>
      </c>
      <c r="F2655" t="inlineStr">
        <is>
          <t>technosphere</t>
        </is>
      </c>
      <c r="G2655" t="inlineStr">
        <is>
          <t>4.2 gallons/gallon ethanol, from https://d35t1syewk4d42.cloudfront.net/file/1795/waterusagenrel-1.pdf</t>
        </is>
      </c>
    </row>
    <row r="2657">
      <c r="A2657" t="inlineStr">
        <is>
          <t>Activity</t>
        </is>
      </c>
      <c r="B2657" t="inlineStr">
        <is>
          <t>Ethanol production, via fermentation, from corn, with carbon capture and reuse, system expansion</t>
        </is>
      </c>
    </row>
    <row r="2658">
      <c r="A2658" t="inlineStr">
        <is>
          <t>location</t>
        </is>
      </c>
      <c r="B2658" t="inlineStr">
        <is>
          <t>US</t>
        </is>
      </c>
    </row>
    <row r="2659">
      <c r="A2659" t="inlineStr">
        <is>
          <t>production amount</t>
        </is>
      </c>
      <c r="B2659" t="n">
        <v>1</v>
      </c>
    </row>
    <row r="2660">
      <c r="A2660" t="inlineStr">
        <is>
          <t>reference product</t>
        </is>
      </c>
      <c r="B2660" t="inlineStr">
        <is>
          <t>ethanol, from corn</t>
        </is>
      </c>
    </row>
    <row r="2661">
      <c r="A2661" t="inlineStr">
        <is>
          <t>type</t>
        </is>
      </c>
      <c r="B2661" t="inlineStr">
        <is>
          <t>process</t>
        </is>
      </c>
    </row>
    <row r="2662">
      <c r="A2662" t="inlineStr">
        <is>
          <t>unit</t>
        </is>
      </c>
      <c r="B2662" t="inlineStr">
        <is>
          <t>kilogram</t>
        </is>
      </c>
    </row>
    <row r="2663">
      <c r="A2663" t="inlineStr">
        <is>
          <t>source</t>
        </is>
      </c>
      <c r="B2663" t="inlineStr">
        <is>
          <t>Fuel-Cycle Assessment of Selected Bioethanol Production Pathways in the United States, November 1, 2006, M. Wu, M. Wang, H. Huo, http://greet.es.anl.gov/publication-2lli584z (2020 update)</t>
        </is>
      </c>
    </row>
    <row r="2664">
      <c r="A2664" t="inlineStr">
        <is>
          <t>comment</t>
        </is>
      </c>
      <c r="B2664" t="inlineStr">
        <is>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is>
      </c>
    </row>
    <row r="2665">
      <c r="A2665" t="inlineStr">
        <is>
          <t>Conversion efficiency (exc. Fuel)</t>
        </is>
      </c>
      <c r="B2665" t="n">
        <v>0.4589171701502052</v>
      </c>
    </row>
    <row r="2666">
      <c r="A2666" t="inlineStr">
        <is>
          <t>classifications</t>
        </is>
      </c>
      <c r="B2666" t="inlineStr">
        <is>
          <t>CPC::34131:Ethyl alcohol and other spirits, denatured, of any strength</t>
        </is>
      </c>
    </row>
    <row r="2667">
      <c r="A2667" t="inlineStr">
        <is>
          <t>Exchanges</t>
        </is>
      </c>
    </row>
    <row r="2668">
      <c r="A2668" t="inlineStr">
        <is>
          <t>name</t>
        </is>
      </c>
      <c r="B2668" t="inlineStr">
        <is>
          <t>amount</t>
        </is>
      </c>
      <c r="C2668" t="inlineStr">
        <is>
          <t>location</t>
        </is>
      </c>
      <c r="D2668" t="inlineStr">
        <is>
          <t>unit</t>
        </is>
      </c>
      <c r="E2668" t="inlineStr">
        <is>
          <t>categories</t>
        </is>
      </c>
      <c r="F2668" t="inlineStr">
        <is>
          <t>type</t>
        </is>
      </c>
      <c r="G2668" t="inlineStr">
        <is>
          <t>comment</t>
        </is>
      </c>
      <c r="H2668" t="inlineStr">
        <is>
          <t>reference product</t>
        </is>
      </c>
    </row>
    <row r="2669">
      <c r="A2669" t="inlineStr">
        <is>
          <t>Ethanol production, via fermentation, from corn, with carbon capture and reuse, system expansion</t>
        </is>
      </c>
      <c r="B2669" t="n">
        <v>1</v>
      </c>
      <c r="C2669" t="inlineStr">
        <is>
          <t>US</t>
        </is>
      </c>
      <c r="D2669" t="inlineStr">
        <is>
          <t>kilogram</t>
        </is>
      </c>
      <c r="F2669" t="inlineStr">
        <is>
          <t>production</t>
        </is>
      </c>
      <c r="H2669" t="inlineStr">
        <is>
          <t>ethanol, from corn</t>
        </is>
      </c>
    </row>
    <row r="2670">
      <c r="A2670" t="inlineStr">
        <is>
          <t>Farming and supply of corn</t>
        </is>
      </c>
      <c r="B2670" t="n">
        <v>3.301916382760345</v>
      </c>
      <c r="C2670" t="inlineStr">
        <is>
          <t>US</t>
        </is>
      </c>
      <c r="D2670" t="inlineStr">
        <is>
          <t>kilogram</t>
        </is>
      </c>
      <c r="F2670" t="inlineStr">
        <is>
          <t>technosphere</t>
        </is>
      </c>
      <c r="H2670" t="inlineStr">
        <is>
          <t>corn, harvested, at ethanol plant</t>
        </is>
      </c>
    </row>
    <row r="2671">
      <c r="A2671" t="inlineStr">
        <is>
          <t>heat production, natural gas, at boiler fan burner non-modulating &lt;100kW</t>
        </is>
      </c>
      <c r="B2671" t="n">
        <v>8.059274466048189</v>
      </c>
      <c r="C2671" t="inlineStr">
        <is>
          <t>RoW</t>
        </is>
      </c>
      <c r="D2671" t="inlineStr">
        <is>
          <t>megajoule</t>
        </is>
      </c>
      <c r="F2671" t="inlineStr">
        <is>
          <t>technosphere</t>
        </is>
      </c>
      <c r="G2671" t="inlineStr">
        <is>
          <t>natural gas input. Initially, 22378 Btu/gallon.</t>
        </is>
      </c>
      <c r="H2671" t="inlineStr">
        <is>
          <t>heat, central or small-scale, natural gas</t>
        </is>
      </c>
    </row>
    <row r="2672">
      <c r="A2672" t="inlineStr">
        <is>
          <t>market group for electricity, low voltage</t>
        </is>
      </c>
      <c r="B2672" t="n">
        <v>0.3982374747114524</v>
      </c>
      <c r="C2672" t="inlineStr">
        <is>
          <t>US</t>
        </is>
      </c>
      <c r="D2672" t="inlineStr">
        <is>
          <t>kilowatt hour</t>
        </is>
      </c>
      <c r="F2672" t="inlineStr">
        <is>
          <t>technosphere</t>
        </is>
      </c>
      <c r="H2672" t="inlineStr">
        <is>
          <t>electricity, low voltage</t>
        </is>
      </c>
    </row>
    <row r="2673">
      <c r="A2673" t="inlineStr">
        <is>
          <t>market for fodder yeast</t>
        </is>
      </c>
      <c r="B2673" t="n">
        <v>0.0009242004912326523</v>
      </c>
      <c r="C2673" t="inlineStr">
        <is>
          <t>GLO</t>
        </is>
      </c>
      <c r="D2673" t="inlineStr">
        <is>
          <t>kilogram</t>
        </is>
      </c>
      <c r="F2673" t="inlineStr">
        <is>
          <t>technosphere</t>
        </is>
      </c>
      <c r="G2673" t="inlineStr">
        <is>
          <t>proxy for yeast</t>
        </is>
      </c>
      <c r="H2673" t="inlineStr">
        <is>
          <t>fodder yeast</t>
        </is>
      </c>
    </row>
    <row r="2674">
      <c r="A2674" t="inlineStr">
        <is>
          <t>market for sulfuric acid</t>
        </is>
      </c>
      <c r="B2674" t="n">
        <v>0.00156712257209015</v>
      </c>
      <c r="C2674" t="inlineStr">
        <is>
          <t>RoW</t>
        </is>
      </c>
      <c r="D2674" t="inlineStr">
        <is>
          <t>kilogram</t>
        </is>
      </c>
      <c r="F2674" t="inlineStr">
        <is>
          <t>technosphere</t>
        </is>
      </c>
      <c r="H2674" t="inlineStr">
        <is>
          <t>sulfuric acid</t>
        </is>
      </c>
    </row>
    <row r="2675">
      <c r="A2675" t="inlineStr">
        <is>
          <t>market for ammonia, anhydrous, liquid</t>
        </is>
      </c>
      <c r="B2675" t="n">
        <v>0.006003954640507773</v>
      </c>
      <c r="C2675" t="inlineStr">
        <is>
          <t>RNA</t>
        </is>
      </c>
      <c r="D2675" t="inlineStr">
        <is>
          <t>kilogram</t>
        </is>
      </c>
      <c r="F2675" t="inlineStr">
        <is>
          <t>technosphere</t>
        </is>
      </c>
      <c r="H2675" t="inlineStr">
        <is>
          <t>ammonia, anhydrous, liquid</t>
        </is>
      </c>
    </row>
    <row r="2676">
      <c r="A2676" t="inlineStr">
        <is>
          <t>market for quicklime, milled, loose</t>
        </is>
      </c>
      <c r="B2676" t="n">
        <v>0.003592996837292159</v>
      </c>
      <c r="C2676" t="inlineStr">
        <is>
          <t>RoW</t>
        </is>
      </c>
      <c r="D2676" t="inlineStr">
        <is>
          <t>kilogram</t>
        </is>
      </c>
      <c r="F2676" t="inlineStr">
        <is>
          <t>technosphere</t>
        </is>
      </c>
      <c r="G2676" t="inlineStr">
        <is>
          <t>proxy for CaO</t>
        </is>
      </c>
      <c r="H2676" t="inlineStr">
        <is>
          <t>quicklime, milled, loose</t>
        </is>
      </c>
    </row>
    <row r="2677">
      <c r="A2677" t="inlineStr">
        <is>
          <t>market for sodium hydroxide, without water, in 50% solution state</t>
        </is>
      </c>
      <c r="B2677" t="n">
        <v>0.00753089458254433</v>
      </c>
      <c r="C2677" t="inlineStr">
        <is>
          <t>GLO</t>
        </is>
      </c>
      <c r="D2677" t="inlineStr">
        <is>
          <t>kilogram</t>
        </is>
      </c>
      <c r="F2677" t="inlineStr">
        <is>
          <t>technosphere</t>
        </is>
      </c>
      <c r="G2677" t="inlineStr">
        <is>
          <t>NaOH</t>
        </is>
      </c>
      <c r="H2677" t="inlineStr">
        <is>
          <t>sodium hydroxide, without water, in 50% solution state</t>
        </is>
      </c>
    </row>
    <row r="2678">
      <c r="A2678" t="inlineStr">
        <is>
          <t>Carbon dioxide, non-fossil</t>
        </is>
      </c>
      <c r="B2678" t="n">
        <v>0.07401547889672752</v>
      </c>
      <c r="D2678" t="inlineStr">
        <is>
          <t>kilogram</t>
        </is>
      </c>
      <c r="E2678" t="inlineStr">
        <is>
          <t>air</t>
        </is>
      </c>
      <c r="F2678" t="inlineStr">
        <is>
          <t>biosphere</t>
        </is>
      </c>
      <c r="G2678" t="inlineStr">
        <is>
          <t>Fermentation CO2</t>
        </is>
      </c>
    </row>
    <row r="2679">
      <c r="A2679" t="inlineStr">
        <is>
          <t>market for ethanol fermentation plant</t>
        </is>
      </c>
      <c r="B2679" t="n">
        <v>5.555555555555555e-10</v>
      </c>
      <c r="C2679" t="inlineStr">
        <is>
          <t>GLO</t>
        </is>
      </c>
      <c r="D2679" t="inlineStr">
        <is>
          <t>unit</t>
        </is>
      </c>
      <c r="F2679" t="inlineStr">
        <is>
          <t>technosphere</t>
        </is>
      </c>
      <c r="G2679" t="inlineStr">
        <is>
          <t>To replace inputs for concrete and steel. 1 plant = 90,000 t of ethanol per year * 20 years</t>
        </is>
      </c>
      <c r="H2679" t="inlineStr">
        <is>
          <t>ethanol fermentation plant</t>
        </is>
      </c>
    </row>
    <row r="2680">
      <c r="A2680" t="inlineStr">
        <is>
          <t>market for protein feed, 100% crude</t>
        </is>
      </c>
      <c r="B2680" t="n">
        <v>-0.1437329450568031</v>
      </c>
      <c r="C2680" t="inlineStr">
        <is>
          <t>GLO</t>
        </is>
      </c>
      <c r="D2680" t="inlineStr">
        <is>
          <t>kilogram</t>
        </is>
      </c>
      <c r="F2680" t="inlineStr">
        <is>
          <t>technosphere</t>
        </is>
      </c>
      <c r="G2680" t="inlineStr">
        <is>
          <t>Co-production of DDGS. Displaces crude protein. Substitution ratio used: 1:0.27, according to https://grains.org/wp-content/uploads/2018/05/USGC-DDGS-Handbook-2018-WEB.pdf.</t>
        </is>
      </c>
      <c r="H2680" t="inlineStr">
        <is>
          <t>protein feed, 100% crude</t>
        </is>
      </c>
    </row>
    <row r="2681">
      <c r="A2681" t="inlineStr">
        <is>
          <t>market for vegetable oil, refined</t>
        </is>
      </c>
      <c r="B2681" t="n">
        <v>-0.03184184995628492</v>
      </c>
      <c r="C2681" t="inlineStr">
        <is>
          <t>GLO</t>
        </is>
      </c>
      <c r="D2681" t="inlineStr">
        <is>
          <t>kilogram</t>
        </is>
      </c>
      <c r="F2681" t="inlineStr">
        <is>
          <t>technosphere</t>
        </is>
      </c>
      <c r="G2681" t="inlineStr">
        <is>
          <t>Co-production of corn oil (0.54 lbs per bushel of corn). Displaces vegetal oil. Substitution ratio used: 1:1.</t>
        </is>
      </c>
      <c r="H2681" t="inlineStr">
        <is>
          <t>vegetable oil, refined</t>
        </is>
      </c>
    </row>
    <row r="2682">
      <c r="A2682" t="inlineStr">
        <is>
          <t>market for carbon dioxide, in chemical industry</t>
        </is>
      </c>
      <c r="B2682" t="n">
        <v>-2.886603676972371</v>
      </c>
      <c r="C2682" t="inlineStr">
        <is>
          <t>GLO</t>
        </is>
      </c>
      <c r="D2682" t="inlineStr">
        <is>
          <t>kilogram</t>
        </is>
      </c>
      <c r="F2682" t="inlineStr">
        <is>
          <t>technosphere</t>
        </is>
      </c>
      <c r="G2682" t="inlineStr">
        <is>
          <t>Co-production of CO2</t>
        </is>
      </c>
      <c r="H2682" t="inlineStr">
        <is>
          <t>carbon dioxide, in chemical industry</t>
        </is>
      </c>
    </row>
    <row r="2683">
      <c r="A2683" t="inlineStr">
        <is>
          <t>market for tap water</t>
        </is>
      </c>
      <c r="B2683" t="n">
        <v>5.3</v>
      </c>
      <c r="C2683" t="inlineStr">
        <is>
          <t>RoW</t>
        </is>
      </c>
      <c r="D2683" t="inlineStr">
        <is>
          <t>kilogram</t>
        </is>
      </c>
      <c r="F2683" t="inlineStr">
        <is>
          <t>technosphere</t>
        </is>
      </c>
      <c r="G2683" t="inlineStr">
        <is>
          <t>4.2 gallons/gallon ethanol, from https://d35t1syewk4d42.cloudfront.net/file/1795/waterusagenrel-1.pdf</t>
        </is>
      </c>
    </row>
    <row r="2685">
      <c r="A2685" t="inlineStr">
        <is>
          <t>Activity</t>
        </is>
      </c>
      <c r="B2685" t="inlineStr">
        <is>
          <t>Ethanol production, via fermentation, from corn, with carbon capture and storage, economic allocation</t>
        </is>
      </c>
    </row>
    <row r="2686">
      <c r="A2686" t="inlineStr">
        <is>
          <t>location</t>
        </is>
      </c>
      <c r="B2686" t="inlineStr">
        <is>
          <t>US</t>
        </is>
      </c>
    </row>
    <row r="2687">
      <c r="A2687" t="inlineStr">
        <is>
          <t>production amount</t>
        </is>
      </c>
      <c r="B2687" t="n">
        <v>1</v>
      </c>
    </row>
    <row r="2688">
      <c r="A2688" t="inlineStr">
        <is>
          <t>reference product</t>
        </is>
      </c>
      <c r="B2688" t="inlineStr">
        <is>
          <t>ethanol, from corn</t>
        </is>
      </c>
    </row>
    <row r="2689">
      <c r="A2689" t="inlineStr">
        <is>
          <t>type</t>
        </is>
      </c>
      <c r="B2689" t="inlineStr">
        <is>
          <t>process</t>
        </is>
      </c>
    </row>
    <row r="2690">
      <c r="A2690" t="inlineStr">
        <is>
          <t>unit</t>
        </is>
      </c>
      <c r="B2690" t="inlineStr">
        <is>
          <t>kilogram</t>
        </is>
      </c>
    </row>
    <row r="2691">
      <c r="A2691" t="inlineStr">
        <is>
          <t>source</t>
        </is>
      </c>
      <c r="B2691" t="inlineStr">
        <is>
          <t>Fuel-Cycle Assessment of Selected Bioethanol Production Pathways in the United States, November 1, 2006, M. Wu, M. Wang, H. Huo, http://greet.es.anl.gov/publication-2lli584z (2020 update)</t>
        </is>
      </c>
    </row>
    <row r="2692">
      <c r="A2692" t="inlineStr">
        <is>
          <t>comment</t>
        </is>
      </c>
      <c r="B2692" t="inlineStr">
        <is>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is>
      </c>
    </row>
    <row r="2693">
      <c r="A2693" t="inlineStr">
        <is>
          <t>Conversion efficiency (exc. Fuel)</t>
        </is>
      </c>
      <c r="B2693" t="n">
        <v>0</v>
      </c>
    </row>
    <row r="2694">
      <c r="A2694" t="inlineStr">
        <is>
          <t>classifications</t>
        </is>
      </c>
      <c r="B2694" t="inlineStr">
        <is>
          <t>CPC::34131:Ethyl alcohol and other spirits, denatured, of any strength</t>
        </is>
      </c>
    </row>
    <row r="2695">
      <c r="A2695" t="inlineStr">
        <is>
          <t>Exchanges</t>
        </is>
      </c>
    </row>
    <row r="2696">
      <c r="A2696" t="inlineStr">
        <is>
          <t>name</t>
        </is>
      </c>
      <c r="B2696" t="inlineStr">
        <is>
          <t>amount</t>
        </is>
      </c>
      <c r="C2696" t="inlineStr">
        <is>
          <t>location</t>
        </is>
      </c>
      <c r="D2696" t="inlineStr">
        <is>
          <t>unit</t>
        </is>
      </c>
      <c r="E2696" t="inlineStr">
        <is>
          <t>categories</t>
        </is>
      </c>
      <c r="F2696" t="inlineStr">
        <is>
          <t>type</t>
        </is>
      </c>
      <c r="G2696" t="inlineStr">
        <is>
          <t>comment</t>
        </is>
      </c>
      <c r="H2696" t="inlineStr">
        <is>
          <t>reference product</t>
        </is>
      </c>
    </row>
    <row r="2697">
      <c r="A2697" t="inlineStr">
        <is>
          <t>Ethanol production, via fermentation, from corn, with carbon capture and storage, economic allocation</t>
        </is>
      </c>
      <c r="B2697" t="n">
        <v>1</v>
      </c>
      <c r="C2697" t="inlineStr">
        <is>
          <t>US</t>
        </is>
      </c>
      <c r="D2697" t="inlineStr">
        <is>
          <t>kilogram</t>
        </is>
      </c>
      <c r="F2697" t="inlineStr">
        <is>
          <t>production</t>
        </is>
      </c>
      <c r="H2697" t="inlineStr">
        <is>
          <t>ethanol, from corn</t>
        </is>
      </c>
    </row>
    <row r="2698">
      <c r="A2698" t="inlineStr">
        <is>
          <t>Farming and supply of corn</t>
        </is>
      </c>
      <c r="B2698" t="n">
        <v>2.796723176198013</v>
      </c>
      <c r="C2698" t="inlineStr">
        <is>
          <t>US</t>
        </is>
      </c>
      <c r="D2698" t="inlineStr">
        <is>
          <t>kilogram</t>
        </is>
      </c>
      <c r="F2698" t="inlineStr">
        <is>
          <t>technosphere</t>
        </is>
      </c>
      <c r="H2698" t="inlineStr">
        <is>
          <t>corn, harvested, at ethanol plant</t>
        </is>
      </c>
    </row>
    <row r="2699">
      <c r="A2699" t="inlineStr">
        <is>
          <t>heat production, natural gas, at boiler fan burner non-modulating &lt;100kW</t>
        </is>
      </c>
      <c r="B2699" t="n">
        <v>6.826205472742815</v>
      </c>
      <c r="C2699" t="inlineStr">
        <is>
          <t>RoW</t>
        </is>
      </c>
      <c r="D2699" t="inlineStr">
        <is>
          <t>megajoule</t>
        </is>
      </c>
      <c r="F2699" t="inlineStr">
        <is>
          <t>technosphere</t>
        </is>
      </c>
      <c r="G2699" t="inlineStr">
        <is>
          <t>natural gas input. 22812 Btu/gallon</t>
        </is>
      </c>
      <c r="H2699" t="inlineStr">
        <is>
          <t>heat, central or small-scale, natural gas</t>
        </is>
      </c>
    </row>
    <row r="2700">
      <c r="A2700" t="inlineStr">
        <is>
          <t>market group for electricity, low voltage</t>
        </is>
      </c>
      <c r="B2700" t="n">
        <v>0.3373071410806002</v>
      </c>
      <c r="C2700" t="inlineStr">
        <is>
          <t>US</t>
        </is>
      </c>
      <c r="D2700" t="inlineStr">
        <is>
          <t>kilowatt hour</t>
        </is>
      </c>
      <c r="F2700" t="inlineStr">
        <is>
          <t>technosphere</t>
        </is>
      </c>
      <c r="G2700" t="inlineStr">
        <is>
          <t>2126 Btu/gallon,plus 1932 BTU/gallon for CCS</t>
        </is>
      </c>
      <c r="H2700" t="inlineStr">
        <is>
          <t>electricity, low voltage</t>
        </is>
      </c>
    </row>
    <row r="2701">
      <c r="A2701" t="inlineStr">
        <is>
          <t>market for fodder yeast</t>
        </is>
      </c>
      <c r="B2701" t="n">
        <v>0.0007827978160740565</v>
      </c>
      <c r="C2701" t="inlineStr">
        <is>
          <t>GLO</t>
        </is>
      </c>
      <c r="D2701" t="inlineStr">
        <is>
          <t>kilogram</t>
        </is>
      </c>
      <c r="F2701" t="inlineStr">
        <is>
          <t>technosphere</t>
        </is>
      </c>
      <c r="G2701" t="inlineStr">
        <is>
          <t>proxy for yeast</t>
        </is>
      </c>
      <c r="H2701" t="inlineStr">
        <is>
          <t>fodder yeast</t>
        </is>
      </c>
    </row>
    <row r="2702">
      <c r="A2702" t="inlineStr">
        <is>
          <t>market for sulfuric acid</t>
        </is>
      </c>
      <c r="B2702" t="n">
        <v>0.001327352818560357</v>
      </c>
      <c r="C2702" t="inlineStr">
        <is>
          <t>RoW</t>
        </is>
      </c>
      <c r="D2702" t="inlineStr">
        <is>
          <t>kilogram</t>
        </is>
      </c>
      <c r="F2702" t="inlineStr">
        <is>
          <t>technosphere</t>
        </is>
      </c>
      <c r="H2702" t="inlineStr">
        <is>
          <t>sulfuric acid</t>
        </is>
      </c>
    </row>
    <row r="2703">
      <c r="A2703" t="inlineStr">
        <is>
          <t>market for ammonia, anhydrous, liquid</t>
        </is>
      </c>
      <c r="B2703" t="n">
        <v>0.005085349580510084</v>
      </c>
      <c r="C2703" t="inlineStr">
        <is>
          <t>RNA</t>
        </is>
      </c>
      <c r="D2703" t="inlineStr">
        <is>
          <t>kilogram</t>
        </is>
      </c>
      <c r="F2703" t="inlineStr">
        <is>
          <t>technosphere</t>
        </is>
      </c>
      <c r="H2703" t="inlineStr">
        <is>
          <t>ammonia, anhydrous, liquid</t>
        </is>
      </c>
    </row>
    <row r="2704">
      <c r="A2704" t="inlineStr">
        <is>
          <t>market for quicklime, milled, loose</t>
        </is>
      </c>
      <c r="B2704" t="n">
        <v>0.003043268321186459</v>
      </c>
      <c r="C2704" t="inlineStr">
        <is>
          <t>RoW</t>
        </is>
      </c>
      <c r="D2704" t="inlineStr">
        <is>
          <t>kilogram</t>
        </is>
      </c>
      <c r="F2704" t="inlineStr">
        <is>
          <t>technosphere</t>
        </is>
      </c>
      <c r="G2704" t="inlineStr">
        <is>
          <t>proxy for CaO</t>
        </is>
      </c>
      <c r="H2704" t="inlineStr">
        <is>
          <t>quicklime, milled, loose</t>
        </is>
      </c>
    </row>
    <row r="2705">
      <c r="A2705" t="inlineStr">
        <is>
          <t>market for sodium hydroxide, without water, in 50% solution state</t>
        </is>
      </c>
      <c r="B2705" t="n">
        <v>0.006378667711415048</v>
      </c>
      <c r="C2705" t="inlineStr">
        <is>
          <t>GLO</t>
        </is>
      </c>
      <c r="D2705" t="inlineStr">
        <is>
          <t>kilogram</t>
        </is>
      </c>
      <c r="F2705" t="inlineStr">
        <is>
          <t>technosphere</t>
        </is>
      </c>
      <c r="G2705" t="inlineStr">
        <is>
          <t>NaOH</t>
        </is>
      </c>
      <c r="H2705" t="inlineStr">
        <is>
          <t>sodium hydroxide, without water, in 50% solution state</t>
        </is>
      </c>
    </row>
    <row r="2706">
      <c r="A2706" t="inlineStr">
        <is>
          <t>Carbon dioxide, non-fossil</t>
        </is>
      </c>
      <c r="B2706" t="n">
        <v>0.05537006062552821</v>
      </c>
      <c r="D2706" t="inlineStr">
        <is>
          <t>kilogram</t>
        </is>
      </c>
      <c r="E2706" t="inlineStr">
        <is>
          <t>air</t>
        </is>
      </c>
      <c r="F2706" t="inlineStr">
        <is>
          <t>biosphere</t>
        </is>
      </c>
      <c r="G2706" t="inlineStr">
        <is>
          <t>Fermentation CO2</t>
        </is>
      </c>
    </row>
    <row r="2707">
      <c r="A2707" t="inlineStr">
        <is>
          <t>market for ethanol fermentation plant</t>
        </is>
      </c>
      <c r="B2707" t="n">
        <v>5.555555555555555e-10</v>
      </c>
      <c r="C2707" t="inlineStr">
        <is>
          <t>GLO</t>
        </is>
      </c>
      <c r="D2707" t="inlineStr">
        <is>
          <t>unit</t>
        </is>
      </c>
      <c r="F2707" t="inlineStr">
        <is>
          <t>technosphere</t>
        </is>
      </c>
      <c r="G2707" t="inlineStr">
        <is>
          <t>To replace inputs for concrete and steel. 1 plant = 90,000 t of ethanol per year * 20 years</t>
        </is>
      </c>
      <c r="H2707" t="inlineStr">
        <is>
          <t>ethanol fermentation plant</t>
        </is>
      </c>
    </row>
    <row r="2708">
      <c r="A2708" t="inlineStr">
        <is>
          <t>carbon dioxide storage at wood burning power plant 20 MW post, pipeline 200km, storage 1000m</t>
        </is>
      </c>
      <c r="B2708" t="n">
        <v>2.159432364395598</v>
      </c>
      <c r="C2708" t="inlineStr">
        <is>
          <t>RER</t>
        </is>
      </c>
      <c r="D2708" t="inlineStr">
        <is>
          <t>kilogram</t>
        </is>
      </c>
      <c r="F2708" t="inlineStr">
        <is>
          <t>technosphere</t>
        </is>
      </c>
      <c r="G2708" t="inlineStr">
        <is>
          <t>carbon dioxide storage at wood burning power plant 20 MW post, pipeline 200km, storage 1000m</t>
        </is>
      </c>
      <c r="H2708" t="inlineStr">
        <is>
          <t>carbon dioxide storage at wood burning power plant 20 MW post, pipeline 200km, storage 1000m</t>
        </is>
      </c>
    </row>
    <row r="2709">
      <c r="A2709" t="inlineStr">
        <is>
          <t>market for tap water</t>
        </is>
      </c>
      <c r="B2709" t="n">
        <v>4.4891</v>
      </c>
      <c r="C2709" t="inlineStr">
        <is>
          <t>RoW</t>
        </is>
      </c>
      <c r="D2709" t="inlineStr">
        <is>
          <t>kilogram</t>
        </is>
      </c>
      <c r="F2709" t="inlineStr">
        <is>
          <t>technosphere</t>
        </is>
      </c>
      <c r="G2709" t="inlineStr">
        <is>
          <t>4.2 gallons/gallon ethanol, from https://d35t1syewk4d42.cloudfront.net/file/1795/waterusagenrel-1.pdf</t>
        </is>
      </c>
    </row>
    <row r="2711">
      <c r="A2711" t="inlineStr">
        <is>
          <t>Activity</t>
        </is>
      </c>
      <c r="B2711" t="inlineStr">
        <is>
          <t>Ethanol production, via fermentation, from corn, with carbon capture and storage, energy allocation</t>
        </is>
      </c>
    </row>
    <row r="2712">
      <c r="A2712" t="inlineStr">
        <is>
          <t>location</t>
        </is>
      </c>
      <c r="B2712" t="inlineStr">
        <is>
          <t>US</t>
        </is>
      </c>
    </row>
    <row r="2713">
      <c r="A2713" t="inlineStr">
        <is>
          <t>production amount</t>
        </is>
      </c>
      <c r="B2713" t="n">
        <v>1</v>
      </c>
    </row>
    <row r="2714">
      <c r="A2714" t="inlineStr">
        <is>
          <t>reference product</t>
        </is>
      </c>
      <c r="B2714" t="inlineStr">
        <is>
          <t>ethanol, from corn</t>
        </is>
      </c>
    </row>
    <row r="2715">
      <c r="A2715" t="inlineStr">
        <is>
          <t>type</t>
        </is>
      </c>
      <c r="B2715" t="inlineStr">
        <is>
          <t>process</t>
        </is>
      </c>
    </row>
    <row r="2716">
      <c r="A2716" t="inlineStr">
        <is>
          <t>unit</t>
        </is>
      </c>
      <c r="B2716" t="inlineStr">
        <is>
          <t>kilogram</t>
        </is>
      </c>
    </row>
    <row r="2717">
      <c r="A2717" t="inlineStr">
        <is>
          <t>source</t>
        </is>
      </c>
      <c r="B2717" t="inlineStr">
        <is>
          <t>Fuel-Cycle Assessment of Selected Bioethanol Production Pathways in the United States, November 1, 2006, M. Wu, M. Wang, H. Huo, http://greet.es.anl.gov/publication-2lli584z (2020 update)</t>
        </is>
      </c>
    </row>
    <row r="2718">
      <c r="A2718" t="inlineStr">
        <is>
          <t>comment</t>
        </is>
      </c>
      <c r="B2718" t="inlineStr">
        <is>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is>
      </c>
    </row>
    <row r="2719">
      <c r="A2719" t="inlineStr">
        <is>
          <t>Conversion efficiency (exc. Fuel)</t>
        </is>
      </c>
      <c r="B2719" t="n">
        <v>1.336013896203621</v>
      </c>
    </row>
    <row r="2720">
      <c r="A2720" t="inlineStr">
        <is>
          <t>classifications</t>
        </is>
      </c>
      <c r="B2720" t="inlineStr">
        <is>
          <t>CPC::34131:Ethyl alcohol and other spirits, denatured, of any strength</t>
        </is>
      </c>
    </row>
    <row r="2721">
      <c r="A2721" t="inlineStr">
        <is>
          <t>Exchanges</t>
        </is>
      </c>
    </row>
    <row r="2722">
      <c r="A2722" t="inlineStr">
        <is>
          <t>name</t>
        </is>
      </c>
      <c r="B2722" t="inlineStr">
        <is>
          <t>amount</t>
        </is>
      </c>
      <c r="C2722" t="inlineStr">
        <is>
          <t>location</t>
        </is>
      </c>
      <c r="D2722" t="inlineStr">
        <is>
          <t>unit</t>
        </is>
      </c>
      <c r="E2722" t="inlineStr">
        <is>
          <t>categories</t>
        </is>
      </c>
      <c r="F2722" t="inlineStr">
        <is>
          <t>type</t>
        </is>
      </c>
      <c r="G2722" t="inlineStr">
        <is>
          <t>comment</t>
        </is>
      </c>
      <c r="H2722" t="inlineStr">
        <is>
          <t>reference product</t>
        </is>
      </c>
    </row>
    <row r="2723">
      <c r="A2723" t="inlineStr">
        <is>
          <t>Ethanol production, via fermentation, from corn, with carbon capture and storage, energy allocation</t>
        </is>
      </c>
      <c r="B2723" t="n">
        <v>1</v>
      </c>
      <c r="C2723" t="inlineStr">
        <is>
          <t>US</t>
        </is>
      </c>
      <c r="D2723" t="inlineStr">
        <is>
          <t>kilogram</t>
        </is>
      </c>
      <c r="F2723" t="inlineStr">
        <is>
          <t>production</t>
        </is>
      </c>
      <c r="H2723" t="inlineStr">
        <is>
          <t>ethanol, from corn</t>
        </is>
      </c>
    </row>
    <row r="2724">
      <c r="A2724" t="inlineStr">
        <is>
          <t>Farming and supply of corn</t>
        </is>
      </c>
      <c r="B2724" t="n">
        <v>2.126434150497662</v>
      </c>
      <c r="C2724" t="inlineStr">
        <is>
          <t>US</t>
        </is>
      </c>
      <c r="D2724" t="inlineStr">
        <is>
          <t>kilogram</t>
        </is>
      </c>
      <c r="F2724" t="inlineStr">
        <is>
          <t>technosphere</t>
        </is>
      </c>
      <c r="H2724" t="inlineStr">
        <is>
          <t>corn, harvested, at ethanol plant</t>
        </is>
      </c>
    </row>
    <row r="2725">
      <c r="A2725" t="inlineStr">
        <is>
          <t>heat production, natural gas, at boiler fan burner non-modulating &lt;100kW</t>
        </is>
      </c>
      <c r="B2725" t="n">
        <v>5.190172756135033</v>
      </c>
      <c r="C2725" t="inlineStr">
        <is>
          <t>RoW</t>
        </is>
      </c>
      <c r="D2725" t="inlineStr">
        <is>
          <t>megajoule</t>
        </is>
      </c>
      <c r="F2725" t="inlineStr">
        <is>
          <t>technosphere</t>
        </is>
      </c>
      <c r="G2725" t="inlineStr">
        <is>
          <t>natural gas input. Initially, 22378 Btu/gallon.</t>
        </is>
      </c>
      <c r="H2725" t="inlineStr">
        <is>
          <t>heat, central or small-scale, natural gas</t>
        </is>
      </c>
    </row>
    <row r="2726">
      <c r="A2726" t="inlineStr">
        <is>
          <t>market group for electricity, low voltage</t>
        </is>
      </c>
      <c r="B2726" t="n">
        <v>0.2564649337141753</v>
      </c>
      <c r="C2726" t="inlineStr">
        <is>
          <t>US</t>
        </is>
      </c>
      <c r="D2726" t="inlineStr">
        <is>
          <t>kilowatt hour</t>
        </is>
      </c>
      <c r="F2726" t="inlineStr">
        <is>
          <t>technosphere</t>
        </is>
      </c>
      <c r="H2726" t="inlineStr">
        <is>
          <t>electricity, low voltage</t>
        </is>
      </c>
    </row>
    <row r="2727">
      <c r="A2727" t="inlineStr">
        <is>
          <t>market for fodder yeast</t>
        </is>
      </c>
      <c r="B2727" t="n">
        <v>0.0005951851163538281</v>
      </c>
      <c r="C2727" t="inlineStr">
        <is>
          <t>GLO</t>
        </is>
      </c>
      <c r="D2727" t="inlineStr">
        <is>
          <t>kilogram</t>
        </is>
      </c>
      <c r="F2727" t="inlineStr">
        <is>
          <t>technosphere</t>
        </is>
      </c>
      <c r="G2727" t="inlineStr">
        <is>
          <t>proxy for yeast</t>
        </is>
      </c>
      <c r="H2727" t="inlineStr">
        <is>
          <t>fodder yeast</t>
        </is>
      </c>
    </row>
    <row r="2728">
      <c r="A2728" t="inlineStr">
        <is>
          <t>market for sulfuric acid</t>
        </is>
      </c>
      <c r="B2728" t="n">
        <v>0.001009226936426056</v>
      </c>
      <c r="C2728" t="inlineStr">
        <is>
          <t>RoW</t>
        </is>
      </c>
      <c r="D2728" t="inlineStr">
        <is>
          <t>kilogram</t>
        </is>
      </c>
      <c r="F2728" t="inlineStr">
        <is>
          <t>technosphere</t>
        </is>
      </c>
      <c r="H2728" t="inlineStr">
        <is>
          <t>sulfuric acid</t>
        </is>
      </c>
    </row>
    <row r="2729">
      <c r="A2729" t="inlineStr">
        <is>
          <t>market for ammonia, anhydrous, liquid</t>
        </is>
      </c>
      <c r="B2729" t="n">
        <v>0.003866546788487006</v>
      </c>
      <c r="C2729" t="inlineStr">
        <is>
          <t>RNA</t>
        </is>
      </c>
      <c r="D2729" t="inlineStr">
        <is>
          <t>kilogram</t>
        </is>
      </c>
      <c r="F2729" t="inlineStr">
        <is>
          <t>technosphere</t>
        </is>
      </c>
      <c r="H2729" t="inlineStr">
        <is>
          <t>ammonia, anhydrous, liquid</t>
        </is>
      </c>
    </row>
    <row r="2730">
      <c r="A2730" t="inlineStr">
        <is>
          <t>market for quicklime, milled, loose</t>
        </is>
      </c>
      <c r="B2730" t="n">
        <v>0.002313889963216151</v>
      </c>
      <c r="C2730" t="inlineStr">
        <is>
          <t>RoW</t>
        </is>
      </c>
      <c r="D2730" t="inlineStr">
        <is>
          <t>kilogram</t>
        </is>
      </c>
      <c r="F2730" t="inlineStr">
        <is>
          <t>technosphere</t>
        </is>
      </c>
      <c r="G2730" t="inlineStr">
        <is>
          <t>proxy for CaO</t>
        </is>
      </c>
      <c r="H2730" t="inlineStr">
        <is>
          <t>quicklime, milled, loose</t>
        </is>
      </c>
    </row>
    <row r="2731">
      <c r="A2731" t="inlineStr">
        <is>
          <t>market for sodium hydroxide, without water, in 50% solution state</t>
        </is>
      </c>
      <c r="B2731" t="n">
        <v>0.004849896111158549</v>
      </c>
      <c r="C2731" t="inlineStr">
        <is>
          <t>GLO</t>
        </is>
      </c>
      <c r="D2731" t="inlineStr">
        <is>
          <t>kilogram</t>
        </is>
      </c>
      <c r="F2731" t="inlineStr">
        <is>
          <t>technosphere</t>
        </is>
      </c>
      <c r="G2731" t="inlineStr">
        <is>
          <t>NaOH</t>
        </is>
      </c>
      <c r="H2731" t="inlineStr">
        <is>
          <t>sodium hydroxide, without water, in 50% solution state</t>
        </is>
      </c>
    </row>
    <row r="2732">
      <c r="A2732" t="inlineStr">
        <is>
          <t>Carbon dioxide, non-fossil</t>
        </is>
      </c>
      <c r="B2732" t="n">
        <v>0.03063136840949251</v>
      </c>
      <c r="D2732" t="inlineStr">
        <is>
          <t>kilogram</t>
        </is>
      </c>
      <c r="E2732" t="inlineStr">
        <is>
          <t>air</t>
        </is>
      </c>
      <c r="F2732" t="inlineStr">
        <is>
          <t>biosphere</t>
        </is>
      </c>
      <c r="G2732" t="inlineStr">
        <is>
          <t>Fermentation CO2</t>
        </is>
      </c>
    </row>
    <row r="2733">
      <c r="A2733" t="inlineStr">
        <is>
          <t>market for ethanol fermentation plant</t>
        </is>
      </c>
      <c r="B2733" t="n">
        <v>5.555555555555555e-10</v>
      </c>
      <c r="C2733" t="inlineStr">
        <is>
          <t>GLO</t>
        </is>
      </c>
      <c r="D2733" t="inlineStr">
        <is>
          <t>unit</t>
        </is>
      </c>
      <c r="F2733" t="inlineStr">
        <is>
          <t>technosphere</t>
        </is>
      </c>
      <c r="G2733" t="inlineStr">
        <is>
          <t>To replace inputs for concrete and steel. 1 plant = 90,000 t of ethanol per year * 20 years</t>
        </is>
      </c>
      <c r="H2733" t="inlineStr">
        <is>
          <t>ethanol fermentation plant</t>
        </is>
      </c>
    </row>
    <row r="2734">
      <c r="A2734" t="inlineStr">
        <is>
          <t>carbon dioxide storage at wood burning power plant 20 MW post, pipeline 200km, storage 1000m</t>
        </is>
      </c>
      <c r="B2734" t="n">
        <v>1.194623367970207</v>
      </c>
      <c r="C2734" t="inlineStr">
        <is>
          <t>RER</t>
        </is>
      </c>
      <c r="D2734" t="inlineStr">
        <is>
          <t>kilogram</t>
        </is>
      </c>
      <c r="F2734" t="inlineStr">
        <is>
          <t>technosphere</t>
        </is>
      </c>
      <c r="G2734" t="inlineStr">
        <is>
          <t>CO2 storage. 97.5% of fermentation CO2 captured.</t>
        </is>
      </c>
      <c r="H2734" t="inlineStr">
        <is>
          <t>carbon dioxide storage at wood burning power plant 20 MW post, pipeline 200km, storage 1000m</t>
        </is>
      </c>
    </row>
    <row r="2735">
      <c r="A2735" t="inlineStr">
        <is>
          <t>market for tap water</t>
        </is>
      </c>
      <c r="B2735" t="n">
        <v>3.4132</v>
      </c>
      <c r="C2735" t="inlineStr">
        <is>
          <t>RoW</t>
        </is>
      </c>
      <c r="D2735" t="inlineStr">
        <is>
          <t>kilogram</t>
        </is>
      </c>
      <c r="F2735" t="inlineStr">
        <is>
          <t>technosphere</t>
        </is>
      </c>
      <c r="G2735" t="inlineStr">
        <is>
          <t>4.2 gallons/gallon ethanol, from https://d35t1syewk4d42.cloudfront.net/file/1795/waterusagenrel-1.pdf</t>
        </is>
      </c>
    </row>
    <row r="2737">
      <c r="A2737" t="inlineStr">
        <is>
          <t>Activity</t>
        </is>
      </c>
      <c r="B2737" t="inlineStr">
        <is>
          <t>Ethanol production, via fermentation, from corn, with carbon capture and storage, system expansion</t>
        </is>
      </c>
    </row>
    <row r="2738">
      <c r="A2738" t="inlineStr">
        <is>
          <t>location</t>
        </is>
      </c>
      <c r="B2738" t="inlineStr">
        <is>
          <t>US</t>
        </is>
      </c>
    </row>
    <row r="2739">
      <c r="A2739" t="inlineStr">
        <is>
          <t>production amount</t>
        </is>
      </c>
      <c r="B2739" t="n">
        <v>1</v>
      </c>
    </row>
    <row r="2740">
      <c r="A2740" t="inlineStr">
        <is>
          <t>reference product</t>
        </is>
      </c>
      <c r="B2740" t="inlineStr">
        <is>
          <t>ethanol, from corn</t>
        </is>
      </c>
    </row>
    <row r="2741">
      <c r="A2741" t="inlineStr">
        <is>
          <t>type</t>
        </is>
      </c>
      <c r="B2741" t="inlineStr">
        <is>
          <t>process</t>
        </is>
      </c>
    </row>
    <row r="2742">
      <c r="A2742" t="inlineStr">
        <is>
          <t>unit</t>
        </is>
      </c>
      <c r="B2742" t="inlineStr">
        <is>
          <t>kilogram</t>
        </is>
      </c>
    </row>
    <row r="2743">
      <c r="A2743" t="inlineStr">
        <is>
          <t>source</t>
        </is>
      </c>
      <c r="B2743" t="inlineStr">
        <is>
          <t>Fuel-Cycle Assessment of Selected Bioethanol Production Pathways in the United States, November 1, 2006, M. Wu, M. Wang, H. Huo, http://greet.es.anl.gov/publication-2lli584z (2020 update)</t>
        </is>
      </c>
    </row>
    <row r="2744">
      <c r="A2744" t="inlineStr">
        <is>
          <t>comment</t>
        </is>
      </c>
      <c r="B2744" t="inlineStr">
        <is>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is>
      </c>
    </row>
    <row r="2745">
      <c r="A2745" t="inlineStr">
        <is>
          <t>Conversion efficiency (exc. Fuel)</t>
        </is>
      </c>
      <c r="B2745" t="n">
        <v>0</v>
      </c>
    </row>
    <row r="2746">
      <c r="A2746" t="inlineStr">
        <is>
          <t>classifications</t>
        </is>
      </c>
      <c r="B2746" t="inlineStr">
        <is>
          <t>CPC::34131:Ethyl alcohol and other spirits, denatured, of any strength</t>
        </is>
      </c>
    </row>
    <row r="2747">
      <c r="A2747" t="inlineStr">
        <is>
          <t>Exchanges</t>
        </is>
      </c>
    </row>
    <row r="2748">
      <c r="A2748" t="inlineStr">
        <is>
          <t>name</t>
        </is>
      </c>
      <c r="B2748" t="inlineStr">
        <is>
          <t>amount</t>
        </is>
      </c>
      <c r="C2748" t="inlineStr">
        <is>
          <t>location</t>
        </is>
      </c>
      <c r="D2748" t="inlineStr">
        <is>
          <t>unit</t>
        </is>
      </c>
      <c r="E2748" t="inlineStr">
        <is>
          <t>categories</t>
        </is>
      </c>
      <c r="F2748" t="inlineStr">
        <is>
          <t>type</t>
        </is>
      </c>
      <c r="G2748" t="inlineStr">
        <is>
          <t>comment</t>
        </is>
      </c>
      <c r="H2748" t="inlineStr">
        <is>
          <t>reference product</t>
        </is>
      </c>
    </row>
    <row r="2749">
      <c r="A2749" t="inlineStr">
        <is>
          <t>Ethanol production, via fermentation, from corn, with carbon capture and storage, system expansion</t>
        </is>
      </c>
      <c r="B2749" t="n">
        <v>1</v>
      </c>
      <c r="C2749" t="inlineStr">
        <is>
          <t>US</t>
        </is>
      </c>
      <c r="D2749" t="inlineStr">
        <is>
          <t>kilogram</t>
        </is>
      </c>
      <c r="F2749" t="inlineStr">
        <is>
          <t>production</t>
        </is>
      </c>
      <c r="H2749" t="inlineStr">
        <is>
          <t>ethanol, from corn</t>
        </is>
      </c>
    </row>
    <row r="2750">
      <c r="A2750" t="inlineStr">
        <is>
          <t>Farming and supply of corn</t>
        </is>
      </c>
      <c r="B2750" t="n">
        <v>3.301916382760345</v>
      </c>
      <c r="C2750" t="inlineStr">
        <is>
          <t>US</t>
        </is>
      </c>
      <c r="D2750" t="inlineStr">
        <is>
          <t>kilogram</t>
        </is>
      </c>
      <c r="F2750" t="inlineStr">
        <is>
          <t>technosphere</t>
        </is>
      </c>
      <c r="H2750" t="inlineStr">
        <is>
          <t>corn, harvested, at ethanol plant</t>
        </is>
      </c>
    </row>
    <row r="2751">
      <c r="A2751" t="inlineStr">
        <is>
          <t>heat production, natural gas, at boiler fan burner non-modulating &lt;100kW</t>
        </is>
      </c>
      <c r="B2751" t="n">
        <v>8.059274466048189</v>
      </c>
      <c r="C2751" t="inlineStr">
        <is>
          <t>RoW</t>
        </is>
      </c>
      <c r="D2751" t="inlineStr">
        <is>
          <t>megajoule</t>
        </is>
      </c>
      <c r="F2751" t="inlineStr">
        <is>
          <t>technosphere</t>
        </is>
      </c>
      <c r="G2751" t="inlineStr">
        <is>
          <t>natural gas input. Initially, 22378 Btu/gallon.</t>
        </is>
      </c>
      <c r="H2751" t="inlineStr">
        <is>
          <t>heat, central or small-scale, natural gas</t>
        </is>
      </c>
    </row>
    <row r="2752">
      <c r="A2752" t="inlineStr">
        <is>
          <t>market group for electricity, low voltage</t>
        </is>
      </c>
      <c r="B2752" t="n">
        <v>0.3982374747114524</v>
      </c>
      <c r="C2752" t="inlineStr">
        <is>
          <t>US</t>
        </is>
      </c>
      <c r="D2752" t="inlineStr">
        <is>
          <t>kilowatt hour</t>
        </is>
      </c>
      <c r="F2752" t="inlineStr">
        <is>
          <t>technosphere</t>
        </is>
      </c>
      <c r="H2752" t="inlineStr">
        <is>
          <t>electricity, low voltage</t>
        </is>
      </c>
    </row>
    <row r="2753">
      <c r="A2753" t="inlineStr">
        <is>
          <t>market for fodder yeast</t>
        </is>
      </c>
      <c r="B2753" t="n">
        <v>0.0009242004912326523</v>
      </c>
      <c r="C2753" t="inlineStr">
        <is>
          <t>GLO</t>
        </is>
      </c>
      <c r="D2753" t="inlineStr">
        <is>
          <t>kilogram</t>
        </is>
      </c>
      <c r="F2753" t="inlineStr">
        <is>
          <t>technosphere</t>
        </is>
      </c>
      <c r="G2753" t="inlineStr">
        <is>
          <t>proxy for yeast</t>
        </is>
      </c>
      <c r="H2753" t="inlineStr">
        <is>
          <t>fodder yeast</t>
        </is>
      </c>
    </row>
    <row r="2754">
      <c r="A2754" t="inlineStr">
        <is>
          <t>market for sulfuric acid</t>
        </is>
      </c>
      <c r="B2754" t="n">
        <v>0.00156712257209015</v>
      </c>
      <c r="C2754" t="inlineStr">
        <is>
          <t>RoW</t>
        </is>
      </c>
      <c r="D2754" t="inlineStr">
        <is>
          <t>kilogram</t>
        </is>
      </c>
      <c r="F2754" t="inlineStr">
        <is>
          <t>technosphere</t>
        </is>
      </c>
      <c r="H2754" t="inlineStr">
        <is>
          <t>sulfuric acid</t>
        </is>
      </c>
    </row>
    <row r="2755">
      <c r="A2755" t="inlineStr">
        <is>
          <t>market for ammonia, anhydrous, liquid</t>
        </is>
      </c>
      <c r="B2755" t="n">
        <v>0.006003954640507773</v>
      </c>
      <c r="C2755" t="inlineStr">
        <is>
          <t>RNA</t>
        </is>
      </c>
      <c r="D2755" t="inlineStr">
        <is>
          <t>kilogram</t>
        </is>
      </c>
      <c r="F2755" t="inlineStr">
        <is>
          <t>technosphere</t>
        </is>
      </c>
      <c r="H2755" t="inlineStr">
        <is>
          <t>ammonia, anhydrous, liquid</t>
        </is>
      </c>
    </row>
    <row r="2756">
      <c r="A2756" t="inlineStr">
        <is>
          <t>market for quicklime, milled, loose</t>
        </is>
      </c>
      <c r="B2756" t="n">
        <v>0.003592996837292159</v>
      </c>
      <c r="C2756" t="inlineStr">
        <is>
          <t>RoW</t>
        </is>
      </c>
      <c r="D2756" t="inlineStr">
        <is>
          <t>kilogram</t>
        </is>
      </c>
      <c r="F2756" t="inlineStr">
        <is>
          <t>technosphere</t>
        </is>
      </c>
      <c r="G2756" t="inlineStr">
        <is>
          <t>proxy for CaO</t>
        </is>
      </c>
      <c r="H2756" t="inlineStr">
        <is>
          <t>quicklime, milled, loose</t>
        </is>
      </c>
    </row>
    <row r="2757">
      <c r="A2757" t="inlineStr">
        <is>
          <t>market for sodium hydroxide, without water, in 50% solution state</t>
        </is>
      </c>
      <c r="B2757" t="n">
        <v>0.00753089458254433</v>
      </c>
      <c r="C2757" t="inlineStr">
        <is>
          <t>GLO</t>
        </is>
      </c>
      <c r="D2757" t="inlineStr">
        <is>
          <t>kilogram</t>
        </is>
      </c>
      <c r="F2757" t="inlineStr">
        <is>
          <t>technosphere</t>
        </is>
      </c>
      <c r="G2757" t="inlineStr">
        <is>
          <t>NaOH</t>
        </is>
      </c>
      <c r="H2757" t="inlineStr">
        <is>
          <t>sodium hydroxide, without water, in 50% solution state</t>
        </is>
      </c>
    </row>
    <row r="2758">
      <c r="A2758" t="inlineStr">
        <is>
          <t>Carbon dioxide, non-fossil</t>
        </is>
      </c>
      <c r="B2758" t="n">
        <v>0.07401547889672752</v>
      </c>
      <c r="D2758" t="inlineStr">
        <is>
          <t>kilogram</t>
        </is>
      </c>
      <c r="E2758" t="inlineStr">
        <is>
          <t>air</t>
        </is>
      </c>
      <c r="F2758" t="inlineStr">
        <is>
          <t>biosphere</t>
        </is>
      </c>
      <c r="G2758" t="inlineStr">
        <is>
          <t>Fermentation CO2</t>
        </is>
      </c>
    </row>
    <row r="2759">
      <c r="A2759" t="inlineStr">
        <is>
          <t>market for ethanol fermentation plant</t>
        </is>
      </c>
      <c r="B2759" t="n">
        <v>5.555555555555555e-10</v>
      </c>
      <c r="C2759" t="inlineStr">
        <is>
          <t>GLO</t>
        </is>
      </c>
      <c r="D2759" t="inlineStr">
        <is>
          <t>unit</t>
        </is>
      </c>
      <c r="F2759" t="inlineStr">
        <is>
          <t>technosphere</t>
        </is>
      </c>
      <c r="G2759" t="inlineStr">
        <is>
          <t>To replace inputs for concrete and steel. 1 plant = 90,000 t of ethanol per year * 20 years</t>
        </is>
      </c>
      <c r="H2759" t="inlineStr">
        <is>
          <t>ethanol fermentation plant</t>
        </is>
      </c>
    </row>
    <row r="2760">
      <c r="A2760" t="inlineStr">
        <is>
          <t>market for protein feed, 100% crude</t>
        </is>
      </c>
      <c r="B2760" t="n">
        <v>-0.1437329450568031</v>
      </c>
      <c r="C2760" t="inlineStr">
        <is>
          <t>GLO</t>
        </is>
      </c>
      <c r="D2760" t="inlineStr">
        <is>
          <t>kilogram</t>
        </is>
      </c>
      <c r="F2760" t="inlineStr">
        <is>
          <t>technosphere</t>
        </is>
      </c>
      <c r="G2760" t="inlineStr">
        <is>
          <t>Co-production of DDGS. Displaces crude protein. Substitution ratio used: 1:0.27, according to https://grains.org/wp-content/uploads/2018/05/USGC-DDGS-Handbook-2018-WEB.pdf.</t>
        </is>
      </c>
      <c r="H2760" t="inlineStr">
        <is>
          <t>protein feed, 100% crude</t>
        </is>
      </c>
    </row>
    <row r="2761">
      <c r="A2761" t="inlineStr">
        <is>
          <t>market for vegetable oil, refined</t>
        </is>
      </c>
      <c r="B2761" t="n">
        <v>-0.03184184995628492</v>
      </c>
      <c r="C2761" t="inlineStr">
        <is>
          <t>GLO</t>
        </is>
      </c>
      <c r="D2761" t="inlineStr">
        <is>
          <t>kilogram</t>
        </is>
      </c>
      <c r="F2761" t="inlineStr">
        <is>
          <t>technosphere</t>
        </is>
      </c>
      <c r="G2761" t="inlineStr">
        <is>
          <t>Co-production of corn oil (0.54 lbs per bushel of corn). Displaces vegetal oil. Substitution ratio used: 1:1.</t>
        </is>
      </c>
      <c r="H2761" t="inlineStr">
        <is>
          <t>vegetable oil, refined</t>
        </is>
      </c>
    </row>
    <row r="2762">
      <c r="A2762" t="inlineStr">
        <is>
          <t>market for carbon dioxide, in chemical industry</t>
        </is>
      </c>
      <c r="B2762" t="n">
        <v>1.863629885390048</v>
      </c>
      <c r="C2762" t="inlineStr">
        <is>
          <t>GLO</t>
        </is>
      </c>
      <c r="D2762" t="inlineStr">
        <is>
          <t>kilogram</t>
        </is>
      </c>
      <c r="F2762" t="inlineStr">
        <is>
          <t>technosphere</t>
        </is>
      </c>
      <c r="G2762" t="inlineStr">
        <is>
          <t>Co-production of CO2</t>
        </is>
      </c>
      <c r="H2762" t="inlineStr">
        <is>
          <t>carbon dioxide, in chemical industry</t>
        </is>
      </c>
    </row>
    <row r="2763">
      <c r="A2763" t="inlineStr">
        <is>
          <t>carbon dioxide storage at wood burning power plant 20 MW post, pipeline 200km, storage 1000m</t>
        </is>
      </c>
      <c r="B2763" t="n">
        <v>2.886603676972371</v>
      </c>
      <c r="C2763" t="inlineStr">
        <is>
          <t>RER</t>
        </is>
      </c>
      <c r="D2763" t="inlineStr">
        <is>
          <t>kilogram</t>
        </is>
      </c>
      <c r="F2763" t="inlineStr">
        <is>
          <t>technosphere</t>
        </is>
      </c>
      <c r="G2763" t="inlineStr">
        <is>
          <t>CO2 storage. 97.5% of fermentation CO2 captured.</t>
        </is>
      </c>
      <c r="H2763" t="inlineStr">
        <is>
          <t>carbon dioxide storage at wood burning power plant 20 MW post, pipeline 200km, storage 1000m</t>
        </is>
      </c>
    </row>
    <row r="2764">
      <c r="A2764" t="inlineStr">
        <is>
          <t>market for tap water</t>
        </is>
      </c>
      <c r="B2764" t="n">
        <v>5.3</v>
      </c>
      <c r="C2764" t="inlineStr">
        <is>
          <t>RoW</t>
        </is>
      </c>
      <c r="D2764" t="inlineStr">
        <is>
          <t>kilogram</t>
        </is>
      </c>
      <c r="F2764" t="inlineStr">
        <is>
          <t>technosphere</t>
        </is>
      </c>
      <c r="G2764" t="inlineStr">
        <is>
          <t>4.2 gallons/gallon ethanol, from https://d35t1syewk4d42.cloudfront.net/file/1795/waterusagenrel-1.pdf</t>
        </is>
      </c>
    </row>
    <row r="2766">
      <c r="A2766" t="inlineStr">
        <is>
          <t>Activity</t>
        </is>
      </c>
      <c r="B2766" t="inlineStr">
        <is>
          <t>Ethanol, from corn, economic allocation, at fuelling station</t>
        </is>
      </c>
    </row>
    <row r="2767">
      <c r="A2767" t="inlineStr">
        <is>
          <t>location</t>
        </is>
      </c>
      <c r="B2767" t="inlineStr">
        <is>
          <t>US</t>
        </is>
      </c>
    </row>
    <row r="2768">
      <c r="A2768" t="inlineStr">
        <is>
          <t>production amount</t>
        </is>
      </c>
      <c r="B2768" t="n">
        <v>1</v>
      </c>
    </row>
    <row r="2769">
      <c r="A2769" t="inlineStr">
        <is>
          <t>reference product</t>
        </is>
      </c>
      <c r="B2769" t="inlineStr">
        <is>
          <t>ethanol, without water, in 99.7% solution state, vehicle grade</t>
        </is>
      </c>
    </row>
    <row r="2770">
      <c r="A2770" t="inlineStr">
        <is>
          <t>type</t>
        </is>
      </c>
      <c r="B2770" t="inlineStr">
        <is>
          <t>process</t>
        </is>
      </c>
    </row>
    <row r="2771">
      <c r="A2771" t="inlineStr">
        <is>
          <t>unit</t>
        </is>
      </c>
      <c r="B2771" t="inlineStr">
        <is>
          <t>kilogram</t>
        </is>
      </c>
    </row>
    <row r="2772">
      <c r="A2772" t="inlineStr">
        <is>
          <t>source</t>
        </is>
      </c>
      <c r="B2772" t="inlineStr">
        <is>
          <t>Fuel-Cycle Assessment of Selected Bioethanol Production Pathways in the United States, November 1, 2006, M. Wu, M. Wang, H. Huo, http://greet.es.anl.gov/publication-2lli584z (2020 update). Distribution of fuel (incl. losses) adapted from ecoinvent 3.7.</t>
        </is>
      </c>
    </row>
    <row r="2773">
      <c r="A2773" t="inlineStr">
        <is>
          <t>comment</t>
        </is>
      </c>
      <c r="B2773" t="inlineStr">
        <is>
          <t>Economic allocation. LHV: 29.7 MJ/kg.</t>
        </is>
      </c>
    </row>
    <row r="2774">
      <c r="A2774" t="inlineStr">
        <is>
          <t>classifications</t>
        </is>
      </c>
      <c r="B2774" t="inlineStr">
        <is>
          <t>CPC::35491:Biodiesel</t>
        </is>
      </c>
    </row>
    <row r="2775">
      <c r="A2775" t="inlineStr">
        <is>
          <t>Exchanges</t>
        </is>
      </c>
    </row>
    <row r="2776">
      <c r="A2776" t="inlineStr">
        <is>
          <t>name</t>
        </is>
      </c>
      <c r="B2776" t="inlineStr">
        <is>
          <t>amount</t>
        </is>
      </c>
      <c r="C2776" t="inlineStr">
        <is>
          <t>location</t>
        </is>
      </c>
      <c r="D2776" t="inlineStr">
        <is>
          <t>unit</t>
        </is>
      </c>
      <c r="E2776" t="inlineStr">
        <is>
          <t>categories</t>
        </is>
      </c>
      <c r="F2776" t="inlineStr">
        <is>
          <t>type</t>
        </is>
      </c>
      <c r="G2776" t="inlineStr">
        <is>
          <t>uncertainty type</t>
        </is>
      </c>
      <c r="H2776" t="inlineStr">
        <is>
          <t>loc</t>
        </is>
      </c>
      <c r="I2776" t="inlineStr">
        <is>
          <t>comment</t>
        </is>
      </c>
      <c r="J2776" t="inlineStr">
        <is>
          <t>reference product</t>
        </is>
      </c>
    </row>
    <row r="2777">
      <c r="A2777" t="inlineStr">
        <is>
          <t>Ethanol, from corn, economic allocation, at fuelling station</t>
        </is>
      </c>
      <c r="B2777" t="n">
        <v>1</v>
      </c>
      <c r="C2777" t="inlineStr">
        <is>
          <t>US</t>
        </is>
      </c>
      <c r="D2777" t="inlineStr">
        <is>
          <t>kilogram</t>
        </is>
      </c>
      <c r="F2777" t="inlineStr">
        <is>
          <t>production</t>
        </is>
      </c>
      <c r="J2777" t="inlineStr">
        <is>
          <t>ethanol, without water, in 99.7% solution state, vehicle grade</t>
        </is>
      </c>
    </row>
    <row r="2778">
      <c r="A2778" t="inlineStr">
        <is>
          <t>Ethanol production, via fermentation, from corn, economic allocation</t>
        </is>
      </c>
      <c r="B2778" t="n">
        <v>1.00057</v>
      </c>
      <c r="C2778" t="inlineStr">
        <is>
          <t>US</t>
        </is>
      </c>
      <c r="D2778" t="inlineStr">
        <is>
          <t>kilogram</t>
        </is>
      </c>
      <c r="F2778" t="inlineStr">
        <is>
          <t>technosphere</t>
        </is>
      </c>
      <c r="J2778" t="inlineStr">
        <is>
          <t>ethanol, from corn</t>
        </is>
      </c>
    </row>
    <row r="2779">
      <c r="A2779" t="inlineStr">
        <is>
          <t>market group for electricity, low voltage</t>
        </is>
      </c>
      <c r="B2779" t="n">
        <v>0.0067</v>
      </c>
      <c r="C2779" t="inlineStr">
        <is>
          <t>US</t>
        </is>
      </c>
      <c r="D2779" t="inlineStr">
        <is>
          <t>kilowatt hour</t>
        </is>
      </c>
      <c r="F2779" t="inlineStr">
        <is>
          <t>technosphere</t>
        </is>
      </c>
      <c r="J2779" t="inlineStr">
        <is>
          <t>electricity, low voltage</t>
        </is>
      </c>
    </row>
    <row r="2780">
      <c r="A2780" t="inlineStr">
        <is>
          <t>market for fly ash and scrubber sludge</t>
        </is>
      </c>
      <c r="B2780" t="n">
        <v>-0.000168</v>
      </c>
      <c r="C2780" t="inlineStr">
        <is>
          <t>RoW</t>
        </is>
      </c>
      <c r="D2780" t="inlineStr">
        <is>
          <t>kilogram</t>
        </is>
      </c>
      <c r="F2780" t="inlineStr">
        <is>
          <t>technosphere</t>
        </is>
      </c>
      <c r="J2780" t="inlineStr">
        <is>
          <t>fly ash and scrubber sludge</t>
        </is>
      </c>
    </row>
    <row r="2781">
      <c r="A2781" t="inlineStr">
        <is>
          <t>market for heat, central or small-scale, other than natural gas</t>
        </is>
      </c>
      <c r="B2781" t="n">
        <v>0.000584</v>
      </c>
      <c r="C2781" t="inlineStr">
        <is>
          <t>RoW</t>
        </is>
      </c>
      <c r="D2781" t="inlineStr">
        <is>
          <t>megajoule</t>
        </is>
      </c>
      <c r="F2781" t="inlineStr">
        <is>
          <t>technosphere</t>
        </is>
      </c>
      <c r="J2781" t="inlineStr">
        <is>
          <t>heat, central or small-scale, other than natural gas</t>
        </is>
      </c>
    </row>
    <row r="2782">
      <c r="A2782" t="inlineStr">
        <is>
          <t>infrastructure construction, for regional distribution of oil product</t>
        </is>
      </c>
      <c r="B2782" t="n">
        <v>2.6e-10</v>
      </c>
      <c r="C2782" t="inlineStr">
        <is>
          <t>RoW</t>
        </is>
      </c>
      <c r="D2782" t="inlineStr">
        <is>
          <t>unit</t>
        </is>
      </c>
      <c r="F2782" t="inlineStr">
        <is>
          <t>technosphere</t>
        </is>
      </c>
      <c r="J2782" t="inlineStr">
        <is>
          <t>infrastructure, for regional distribution of oil product</t>
        </is>
      </c>
    </row>
    <row r="2783">
      <c r="A2783" t="inlineStr">
        <is>
          <t>market for municipal solid waste</t>
        </is>
      </c>
      <c r="B2783" t="n">
        <v>-6.27e-06</v>
      </c>
      <c r="C2783" t="inlineStr">
        <is>
          <t>RoW</t>
        </is>
      </c>
      <c r="D2783" t="inlineStr">
        <is>
          <t>kilogram</t>
        </is>
      </c>
      <c r="F2783" t="inlineStr">
        <is>
          <t>technosphere</t>
        </is>
      </c>
      <c r="J2783" t="inlineStr">
        <is>
          <t>municipal solid waste</t>
        </is>
      </c>
    </row>
    <row r="2784">
      <c r="A2784" t="inlineStr">
        <is>
          <t>market for rainwater mineral oil storage</t>
        </is>
      </c>
      <c r="B2784" t="n">
        <v>-7.499999999999999e-05</v>
      </c>
      <c r="C2784" t="inlineStr">
        <is>
          <t>RoW</t>
        </is>
      </c>
      <c r="D2784" t="inlineStr">
        <is>
          <t>cubic meter</t>
        </is>
      </c>
      <c r="F2784" t="inlineStr">
        <is>
          <t>technosphere</t>
        </is>
      </c>
      <c r="J2784" t="inlineStr">
        <is>
          <t>rainwater mineral oil storage</t>
        </is>
      </c>
    </row>
    <row r="2785">
      <c r="A2785" t="inlineStr">
        <is>
          <t>market for tap water</t>
        </is>
      </c>
      <c r="B2785" t="n">
        <v>0.0006890000000000001</v>
      </c>
      <c r="C2785" t="inlineStr">
        <is>
          <t>RoW</t>
        </is>
      </c>
      <c r="D2785" t="inlineStr">
        <is>
          <t>kilogram</t>
        </is>
      </c>
      <c r="F2785" t="inlineStr">
        <is>
          <t>technosphere</t>
        </is>
      </c>
      <c r="J2785" t="inlineStr">
        <is>
          <t>tap water</t>
        </is>
      </c>
    </row>
    <row r="2786">
      <c r="A2786" t="inlineStr">
        <is>
          <t>market for transport, freight train</t>
        </is>
      </c>
      <c r="B2786" t="n">
        <v>0.0336</v>
      </c>
      <c r="C2786" t="inlineStr">
        <is>
          <t>RoW</t>
        </is>
      </c>
      <c r="D2786" t="inlineStr">
        <is>
          <t>ton kilometer</t>
        </is>
      </c>
      <c r="F2786" t="inlineStr">
        <is>
          <t>technosphere</t>
        </is>
      </c>
      <c r="J2786" t="inlineStr">
        <is>
          <t>transport, freight train</t>
        </is>
      </c>
    </row>
    <row r="2787">
      <c r="A2787" t="inlineStr">
        <is>
          <t>market for transport, freight, lorry, unspecified</t>
        </is>
      </c>
      <c r="B2787" t="n">
        <v>0.0326</v>
      </c>
      <c r="C2787" t="inlineStr">
        <is>
          <t>RER</t>
        </is>
      </c>
      <c r="D2787" t="inlineStr">
        <is>
          <t>ton kilometer</t>
        </is>
      </c>
      <c r="F2787" t="inlineStr">
        <is>
          <t>technosphere</t>
        </is>
      </c>
      <c r="J2787" t="inlineStr">
        <is>
          <t>transport, freight, lorry, unspecified</t>
        </is>
      </c>
    </row>
    <row r="2788">
      <c r="A2788" t="inlineStr">
        <is>
          <t>treatment of wastewater, average, capacity 1E9l/year</t>
        </is>
      </c>
      <c r="B2788" t="n">
        <v>-6.89e-07</v>
      </c>
      <c r="C2788" t="inlineStr">
        <is>
          <t>RoW</t>
        </is>
      </c>
      <c r="D2788" t="inlineStr">
        <is>
          <t>cubic meter</t>
        </is>
      </c>
      <c r="F2788" t="inlineStr">
        <is>
          <t>technosphere</t>
        </is>
      </c>
      <c r="J2788" t="inlineStr">
        <is>
          <t>wastewater, average</t>
        </is>
      </c>
    </row>
    <row r="2790">
      <c r="A2790" t="inlineStr">
        <is>
          <t>Activity</t>
        </is>
      </c>
      <c r="B2790" t="inlineStr">
        <is>
          <t>Ethanol, from corn, energy allocation, at fuelling station</t>
        </is>
      </c>
    </row>
    <row r="2791">
      <c r="A2791" t="inlineStr">
        <is>
          <t>location</t>
        </is>
      </c>
      <c r="B2791" t="inlineStr">
        <is>
          <t>US</t>
        </is>
      </c>
    </row>
    <row r="2792">
      <c r="A2792" t="inlineStr">
        <is>
          <t>production amount</t>
        </is>
      </c>
      <c r="B2792" t="n">
        <v>1</v>
      </c>
    </row>
    <row r="2793">
      <c r="A2793" t="inlineStr">
        <is>
          <t>reference product</t>
        </is>
      </c>
      <c r="B2793" t="inlineStr">
        <is>
          <t>ethanol, without water, in 99.7% solution state, vehicle grade</t>
        </is>
      </c>
    </row>
    <row r="2794">
      <c r="A2794" t="inlineStr">
        <is>
          <t>type</t>
        </is>
      </c>
      <c r="B2794" t="inlineStr">
        <is>
          <t>process</t>
        </is>
      </c>
    </row>
    <row r="2795">
      <c r="A2795" t="inlineStr">
        <is>
          <t>unit</t>
        </is>
      </c>
      <c r="B2795" t="inlineStr">
        <is>
          <t>kilogram</t>
        </is>
      </c>
    </row>
    <row r="2796">
      <c r="A2796" t="inlineStr">
        <is>
          <t>source</t>
        </is>
      </c>
      <c r="B2796" t="inlineStr">
        <is>
          <t>Fuel-Cycle Assessment of Selected Bioethanol Production Pathways in the United States, November 1, 2006, M. Wu, M. Wang, H. Huo, http://greet.es.anl.gov/publication-2lli584z (2020 update). Distribution of fuel (incl. losses) adapted from ecoinvent 3.7.</t>
        </is>
      </c>
    </row>
    <row r="2797">
      <c r="A2797" t="inlineStr">
        <is>
          <t>comment</t>
        </is>
      </c>
      <c r="B2797" t="inlineStr">
        <is>
          <t>Energy allocation. LHV: 29.7 MJ/kg.</t>
        </is>
      </c>
    </row>
    <row r="2798">
      <c r="A2798" t="inlineStr">
        <is>
          <t>classifications</t>
        </is>
      </c>
      <c r="B2798" t="inlineStr">
        <is>
          <t>CPC::35491:Biodiesel</t>
        </is>
      </c>
    </row>
    <row r="2799">
      <c r="A2799" t="inlineStr">
        <is>
          <t>Exchanges</t>
        </is>
      </c>
    </row>
    <row r="2800">
      <c r="A2800" t="inlineStr">
        <is>
          <t>name</t>
        </is>
      </c>
      <c r="B2800" t="inlineStr">
        <is>
          <t>amount</t>
        </is>
      </c>
      <c r="C2800" t="inlineStr">
        <is>
          <t>location</t>
        </is>
      </c>
      <c r="D2800" t="inlineStr">
        <is>
          <t>unit</t>
        </is>
      </c>
      <c r="E2800" t="inlineStr">
        <is>
          <t>categories</t>
        </is>
      </c>
      <c r="F2800" t="inlineStr">
        <is>
          <t>type</t>
        </is>
      </c>
      <c r="G2800" t="inlineStr">
        <is>
          <t>uncertainty type</t>
        </is>
      </c>
      <c r="H2800" t="inlineStr">
        <is>
          <t>loc</t>
        </is>
      </c>
      <c r="I2800" t="inlineStr">
        <is>
          <t>comment</t>
        </is>
      </c>
      <c r="J2800" t="inlineStr">
        <is>
          <t>reference product</t>
        </is>
      </c>
    </row>
    <row r="2801">
      <c r="A2801" t="inlineStr">
        <is>
          <t>Ethanol, from corn, energy allocation, at fuelling station</t>
        </is>
      </c>
      <c r="B2801" t="n">
        <v>1</v>
      </c>
      <c r="C2801" t="inlineStr">
        <is>
          <t>US</t>
        </is>
      </c>
      <c r="D2801" t="inlineStr">
        <is>
          <t>kilogram</t>
        </is>
      </c>
      <c r="F2801" t="inlineStr">
        <is>
          <t>production</t>
        </is>
      </c>
      <c r="J2801" t="inlineStr">
        <is>
          <t>ethanol, without water, in 99.7% solution state, vehicle grade</t>
        </is>
      </c>
    </row>
    <row r="2802">
      <c r="A2802" t="inlineStr">
        <is>
          <t>Ethanol production, via fermentation, from corn, energy allocation</t>
        </is>
      </c>
      <c r="B2802" t="n">
        <v>1.00057</v>
      </c>
      <c r="C2802" t="inlineStr">
        <is>
          <t>US</t>
        </is>
      </c>
      <c r="D2802" t="inlineStr">
        <is>
          <t>kilogram</t>
        </is>
      </c>
      <c r="F2802" t="inlineStr">
        <is>
          <t>technosphere</t>
        </is>
      </c>
      <c r="J2802" t="inlineStr">
        <is>
          <t>ethanol, from corn</t>
        </is>
      </c>
    </row>
    <row r="2803">
      <c r="A2803" t="inlineStr">
        <is>
          <t>market group for electricity, low voltage</t>
        </is>
      </c>
      <c r="B2803" t="n">
        <v>0.0067</v>
      </c>
      <c r="C2803" t="inlineStr">
        <is>
          <t>US</t>
        </is>
      </c>
      <c r="D2803" t="inlineStr">
        <is>
          <t>kilowatt hour</t>
        </is>
      </c>
      <c r="F2803" t="inlineStr">
        <is>
          <t>technosphere</t>
        </is>
      </c>
      <c r="J2803" t="inlineStr">
        <is>
          <t>electricity, low voltage</t>
        </is>
      </c>
    </row>
    <row r="2804">
      <c r="A2804" t="inlineStr">
        <is>
          <t>market for fly ash and scrubber sludge</t>
        </is>
      </c>
      <c r="B2804" t="n">
        <v>-0.000168</v>
      </c>
      <c r="C2804" t="inlineStr">
        <is>
          <t>RoW</t>
        </is>
      </c>
      <c r="D2804" t="inlineStr">
        <is>
          <t>kilogram</t>
        </is>
      </c>
      <c r="F2804" t="inlineStr">
        <is>
          <t>technosphere</t>
        </is>
      </c>
      <c r="J2804" t="inlineStr">
        <is>
          <t>fly ash and scrubber sludge</t>
        </is>
      </c>
    </row>
    <row r="2805">
      <c r="A2805" t="inlineStr">
        <is>
          <t>market for heat, central or small-scale, other than natural gas</t>
        </is>
      </c>
      <c r="B2805" t="n">
        <v>0.000584</v>
      </c>
      <c r="C2805" t="inlineStr">
        <is>
          <t>RoW</t>
        </is>
      </c>
      <c r="D2805" t="inlineStr">
        <is>
          <t>megajoule</t>
        </is>
      </c>
      <c r="F2805" t="inlineStr">
        <is>
          <t>technosphere</t>
        </is>
      </c>
      <c r="J2805" t="inlineStr">
        <is>
          <t>heat, central or small-scale, other than natural gas</t>
        </is>
      </c>
    </row>
    <row r="2806">
      <c r="A2806" t="inlineStr">
        <is>
          <t>infrastructure construction, for regional distribution of oil product</t>
        </is>
      </c>
      <c r="B2806" t="n">
        <v>2.6e-10</v>
      </c>
      <c r="C2806" t="inlineStr">
        <is>
          <t>RoW</t>
        </is>
      </c>
      <c r="D2806" t="inlineStr">
        <is>
          <t>unit</t>
        </is>
      </c>
      <c r="F2806" t="inlineStr">
        <is>
          <t>technosphere</t>
        </is>
      </c>
      <c r="J2806" t="inlineStr">
        <is>
          <t>infrastructure, for regional distribution of oil product</t>
        </is>
      </c>
    </row>
    <row r="2807">
      <c r="A2807" t="inlineStr">
        <is>
          <t>market for municipal solid waste</t>
        </is>
      </c>
      <c r="B2807" t="n">
        <v>-6.27e-06</v>
      </c>
      <c r="C2807" t="inlineStr">
        <is>
          <t>RoW</t>
        </is>
      </c>
      <c r="D2807" t="inlineStr">
        <is>
          <t>kilogram</t>
        </is>
      </c>
      <c r="F2807" t="inlineStr">
        <is>
          <t>technosphere</t>
        </is>
      </c>
      <c r="J2807" t="inlineStr">
        <is>
          <t>municipal solid waste</t>
        </is>
      </c>
    </row>
    <row r="2808">
      <c r="A2808" t="inlineStr">
        <is>
          <t>market for rainwater mineral oil storage</t>
        </is>
      </c>
      <c r="B2808" t="n">
        <v>-7.499999999999999e-05</v>
      </c>
      <c r="C2808" t="inlineStr">
        <is>
          <t>RoW</t>
        </is>
      </c>
      <c r="D2808" t="inlineStr">
        <is>
          <t>cubic meter</t>
        </is>
      </c>
      <c r="F2808" t="inlineStr">
        <is>
          <t>technosphere</t>
        </is>
      </c>
      <c r="J2808" t="inlineStr">
        <is>
          <t>rainwater mineral oil storage</t>
        </is>
      </c>
    </row>
    <row r="2809">
      <c r="A2809" t="inlineStr">
        <is>
          <t>market for tap water</t>
        </is>
      </c>
      <c r="B2809" t="n">
        <v>0.0006890000000000001</v>
      </c>
      <c r="C2809" t="inlineStr">
        <is>
          <t>RoW</t>
        </is>
      </c>
      <c r="D2809" t="inlineStr">
        <is>
          <t>kilogram</t>
        </is>
      </c>
      <c r="F2809" t="inlineStr">
        <is>
          <t>technosphere</t>
        </is>
      </c>
      <c r="J2809" t="inlineStr">
        <is>
          <t>tap water</t>
        </is>
      </c>
    </row>
    <row r="2810">
      <c r="A2810" t="inlineStr">
        <is>
          <t>market for transport, freight train</t>
        </is>
      </c>
      <c r="B2810" t="n">
        <v>0.0336</v>
      </c>
      <c r="C2810" t="inlineStr">
        <is>
          <t>RoW</t>
        </is>
      </c>
      <c r="D2810" t="inlineStr">
        <is>
          <t>ton kilometer</t>
        </is>
      </c>
      <c r="F2810" t="inlineStr">
        <is>
          <t>technosphere</t>
        </is>
      </c>
      <c r="J2810" t="inlineStr">
        <is>
          <t>transport, freight train</t>
        </is>
      </c>
    </row>
    <row r="2811">
      <c r="A2811" t="inlineStr">
        <is>
          <t>market for transport, freight, lorry, unspecified</t>
        </is>
      </c>
      <c r="B2811" t="n">
        <v>0.0326</v>
      </c>
      <c r="C2811" t="inlineStr">
        <is>
          <t>RER</t>
        </is>
      </c>
      <c r="D2811" t="inlineStr">
        <is>
          <t>ton kilometer</t>
        </is>
      </c>
      <c r="F2811" t="inlineStr">
        <is>
          <t>technosphere</t>
        </is>
      </c>
      <c r="J2811" t="inlineStr">
        <is>
          <t>transport, freight, lorry, unspecified</t>
        </is>
      </c>
    </row>
    <row r="2812">
      <c r="A2812" t="inlineStr">
        <is>
          <t>treatment of wastewater, average, capacity 1E9l/year</t>
        </is>
      </c>
      <c r="B2812" t="n">
        <v>-6.89e-07</v>
      </c>
      <c r="C2812" t="inlineStr">
        <is>
          <t>RoW</t>
        </is>
      </c>
      <c r="D2812" t="inlineStr">
        <is>
          <t>cubic meter</t>
        </is>
      </c>
      <c r="F2812" t="inlineStr">
        <is>
          <t>technosphere</t>
        </is>
      </c>
      <c r="J2812" t="inlineStr">
        <is>
          <t>wastewater, average</t>
        </is>
      </c>
    </row>
    <row r="2814">
      <c r="A2814" t="inlineStr">
        <is>
          <t>Activity</t>
        </is>
      </c>
      <c r="B2814" t="inlineStr">
        <is>
          <t>Ethanol, from corn, system expansion, at fuelling station</t>
        </is>
      </c>
    </row>
    <row r="2815">
      <c r="A2815" t="inlineStr">
        <is>
          <t>location</t>
        </is>
      </c>
      <c r="B2815" t="inlineStr">
        <is>
          <t>US</t>
        </is>
      </c>
    </row>
    <row r="2816">
      <c r="A2816" t="inlineStr">
        <is>
          <t>production amount</t>
        </is>
      </c>
      <c r="B2816" t="n">
        <v>1</v>
      </c>
    </row>
    <row r="2817">
      <c r="A2817" t="inlineStr">
        <is>
          <t>reference product</t>
        </is>
      </c>
      <c r="B2817" t="inlineStr">
        <is>
          <t>ethanol, without water, in 99.7% solution state, vehicle grade</t>
        </is>
      </c>
    </row>
    <row r="2818">
      <c r="A2818" t="inlineStr">
        <is>
          <t>type</t>
        </is>
      </c>
      <c r="B2818" t="inlineStr">
        <is>
          <t>process</t>
        </is>
      </c>
    </row>
    <row r="2819">
      <c r="A2819" t="inlineStr">
        <is>
          <t>unit</t>
        </is>
      </c>
      <c r="B2819" t="inlineStr">
        <is>
          <t>kilogram</t>
        </is>
      </c>
    </row>
    <row r="2820">
      <c r="A2820" t="inlineStr">
        <is>
          <t>source</t>
        </is>
      </c>
      <c r="B2820" t="inlineStr">
        <is>
          <t>Fuel-Cycle Assessment of Selected Bioethanol Production Pathways in the United States, November 1, 2006, M. Wu, M. Wang, H. Huo, http://greet.es.anl.gov/publication-2lli584z (2020 update). Distribution of fuel (incl. losses) adapted from ecoinvent 3.7.</t>
        </is>
      </c>
    </row>
    <row r="2821">
      <c r="A2821" t="inlineStr">
        <is>
          <t>comment</t>
        </is>
      </c>
      <c r="B2821" t="inlineStr">
        <is>
          <t>system expansion. LHV: 29.7 MJ/kg.</t>
        </is>
      </c>
    </row>
    <row r="2822">
      <c r="A2822" t="inlineStr">
        <is>
          <t>classifications</t>
        </is>
      </c>
      <c r="B2822" t="inlineStr">
        <is>
          <t>CPC::35491:Biodiesel</t>
        </is>
      </c>
    </row>
    <row r="2823">
      <c r="A2823" t="inlineStr">
        <is>
          <t>Exchanges</t>
        </is>
      </c>
    </row>
    <row r="2824">
      <c r="A2824" t="inlineStr">
        <is>
          <t>name</t>
        </is>
      </c>
      <c r="B2824" t="inlineStr">
        <is>
          <t>amount</t>
        </is>
      </c>
      <c r="C2824" t="inlineStr">
        <is>
          <t>location</t>
        </is>
      </c>
      <c r="D2824" t="inlineStr">
        <is>
          <t>unit</t>
        </is>
      </c>
      <c r="E2824" t="inlineStr">
        <is>
          <t>categories</t>
        </is>
      </c>
      <c r="F2824" t="inlineStr">
        <is>
          <t>type</t>
        </is>
      </c>
      <c r="G2824" t="inlineStr">
        <is>
          <t>uncertainty type</t>
        </is>
      </c>
      <c r="H2824" t="inlineStr">
        <is>
          <t>loc</t>
        </is>
      </c>
      <c r="I2824" t="inlineStr">
        <is>
          <t>comment</t>
        </is>
      </c>
      <c r="J2824" t="inlineStr">
        <is>
          <t>reference product</t>
        </is>
      </c>
    </row>
    <row r="2825">
      <c r="A2825" t="inlineStr">
        <is>
          <t>Ethanol, from corn, system expansion, at fuelling station</t>
        </is>
      </c>
      <c r="B2825" t="n">
        <v>1</v>
      </c>
      <c r="C2825" t="inlineStr">
        <is>
          <t>US</t>
        </is>
      </c>
      <c r="D2825" t="inlineStr">
        <is>
          <t>kilogram</t>
        </is>
      </c>
      <c r="F2825" t="inlineStr">
        <is>
          <t>production</t>
        </is>
      </c>
      <c r="J2825" t="inlineStr">
        <is>
          <t>ethanol, without water, in 99.7% solution state, vehicle grade</t>
        </is>
      </c>
    </row>
    <row r="2826">
      <c r="A2826" t="inlineStr">
        <is>
          <t>Ethanol production, via fermentation, from corn, system expansion</t>
        </is>
      </c>
      <c r="B2826" t="n">
        <v>1.00057</v>
      </c>
      <c r="C2826" t="inlineStr">
        <is>
          <t>US</t>
        </is>
      </c>
      <c r="D2826" t="inlineStr">
        <is>
          <t>kilogram</t>
        </is>
      </c>
      <c r="F2826" t="inlineStr">
        <is>
          <t>technosphere</t>
        </is>
      </c>
      <c r="J2826" t="inlineStr">
        <is>
          <t>ethanol, from corn</t>
        </is>
      </c>
    </row>
    <row r="2827">
      <c r="A2827" t="inlineStr">
        <is>
          <t>market group for electricity, low voltage</t>
        </is>
      </c>
      <c r="B2827" t="n">
        <v>0.0067</v>
      </c>
      <c r="C2827" t="inlineStr">
        <is>
          <t>US</t>
        </is>
      </c>
      <c r="D2827" t="inlineStr">
        <is>
          <t>kilowatt hour</t>
        </is>
      </c>
      <c r="F2827" t="inlineStr">
        <is>
          <t>technosphere</t>
        </is>
      </c>
      <c r="J2827" t="inlineStr">
        <is>
          <t>electricity, low voltage</t>
        </is>
      </c>
    </row>
    <row r="2828">
      <c r="A2828" t="inlineStr">
        <is>
          <t>market for fly ash and scrubber sludge</t>
        </is>
      </c>
      <c r="B2828" t="n">
        <v>-0.000168</v>
      </c>
      <c r="C2828" t="inlineStr">
        <is>
          <t>RoW</t>
        </is>
      </c>
      <c r="D2828" t="inlineStr">
        <is>
          <t>kilogram</t>
        </is>
      </c>
      <c r="F2828" t="inlineStr">
        <is>
          <t>technosphere</t>
        </is>
      </c>
      <c r="J2828" t="inlineStr">
        <is>
          <t>fly ash and scrubber sludge</t>
        </is>
      </c>
    </row>
    <row r="2829">
      <c r="A2829" t="inlineStr">
        <is>
          <t>market for heat, central or small-scale, other than natural gas</t>
        </is>
      </c>
      <c r="B2829" t="n">
        <v>0.000584</v>
      </c>
      <c r="C2829" t="inlineStr">
        <is>
          <t>RoW</t>
        </is>
      </c>
      <c r="D2829" t="inlineStr">
        <is>
          <t>megajoule</t>
        </is>
      </c>
      <c r="F2829" t="inlineStr">
        <is>
          <t>technosphere</t>
        </is>
      </c>
      <c r="J2829" t="inlineStr">
        <is>
          <t>heat, central or small-scale, other than natural gas</t>
        </is>
      </c>
    </row>
    <row r="2830">
      <c r="A2830" t="inlineStr">
        <is>
          <t>infrastructure construction, for regional distribution of oil product</t>
        </is>
      </c>
      <c r="B2830" t="n">
        <v>2.6e-10</v>
      </c>
      <c r="C2830" t="inlineStr">
        <is>
          <t>RoW</t>
        </is>
      </c>
      <c r="D2830" t="inlineStr">
        <is>
          <t>unit</t>
        </is>
      </c>
      <c r="F2830" t="inlineStr">
        <is>
          <t>technosphere</t>
        </is>
      </c>
      <c r="J2830" t="inlineStr">
        <is>
          <t>infrastructure, for regional distribution of oil product</t>
        </is>
      </c>
    </row>
    <row r="2831">
      <c r="A2831" t="inlineStr">
        <is>
          <t>market for municipal solid waste</t>
        </is>
      </c>
      <c r="B2831" t="n">
        <v>-6.27e-06</v>
      </c>
      <c r="C2831" t="inlineStr">
        <is>
          <t>RoW</t>
        </is>
      </c>
      <c r="D2831" t="inlineStr">
        <is>
          <t>kilogram</t>
        </is>
      </c>
      <c r="F2831" t="inlineStr">
        <is>
          <t>technosphere</t>
        </is>
      </c>
      <c r="J2831" t="inlineStr">
        <is>
          <t>municipal solid waste</t>
        </is>
      </c>
    </row>
    <row r="2832">
      <c r="A2832" t="inlineStr">
        <is>
          <t>market for rainwater mineral oil storage</t>
        </is>
      </c>
      <c r="B2832" t="n">
        <v>-7.499999999999999e-05</v>
      </c>
      <c r="C2832" t="inlineStr">
        <is>
          <t>RoW</t>
        </is>
      </c>
      <c r="D2832" t="inlineStr">
        <is>
          <t>cubic meter</t>
        </is>
      </c>
      <c r="F2832" t="inlineStr">
        <is>
          <t>technosphere</t>
        </is>
      </c>
      <c r="J2832" t="inlineStr">
        <is>
          <t>rainwater mineral oil storage</t>
        </is>
      </c>
    </row>
    <row r="2833">
      <c r="A2833" t="inlineStr">
        <is>
          <t>market for tap water</t>
        </is>
      </c>
      <c r="B2833" t="n">
        <v>0.0006890000000000001</v>
      </c>
      <c r="C2833" t="inlineStr">
        <is>
          <t>RoW</t>
        </is>
      </c>
      <c r="D2833" t="inlineStr">
        <is>
          <t>kilogram</t>
        </is>
      </c>
      <c r="F2833" t="inlineStr">
        <is>
          <t>technosphere</t>
        </is>
      </c>
      <c r="J2833" t="inlineStr">
        <is>
          <t>tap water</t>
        </is>
      </c>
    </row>
    <row r="2834">
      <c r="A2834" t="inlineStr">
        <is>
          <t>market for transport, freight train</t>
        </is>
      </c>
      <c r="B2834" t="n">
        <v>0.0336</v>
      </c>
      <c r="C2834" t="inlineStr">
        <is>
          <t>RoW</t>
        </is>
      </c>
      <c r="D2834" t="inlineStr">
        <is>
          <t>ton kilometer</t>
        </is>
      </c>
      <c r="F2834" t="inlineStr">
        <is>
          <t>technosphere</t>
        </is>
      </c>
      <c r="J2834" t="inlineStr">
        <is>
          <t>transport, freight train</t>
        </is>
      </c>
    </row>
    <row r="2835">
      <c r="A2835" t="inlineStr">
        <is>
          <t>market for transport, freight, lorry, unspecified</t>
        </is>
      </c>
      <c r="B2835" t="n">
        <v>0.0326</v>
      </c>
      <c r="C2835" t="inlineStr">
        <is>
          <t>RER</t>
        </is>
      </c>
      <c r="D2835" t="inlineStr">
        <is>
          <t>ton kilometer</t>
        </is>
      </c>
      <c r="F2835" t="inlineStr">
        <is>
          <t>technosphere</t>
        </is>
      </c>
      <c r="J2835" t="inlineStr">
        <is>
          <t>transport, freight, lorry, unspecified</t>
        </is>
      </c>
    </row>
    <row r="2836">
      <c r="A2836" t="inlineStr">
        <is>
          <t>treatment of wastewater, average, capacity 1E9l/year</t>
        </is>
      </c>
      <c r="B2836" t="n">
        <v>-6.89e-07</v>
      </c>
      <c r="C2836" t="inlineStr">
        <is>
          <t>RoW</t>
        </is>
      </c>
      <c r="D2836" t="inlineStr">
        <is>
          <t>cubic meter</t>
        </is>
      </c>
      <c r="F2836" t="inlineStr">
        <is>
          <t>technosphere</t>
        </is>
      </c>
      <c r="J2836" t="inlineStr">
        <is>
          <t>wastewater, average</t>
        </is>
      </c>
    </row>
    <row r="2838">
      <c r="A2838" t="inlineStr">
        <is>
          <t>Activity</t>
        </is>
      </c>
      <c r="B2838" t="inlineStr">
        <is>
          <t>Ethanol, from corn, with carbon capture and reuse, economic allocation, at fuelling station</t>
        </is>
      </c>
    </row>
    <row r="2839">
      <c r="A2839" t="inlineStr">
        <is>
          <t>location</t>
        </is>
      </c>
      <c r="B2839" t="inlineStr">
        <is>
          <t>US</t>
        </is>
      </c>
    </row>
    <row r="2840">
      <c r="A2840" t="inlineStr">
        <is>
          <t>production amount</t>
        </is>
      </c>
      <c r="B2840" t="n">
        <v>1</v>
      </c>
    </row>
    <row r="2841">
      <c r="A2841" t="inlineStr">
        <is>
          <t>reference product</t>
        </is>
      </c>
      <c r="B2841" t="inlineStr">
        <is>
          <t>ethanol, without water, in 99.7% solution state, vehicle grade</t>
        </is>
      </c>
    </row>
    <row r="2842">
      <c r="A2842" t="inlineStr">
        <is>
          <t>type</t>
        </is>
      </c>
      <c r="B2842" t="inlineStr">
        <is>
          <t>process</t>
        </is>
      </c>
    </row>
    <row r="2843">
      <c r="A2843" t="inlineStr">
        <is>
          <t>unit</t>
        </is>
      </c>
      <c r="B2843" t="inlineStr">
        <is>
          <t>kilogram</t>
        </is>
      </c>
    </row>
    <row r="2844">
      <c r="A2844" t="inlineStr">
        <is>
          <t>source</t>
        </is>
      </c>
      <c r="B2844" t="inlineStr">
        <is>
          <t>Fuel-Cycle Assessment of Selected Bioethanol Production Pathways in the United States, November 1, 2006, M. Wu, M. Wang, H. Huo, http://greet.es.anl.gov/publication-2lli584z (2020 update). Distribution of fuel (incl. losses) adapted from ecoinvent 3.7.</t>
        </is>
      </c>
    </row>
    <row r="2845">
      <c r="A2845" t="inlineStr">
        <is>
          <t>comment</t>
        </is>
      </c>
      <c r="B2845" t="inlineStr">
        <is>
          <t>Economic allocation. LHV: 29.7 MJ/kg.</t>
        </is>
      </c>
    </row>
    <row r="2846">
      <c r="A2846" t="inlineStr">
        <is>
          <t>classifications</t>
        </is>
      </c>
      <c r="B2846" t="inlineStr">
        <is>
          <t>CPC::35491:Biodiesel</t>
        </is>
      </c>
    </row>
    <row r="2847">
      <c r="A2847" t="inlineStr">
        <is>
          <t>Exchanges</t>
        </is>
      </c>
    </row>
    <row r="2848">
      <c r="A2848" t="inlineStr">
        <is>
          <t>name</t>
        </is>
      </c>
      <c r="B2848" t="inlineStr">
        <is>
          <t>amount</t>
        </is>
      </c>
      <c r="C2848" t="inlineStr">
        <is>
          <t>location</t>
        </is>
      </c>
      <c r="D2848" t="inlineStr">
        <is>
          <t>unit</t>
        </is>
      </c>
      <c r="E2848" t="inlineStr">
        <is>
          <t>categories</t>
        </is>
      </c>
      <c r="F2848" t="inlineStr">
        <is>
          <t>type</t>
        </is>
      </c>
      <c r="G2848" t="inlineStr">
        <is>
          <t>uncertainty type</t>
        </is>
      </c>
      <c r="H2848" t="inlineStr">
        <is>
          <t>loc</t>
        </is>
      </c>
      <c r="I2848" t="inlineStr">
        <is>
          <t>comment</t>
        </is>
      </c>
      <c r="J2848" t="inlineStr">
        <is>
          <t>reference product</t>
        </is>
      </c>
    </row>
    <row r="2849">
      <c r="A2849" t="inlineStr">
        <is>
          <t>Ethanol, from corn, with carbon capture and reuse, economic allocation, at fuelling station</t>
        </is>
      </c>
      <c r="B2849" t="n">
        <v>1</v>
      </c>
      <c r="C2849" t="inlineStr">
        <is>
          <t>US</t>
        </is>
      </c>
      <c r="D2849" t="inlineStr">
        <is>
          <t>kilogram</t>
        </is>
      </c>
      <c r="F2849" t="inlineStr">
        <is>
          <t>production</t>
        </is>
      </c>
      <c r="J2849" t="inlineStr">
        <is>
          <t>ethanol, without water, in 99.7% solution state, vehicle grade</t>
        </is>
      </c>
    </row>
    <row r="2850">
      <c r="A2850" t="inlineStr">
        <is>
          <t>Ethanol production, via fermentation, from corn, with carbon capture and reuse, economic allocation</t>
        </is>
      </c>
      <c r="B2850" t="n">
        <v>1.00057</v>
      </c>
      <c r="C2850" t="inlineStr">
        <is>
          <t>US</t>
        </is>
      </c>
      <c r="D2850" t="inlineStr">
        <is>
          <t>kilogram</t>
        </is>
      </c>
      <c r="F2850" t="inlineStr">
        <is>
          <t>technosphere</t>
        </is>
      </c>
      <c r="J2850" t="inlineStr">
        <is>
          <t>ethanol, from corn</t>
        </is>
      </c>
    </row>
    <row r="2851">
      <c r="A2851" t="inlineStr">
        <is>
          <t>market group for electricity, low voltage</t>
        </is>
      </c>
      <c r="B2851" t="n">
        <v>0.0067</v>
      </c>
      <c r="C2851" t="inlineStr">
        <is>
          <t>US</t>
        </is>
      </c>
      <c r="D2851" t="inlineStr">
        <is>
          <t>kilowatt hour</t>
        </is>
      </c>
      <c r="F2851" t="inlineStr">
        <is>
          <t>technosphere</t>
        </is>
      </c>
      <c r="J2851" t="inlineStr">
        <is>
          <t>electricity, low voltage</t>
        </is>
      </c>
    </row>
    <row r="2852">
      <c r="A2852" t="inlineStr">
        <is>
          <t>market for fly ash and scrubber sludge</t>
        </is>
      </c>
      <c r="B2852" t="n">
        <v>-0.000168</v>
      </c>
      <c r="C2852" t="inlineStr">
        <is>
          <t>RoW</t>
        </is>
      </c>
      <c r="D2852" t="inlineStr">
        <is>
          <t>kilogram</t>
        </is>
      </c>
      <c r="F2852" t="inlineStr">
        <is>
          <t>technosphere</t>
        </is>
      </c>
      <c r="J2852" t="inlineStr">
        <is>
          <t>fly ash and scrubber sludge</t>
        </is>
      </c>
    </row>
    <row r="2853">
      <c r="A2853" t="inlineStr">
        <is>
          <t>market for heat, central or small-scale, other than natural gas</t>
        </is>
      </c>
      <c r="B2853" t="n">
        <v>0.000584</v>
      </c>
      <c r="C2853" t="inlineStr">
        <is>
          <t>RoW</t>
        </is>
      </c>
      <c r="D2853" t="inlineStr">
        <is>
          <t>megajoule</t>
        </is>
      </c>
      <c r="F2853" t="inlineStr">
        <is>
          <t>technosphere</t>
        </is>
      </c>
      <c r="J2853" t="inlineStr">
        <is>
          <t>heat, central or small-scale, other than natural gas</t>
        </is>
      </c>
    </row>
    <row r="2854">
      <c r="A2854" t="inlineStr">
        <is>
          <t>infrastructure construction, for regional distribution of oil product</t>
        </is>
      </c>
      <c r="B2854" t="n">
        <v>2.6e-10</v>
      </c>
      <c r="C2854" t="inlineStr">
        <is>
          <t>RoW</t>
        </is>
      </c>
      <c r="D2854" t="inlineStr">
        <is>
          <t>unit</t>
        </is>
      </c>
      <c r="F2854" t="inlineStr">
        <is>
          <t>technosphere</t>
        </is>
      </c>
      <c r="J2854" t="inlineStr">
        <is>
          <t>infrastructure, for regional distribution of oil product</t>
        </is>
      </c>
    </row>
    <row r="2855">
      <c r="A2855" t="inlineStr">
        <is>
          <t>market for municipal solid waste</t>
        </is>
      </c>
      <c r="B2855" t="n">
        <v>-6.27e-06</v>
      </c>
      <c r="C2855" t="inlineStr">
        <is>
          <t>RoW</t>
        </is>
      </c>
      <c r="D2855" t="inlineStr">
        <is>
          <t>kilogram</t>
        </is>
      </c>
      <c r="F2855" t="inlineStr">
        <is>
          <t>technosphere</t>
        </is>
      </c>
      <c r="J2855" t="inlineStr">
        <is>
          <t>municipal solid waste</t>
        </is>
      </c>
    </row>
    <row r="2856">
      <c r="A2856" t="inlineStr">
        <is>
          <t>market for rainwater mineral oil storage</t>
        </is>
      </c>
      <c r="B2856" t="n">
        <v>-7.499999999999999e-05</v>
      </c>
      <c r="C2856" t="inlineStr">
        <is>
          <t>RoW</t>
        </is>
      </c>
      <c r="D2856" t="inlineStr">
        <is>
          <t>cubic meter</t>
        </is>
      </c>
      <c r="F2856" t="inlineStr">
        <is>
          <t>technosphere</t>
        </is>
      </c>
      <c r="J2856" t="inlineStr">
        <is>
          <t>rainwater mineral oil storage</t>
        </is>
      </c>
    </row>
    <row r="2857">
      <c r="A2857" t="inlineStr">
        <is>
          <t>market for tap water</t>
        </is>
      </c>
      <c r="B2857" t="n">
        <v>0.0006890000000000001</v>
      </c>
      <c r="C2857" t="inlineStr">
        <is>
          <t>RoW</t>
        </is>
      </c>
      <c r="D2857" t="inlineStr">
        <is>
          <t>kilogram</t>
        </is>
      </c>
      <c r="F2857" t="inlineStr">
        <is>
          <t>technosphere</t>
        </is>
      </c>
      <c r="J2857" t="inlineStr">
        <is>
          <t>tap water</t>
        </is>
      </c>
    </row>
    <row r="2858">
      <c r="A2858" t="inlineStr">
        <is>
          <t>market for transport, freight train</t>
        </is>
      </c>
      <c r="B2858" t="n">
        <v>0.0336</v>
      </c>
      <c r="C2858" t="inlineStr">
        <is>
          <t>RoW</t>
        </is>
      </c>
      <c r="D2858" t="inlineStr">
        <is>
          <t>ton kilometer</t>
        </is>
      </c>
      <c r="F2858" t="inlineStr">
        <is>
          <t>technosphere</t>
        </is>
      </c>
      <c r="J2858" t="inlineStr">
        <is>
          <t>transport, freight train</t>
        </is>
      </c>
    </row>
    <row r="2859">
      <c r="A2859" t="inlineStr">
        <is>
          <t>market for transport, freight, lorry, unspecified</t>
        </is>
      </c>
      <c r="B2859" t="n">
        <v>0.0326</v>
      </c>
      <c r="C2859" t="inlineStr">
        <is>
          <t>RER</t>
        </is>
      </c>
      <c r="D2859" t="inlineStr">
        <is>
          <t>ton kilometer</t>
        </is>
      </c>
      <c r="F2859" t="inlineStr">
        <is>
          <t>technosphere</t>
        </is>
      </c>
      <c r="J2859" t="inlineStr">
        <is>
          <t>transport, freight, lorry, unspecified</t>
        </is>
      </c>
    </row>
    <row r="2860">
      <c r="A2860" t="inlineStr">
        <is>
          <t>treatment of wastewater, average, capacity 1E9l/year</t>
        </is>
      </c>
      <c r="B2860" t="n">
        <v>-6.89e-07</v>
      </c>
      <c r="C2860" t="inlineStr">
        <is>
          <t>RoW</t>
        </is>
      </c>
      <c r="D2860" t="inlineStr">
        <is>
          <t>cubic meter</t>
        </is>
      </c>
      <c r="F2860" t="inlineStr">
        <is>
          <t>technosphere</t>
        </is>
      </c>
      <c r="J2860" t="inlineStr">
        <is>
          <t>wastewater, average</t>
        </is>
      </c>
    </row>
    <row r="2862">
      <c r="A2862" t="inlineStr">
        <is>
          <t>Activity</t>
        </is>
      </c>
      <c r="B2862" t="inlineStr">
        <is>
          <t>Ethanol, from corn, with carbon capture and reuse, energy allocation, at fuelling station</t>
        </is>
      </c>
    </row>
    <row r="2863">
      <c r="A2863" t="inlineStr">
        <is>
          <t>location</t>
        </is>
      </c>
      <c r="B2863" t="inlineStr">
        <is>
          <t>US</t>
        </is>
      </c>
    </row>
    <row r="2864">
      <c r="A2864" t="inlineStr">
        <is>
          <t>production amount</t>
        </is>
      </c>
      <c r="B2864" t="n">
        <v>1</v>
      </c>
    </row>
    <row r="2865">
      <c r="A2865" t="inlineStr">
        <is>
          <t>reference product</t>
        </is>
      </c>
      <c r="B2865" t="inlineStr">
        <is>
          <t>ethanol, without water, in 99.7% solution state, vehicle grade</t>
        </is>
      </c>
    </row>
    <row r="2866">
      <c r="A2866" t="inlineStr">
        <is>
          <t>type</t>
        </is>
      </c>
      <c r="B2866" t="inlineStr">
        <is>
          <t>process</t>
        </is>
      </c>
    </row>
    <row r="2867">
      <c r="A2867" t="inlineStr">
        <is>
          <t>unit</t>
        </is>
      </c>
      <c r="B2867" t="inlineStr">
        <is>
          <t>kilogram</t>
        </is>
      </c>
    </row>
    <row r="2868">
      <c r="A2868" t="inlineStr">
        <is>
          <t>source</t>
        </is>
      </c>
      <c r="B2868" t="inlineStr">
        <is>
          <t>Fuel-Cycle Assessment of Selected Bioethanol Production Pathways in the United States, November 1, 2006, M. Wu, M. Wang, H. Huo, http://greet.es.anl.gov/publication-2lli584z (2020 update). Distribution of fuel (incl. losses) adapted from ecoinvent 3.7.</t>
        </is>
      </c>
    </row>
    <row r="2869">
      <c r="A2869" t="inlineStr">
        <is>
          <t>comment</t>
        </is>
      </c>
      <c r="B2869" t="inlineStr">
        <is>
          <t>Energy allocation. LHV: 29.7 MJ/kg.</t>
        </is>
      </c>
    </row>
    <row r="2870">
      <c r="A2870" t="inlineStr">
        <is>
          <t>classifications</t>
        </is>
      </c>
      <c r="B2870" t="inlineStr">
        <is>
          <t>CPC::35491:Biodiesel</t>
        </is>
      </c>
    </row>
    <row r="2871">
      <c r="A2871" t="inlineStr">
        <is>
          <t>Exchanges</t>
        </is>
      </c>
    </row>
    <row r="2872">
      <c r="A2872" t="inlineStr">
        <is>
          <t>name</t>
        </is>
      </c>
      <c r="B2872" t="inlineStr">
        <is>
          <t>amount</t>
        </is>
      </c>
      <c r="C2872" t="inlineStr">
        <is>
          <t>location</t>
        </is>
      </c>
      <c r="D2872" t="inlineStr">
        <is>
          <t>unit</t>
        </is>
      </c>
      <c r="E2872" t="inlineStr">
        <is>
          <t>categories</t>
        </is>
      </c>
      <c r="F2872" t="inlineStr">
        <is>
          <t>type</t>
        </is>
      </c>
      <c r="G2872" t="inlineStr">
        <is>
          <t>uncertainty type</t>
        </is>
      </c>
      <c r="H2872" t="inlineStr">
        <is>
          <t>loc</t>
        </is>
      </c>
      <c r="I2872" t="inlineStr">
        <is>
          <t>comment</t>
        </is>
      </c>
      <c r="J2872" t="inlineStr">
        <is>
          <t>reference product</t>
        </is>
      </c>
    </row>
    <row r="2873">
      <c r="A2873" t="inlineStr">
        <is>
          <t>Ethanol, from corn, with carbon capture and reuse, energy allocation, at fuelling station</t>
        </is>
      </c>
      <c r="B2873" t="n">
        <v>1</v>
      </c>
      <c r="C2873" t="inlineStr">
        <is>
          <t>US</t>
        </is>
      </c>
      <c r="D2873" t="inlineStr">
        <is>
          <t>kilogram</t>
        </is>
      </c>
      <c r="F2873" t="inlineStr">
        <is>
          <t>production</t>
        </is>
      </c>
      <c r="J2873" t="inlineStr">
        <is>
          <t>ethanol, without water, in 99.7% solution state, vehicle grade</t>
        </is>
      </c>
    </row>
    <row r="2874">
      <c r="A2874" t="inlineStr">
        <is>
          <t>Ethanol production, via fermentation, from corn, with carbon capture and reuse, energy allocation</t>
        </is>
      </c>
      <c r="B2874" t="n">
        <v>1.00057</v>
      </c>
      <c r="C2874" t="inlineStr">
        <is>
          <t>US</t>
        </is>
      </c>
      <c r="D2874" t="inlineStr">
        <is>
          <t>kilogram</t>
        </is>
      </c>
      <c r="F2874" t="inlineStr">
        <is>
          <t>technosphere</t>
        </is>
      </c>
      <c r="J2874" t="inlineStr">
        <is>
          <t>ethanol, from corn</t>
        </is>
      </c>
    </row>
    <row r="2875">
      <c r="A2875" t="inlineStr">
        <is>
          <t>market group for electricity, low voltage</t>
        </is>
      </c>
      <c r="B2875" t="n">
        <v>0.0067</v>
      </c>
      <c r="C2875" t="inlineStr">
        <is>
          <t>US</t>
        </is>
      </c>
      <c r="D2875" t="inlineStr">
        <is>
          <t>kilowatt hour</t>
        </is>
      </c>
      <c r="F2875" t="inlineStr">
        <is>
          <t>technosphere</t>
        </is>
      </c>
      <c r="J2875" t="inlineStr">
        <is>
          <t>electricity, low voltage</t>
        </is>
      </c>
    </row>
    <row r="2876">
      <c r="A2876" t="inlineStr">
        <is>
          <t>market for fly ash and scrubber sludge</t>
        </is>
      </c>
      <c r="B2876" t="n">
        <v>-0.000168</v>
      </c>
      <c r="C2876" t="inlineStr">
        <is>
          <t>RoW</t>
        </is>
      </c>
      <c r="D2876" t="inlineStr">
        <is>
          <t>kilogram</t>
        </is>
      </c>
      <c r="F2876" t="inlineStr">
        <is>
          <t>technosphere</t>
        </is>
      </c>
      <c r="J2876" t="inlineStr">
        <is>
          <t>fly ash and scrubber sludge</t>
        </is>
      </c>
    </row>
    <row r="2877">
      <c r="A2877" t="inlineStr">
        <is>
          <t>market for heat, central or small-scale, other than natural gas</t>
        </is>
      </c>
      <c r="B2877" t="n">
        <v>0.000584</v>
      </c>
      <c r="C2877" t="inlineStr">
        <is>
          <t>RoW</t>
        </is>
      </c>
      <c r="D2877" t="inlineStr">
        <is>
          <t>megajoule</t>
        </is>
      </c>
      <c r="F2877" t="inlineStr">
        <is>
          <t>technosphere</t>
        </is>
      </c>
      <c r="J2877" t="inlineStr">
        <is>
          <t>heat, central or small-scale, other than natural gas</t>
        </is>
      </c>
    </row>
    <row r="2878">
      <c r="A2878" t="inlineStr">
        <is>
          <t>infrastructure construction, for regional distribution of oil product</t>
        </is>
      </c>
      <c r="B2878" t="n">
        <v>2.6e-10</v>
      </c>
      <c r="C2878" t="inlineStr">
        <is>
          <t>RoW</t>
        </is>
      </c>
      <c r="D2878" t="inlineStr">
        <is>
          <t>unit</t>
        </is>
      </c>
      <c r="F2878" t="inlineStr">
        <is>
          <t>technosphere</t>
        </is>
      </c>
      <c r="J2878" t="inlineStr">
        <is>
          <t>infrastructure, for regional distribution of oil product</t>
        </is>
      </c>
    </row>
    <row r="2879">
      <c r="A2879" t="inlineStr">
        <is>
          <t>market for municipal solid waste</t>
        </is>
      </c>
      <c r="B2879" t="n">
        <v>-6.27e-06</v>
      </c>
      <c r="C2879" t="inlineStr">
        <is>
          <t>RoW</t>
        </is>
      </c>
      <c r="D2879" t="inlineStr">
        <is>
          <t>kilogram</t>
        </is>
      </c>
      <c r="F2879" t="inlineStr">
        <is>
          <t>technosphere</t>
        </is>
      </c>
      <c r="J2879" t="inlineStr">
        <is>
          <t>municipal solid waste</t>
        </is>
      </c>
    </row>
    <row r="2880">
      <c r="A2880" t="inlineStr">
        <is>
          <t>market for rainwater mineral oil storage</t>
        </is>
      </c>
      <c r="B2880" t="n">
        <v>-7.499999999999999e-05</v>
      </c>
      <c r="C2880" t="inlineStr">
        <is>
          <t>RoW</t>
        </is>
      </c>
      <c r="D2880" t="inlineStr">
        <is>
          <t>cubic meter</t>
        </is>
      </c>
      <c r="F2880" t="inlineStr">
        <is>
          <t>technosphere</t>
        </is>
      </c>
      <c r="J2880" t="inlineStr">
        <is>
          <t>rainwater mineral oil storage</t>
        </is>
      </c>
    </row>
    <row r="2881">
      <c r="A2881" t="inlineStr">
        <is>
          <t>market for tap water</t>
        </is>
      </c>
      <c r="B2881" t="n">
        <v>0.0006890000000000001</v>
      </c>
      <c r="C2881" t="inlineStr">
        <is>
          <t>RoW</t>
        </is>
      </c>
      <c r="D2881" t="inlineStr">
        <is>
          <t>kilogram</t>
        </is>
      </c>
      <c r="F2881" t="inlineStr">
        <is>
          <t>technosphere</t>
        </is>
      </c>
      <c r="J2881" t="inlineStr">
        <is>
          <t>tap water</t>
        </is>
      </c>
    </row>
    <row r="2882">
      <c r="A2882" t="inlineStr">
        <is>
          <t>market for transport, freight train</t>
        </is>
      </c>
      <c r="B2882" t="n">
        <v>0.0336</v>
      </c>
      <c r="C2882" t="inlineStr">
        <is>
          <t>RoW</t>
        </is>
      </c>
      <c r="D2882" t="inlineStr">
        <is>
          <t>ton kilometer</t>
        </is>
      </c>
      <c r="F2882" t="inlineStr">
        <is>
          <t>technosphere</t>
        </is>
      </c>
      <c r="J2882" t="inlineStr">
        <is>
          <t>transport, freight train</t>
        </is>
      </c>
    </row>
    <row r="2883">
      <c r="A2883" t="inlineStr">
        <is>
          <t>market for transport, freight, lorry, unspecified</t>
        </is>
      </c>
      <c r="B2883" t="n">
        <v>0.0326</v>
      </c>
      <c r="C2883" t="inlineStr">
        <is>
          <t>RER</t>
        </is>
      </c>
      <c r="D2883" t="inlineStr">
        <is>
          <t>ton kilometer</t>
        </is>
      </c>
      <c r="F2883" t="inlineStr">
        <is>
          <t>technosphere</t>
        </is>
      </c>
      <c r="J2883" t="inlineStr">
        <is>
          <t>transport, freight, lorry, unspecified</t>
        </is>
      </c>
    </row>
    <row r="2884">
      <c r="A2884" t="inlineStr">
        <is>
          <t>treatment of wastewater, average, capacity 1E9l/year</t>
        </is>
      </c>
      <c r="B2884" t="n">
        <v>-6.89e-07</v>
      </c>
      <c r="C2884" t="inlineStr">
        <is>
          <t>RoW</t>
        </is>
      </c>
      <c r="D2884" t="inlineStr">
        <is>
          <t>cubic meter</t>
        </is>
      </c>
      <c r="F2884" t="inlineStr">
        <is>
          <t>technosphere</t>
        </is>
      </c>
      <c r="J2884" t="inlineStr">
        <is>
          <t>wastewater, average</t>
        </is>
      </c>
    </row>
    <row r="2886">
      <c r="A2886" t="inlineStr">
        <is>
          <t>Activity</t>
        </is>
      </c>
      <c r="B2886" t="inlineStr">
        <is>
          <t>Ethanol, from corn, with carbon capture and reuse, system expansion, at fuelling station</t>
        </is>
      </c>
    </row>
    <row r="2887">
      <c r="A2887" t="inlineStr">
        <is>
          <t>location</t>
        </is>
      </c>
      <c r="B2887" t="inlineStr">
        <is>
          <t>US</t>
        </is>
      </c>
    </row>
    <row r="2888">
      <c r="A2888" t="inlineStr">
        <is>
          <t>production amount</t>
        </is>
      </c>
      <c r="B2888" t="n">
        <v>1</v>
      </c>
    </row>
    <row r="2889">
      <c r="A2889" t="inlineStr">
        <is>
          <t>reference product</t>
        </is>
      </c>
      <c r="B2889" t="inlineStr">
        <is>
          <t>ethanol, without water, in 99.7% solution state, vehicle grade</t>
        </is>
      </c>
    </row>
    <row r="2890">
      <c r="A2890" t="inlineStr">
        <is>
          <t>type</t>
        </is>
      </c>
      <c r="B2890" t="inlineStr">
        <is>
          <t>process</t>
        </is>
      </c>
    </row>
    <row r="2891">
      <c r="A2891" t="inlineStr">
        <is>
          <t>unit</t>
        </is>
      </c>
      <c r="B2891" t="inlineStr">
        <is>
          <t>kilogram</t>
        </is>
      </c>
    </row>
    <row r="2892">
      <c r="A2892" t="inlineStr">
        <is>
          <t>source</t>
        </is>
      </c>
      <c r="B2892" t="inlineStr">
        <is>
          <t>Fuel-Cycle Assessment of Selected Bioethanol Production Pathways in the United States, November 1, 2006, M. Wu, M. Wang, H. Huo, http://greet.es.anl.gov/publication-2lli584z (2020 update). Distribution of fuel (incl. losses) adapted from ecoinvent 3.7.</t>
        </is>
      </c>
    </row>
    <row r="2893">
      <c r="A2893" t="inlineStr">
        <is>
          <t>comment</t>
        </is>
      </c>
      <c r="B2893" t="inlineStr">
        <is>
          <t>system expansion. LHV: 29.7 MJ/kg.</t>
        </is>
      </c>
    </row>
    <row r="2894">
      <c r="A2894" t="inlineStr">
        <is>
          <t>classifications</t>
        </is>
      </c>
      <c r="B2894" t="inlineStr">
        <is>
          <t>CPC::35491:Biodiesel</t>
        </is>
      </c>
    </row>
    <row r="2895">
      <c r="A2895" t="inlineStr">
        <is>
          <t>Exchanges</t>
        </is>
      </c>
    </row>
    <row r="2896">
      <c r="A2896" t="inlineStr">
        <is>
          <t>name</t>
        </is>
      </c>
      <c r="B2896" t="inlineStr">
        <is>
          <t>amount</t>
        </is>
      </c>
      <c r="C2896" t="inlineStr">
        <is>
          <t>location</t>
        </is>
      </c>
      <c r="D2896" t="inlineStr">
        <is>
          <t>unit</t>
        </is>
      </c>
      <c r="E2896" t="inlineStr">
        <is>
          <t>categories</t>
        </is>
      </c>
      <c r="F2896" t="inlineStr">
        <is>
          <t>type</t>
        </is>
      </c>
      <c r="G2896" t="inlineStr">
        <is>
          <t>uncertainty type</t>
        </is>
      </c>
      <c r="H2896" t="inlineStr">
        <is>
          <t>loc</t>
        </is>
      </c>
      <c r="I2896" t="inlineStr">
        <is>
          <t>comment</t>
        </is>
      </c>
      <c r="J2896" t="inlineStr">
        <is>
          <t>reference product</t>
        </is>
      </c>
    </row>
    <row r="2897">
      <c r="A2897" t="inlineStr">
        <is>
          <t>Ethanol, from corn, with carbon capture and reuse, system expansion, at fuelling station</t>
        </is>
      </c>
      <c r="B2897" t="n">
        <v>1</v>
      </c>
      <c r="C2897" t="inlineStr">
        <is>
          <t>US</t>
        </is>
      </c>
      <c r="D2897" t="inlineStr">
        <is>
          <t>kilogram</t>
        </is>
      </c>
      <c r="F2897" t="inlineStr">
        <is>
          <t>production</t>
        </is>
      </c>
      <c r="J2897" t="inlineStr">
        <is>
          <t>ethanol, without water, in 99.7% solution state, vehicle grade</t>
        </is>
      </c>
    </row>
    <row r="2898">
      <c r="A2898" t="inlineStr">
        <is>
          <t>Ethanol production, via fermentation, from corn, with carbon capture and reuse, system expansion</t>
        </is>
      </c>
      <c r="B2898" t="n">
        <v>1.00057</v>
      </c>
      <c r="C2898" t="inlineStr">
        <is>
          <t>US</t>
        </is>
      </c>
      <c r="D2898" t="inlineStr">
        <is>
          <t>kilogram</t>
        </is>
      </c>
      <c r="F2898" t="inlineStr">
        <is>
          <t>technosphere</t>
        </is>
      </c>
      <c r="J2898" t="inlineStr">
        <is>
          <t>ethanol, from corn</t>
        </is>
      </c>
    </row>
    <row r="2899">
      <c r="A2899" t="inlineStr">
        <is>
          <t>market group for electricity, low voltage</t>
        </is>
      </c>
      <c r="B2899" t="n">
        <v>0.0067</v>
      </c>
      <c r="C2899" t="inlineStr">
        <is>
          <t>US</t>
        </is>
      </c>
      <c r="D2899" t="inlineStr">
        <is>
          <t>kilowatt hour</t>
        </is>
      </c>
      <c r="F2899" t="inlineStr">
        <is>
          <t>technosphere</t>
        </is>
      </c>
      <c r="J2899" t="inlineStr">
        <is>
          <t>electricity, low voltage</t>
        </is>
      </c>
    </row>
    <row r="2900">
      <c r="A2900" t="inlineStr">
        <is>
          <t>market for fly ash and scrubber sludge</t>
        </is>
      </c>
      <c r="B2900" t="n">
        <v>-0.000168</v>
      </c>
      <c r="C2900" t="inlineStr">
        <is>
          <t>RoW</t>
        </is>
      </c>
      <c r="D2900" t="inlineStr">
        <is>
          <t>kilogram</t>
        </is>
      </c>
      <c r="F2900" t="inlineStr">
        <is>
          <t>technosphere</t>
        </is>
      </c>
      <c r="J2900" t="inlineStr">
        <is>
          <t>fly ash and scrubber sludge</t>
        </is>
      </c>
    </row>
    <row r="2901">
      <c r="A2901" t="inlineStr">
        <is>
          <t>market for heat, central or small-scale, other than natural gas</t>
        </is>
      </c>
      <c r="B2901" t="n">
        <v>0.000584</v>
      </c>
      <c r="C2901" t="inlineStr">
        <is>
          <t>RoW</t>
        </is>
      </c>
      <c r="D2901" t="inlineStr">
        <is>
          <t>megajoule</t>
        </is>
      </c>
      <c r="F2901" t="inlineStr">
        <is>
          <t>technosphere</t>
        </is>
      </c>
      <c r="J2901" t="inlineStr">
        <is>
          <t>heat, central or small-scale, other than natural gas</t>
        </is>
      </c>
    </row>
    <row r="2902">
      <c r="A2902" t="inlineStr">
        <is>
          <t>infrastructure construction, for regional distribution of oil product</t>
        </is>
      </c>
      <c r="B2902" t="n">
        <v>2.6e-10</v>
      </c>
      <c r="C2902" t="inlineStr">
        <is>
          <t>RoW</t>
        </is>
      </c>
      <c r="D2902" t="inlineStr">
        <is>
          <t>unit</t>
        </is>
      </c>
      <c r="F2902" t="inlineStr">
        <is>
          <t>technosphere</t>
        </is>
      </c>
      <c r="J2902" t="inlineStr">
        <is>
          <t>infrastructure, for regional distribution of oil product</t>
        </is>
      </c>
    </row>
    <row r="2903">
      <c r="A2903" t="inlineStr">
        <is>
          <t>market for municipal solid waste</t>
        </is>
      </c>
      <c r="B2903" t="n">
        <v>-6.27e-06</v>
      </c>
      <c r="C2903" t="inlineStr">
        <is>
          <t>RoW</t>
        </is>
      </c>
      <c r="D2903" t="inlineStr">
        <is>
          <t>kilogram</t>
        </is>
      </c>
      <c r="F2903" t="inlineStr">
        <is>
          <t>technosphere</t>
        </is>
      </c>
      <c r="J2903" t="inlineStr">
        <is>
          <t>municipal solid waste</t>
        </is>
      </c>
    </row>
    <row r="2904">
      <c r="A2904" t="inlineStr">
        <is>
          <t>market for rainwater mineral oil storage</t>
        </is>
      </c>
      <c r="B2904" t="n">
        <v>-7.499999999999999e-05</v>
      </c>
      <c r="C2904" t="inlineStr">
        <is>
          <t>RoW</t>
        </is>
      </c>
      <c r="D2904" t="inlineStr">
        <is>
          <t>cubic meter</t>
        </is>
      </c>
      <c r="F2904" t="inlineStr">
        <is>
          <t>technosphere</t>
        </is>
      </c>
      <c r="J2904" t="inlineStr">
        <is>
          <t>rainwater mineral oil storage</t>
        </is>
      </c>
    </row>
    <row r="2905">
      <c r="A2905" t="inlineStr">
        <is>
          <t>market for tap water</t>
        </is>
      </c>
      <c r="B2905" t="n">
        <v>0.0006890000000000001</v>
      </c>
      <c r="C2905" t="inlineStr">
        <is>
          <t>RoW</t>
        </is>
      </c>
      <c r="D2905" t="inlineStr">
        <is>
          <t>kilogram</t>
        </is>
      </c>
      <c r="F2905" t="inlineStr">
        <is>
          <t>technosphere</t>
        </is>
      </c>
      <c r="J2905" t="inlineStr">
        <is>
          <t>tap water</t>
        </is>
      </c>
    </row>
    <row r="2906">
      <c r="A2906" t="inlineStr">
        <is>
          <t>market for transport, freight train</t>
        </is>
      </c>
      <c r="B2906" t="n">
        <v>0.0336</v>
      </c>
      <c r="C2906" t="inlineStr">
        <is>
          <t>RoW</t>
        </is>
      </c>
      <c r="D2906" t="inlineStr">
        <is>
          <t>ton kilometer</t>
        </is>
      </c>
      <c r="F2906" t="inlineStr">
        <is>
          <t>technosphere</t>
        </is>
      </c>
      <c r="J2906" t="inlineStr">
        <is>
          <t>transport, freight train</t>
        </is>
      </c>
    </row>
    <row r="2907">
      <c r="A2907" t="inlineStr">
        <is>
          <t>market for transport, freight, lorry, unspecified</t>
        </is>
      </c>
      <c r="B2907" t="n">
        <v>0.0326</v>
      </c>
      <c r="C2907" t="inlineStr">
        <is>
          <t>RER</t>
        </is>
      </c>
      <c r="D2907" t="inlineStr">
        <is>
          <t>ton kilometer</t>
        </is>
      </c>
      <c r="F2907" t="inlineStr">
        <is>
          <t>technosphere</t>
        </is>
      </c>
      <c r="J2907" t="inlineStr">
        <is>
          <t>transport, freight, lorry, unspecified</t>
        </is>
      </c>
    </row>
    <row r="2908">
      <c r="A2908" t="inlineStr">
        <is>
          <t>treatment of wastewater, average, capacity 1E9l/year</t>
        </is>
      </c>
      <c r="B2908" t="n">
        <v>-6.89e-07</v>
      </c>
      <c r="C2908" t="inlineStr">
        <is>
          <t>RoW</t>
        </is>
      </c>
      <c r="D2908" t="inlineStr">
        <is>
          <t>cubic meter</t>
        </is>
      </c>
      <c r="F2908" t="inlineStr">
        <is>
          <t>technosphere</t>
        </is>
      </c>
      <c r="J2908" t="inlineStr">
        <is>
          <t>wastewater, average</t>
        </is>
      </c>
    </row>
    <row r="2910">
      <c r="A2910" t="inlineStr">
        <is>
          <t>Activity</t>
        </is>
      </c>
      <c r="B2910" t="inlineStr">
        <is>
          <t>Ethanol, from corn, with carbon capture and storage, economic allocation, at fuelling station</t>
        </is>
      </c>
    </row>
    <row r="2911">
      <c r="A2911" t="inlineStr">
        <is>
          <t>location</t>
        </is>
      </c>
      <c r="B2911" t="inlineStr">
        <is>
          <t>US</t>
        </is>
      </c>
    </row>
    <row r="2912">
      <c r="A2912" t="inlineStr">
        <is>
          <t>production amount</t>
        </is>
      </c>
      <c r="B2912" t="n">
        <v>1</v>
      </c>
    </row>
    <row r="2913">
      <c r="A2913" t="inlineStr">
        <is>
          <t>reference product</t>
        </is>
      </c>
      <c r="B2913" t="inlineStr">
        <is>
          <t>ethanol, without water, in 99.7% solution state, vehicle grade</t>
        </is>
      </c>
    </row>
    <row r="2914">
      <c r="A2914" t="inlineStr">
        <is>
          <t>type</t>
        </is>
      </c>
      <c r="B2914" t="inlineStr">
        <is>
          <t>process</t>
        </is>
      </c>
    </row>
    <row r="2915">
      <c r="A2915" t="inlineStr">
        <is>
          <t>unit</t>
        </is>
      </c>
      <c r="B2915" t="inlineStr">
        <is>
          <t>kilogram</t>
        </is>
      </c>
    </row>
    <row r="2916">
      <c r="A2916" t="inlineStr">
        <is>
          <t>source</t>
        </is>
      </c>
      <c r="B2916" t="inlineStr">
        <is>
          <t>Fuel-Cycle Assessment of Selected Bioethanol Production Pathways in the United States, November 1, 2006, M. Wu, M. Wang, H. Huo, http://greet.es.anl.gov/publication-2lli584z (2020 update). Distribution of fuel (incl. losses) adapted from ecoinvent 3.7.</t>
        </is>
      </c>
    </row>
    <row r="2917">
      <c r="A2917" t="inlineStr">
        <is>
          <t>comment</t>
        </is>
      </c>
      <c r="B2917" t="inlineStr">
        <is>
          <t>Economic allocation. LHV: 29.7 MJ/kg.</t>
        </is>
      </c>
    </row>
    <row r="2918">
      <c r="A2918" t="inlineStr">
        <is>
          <t>classifications</t>
        </is>
      </c>
      <c r="B2918" t="inlineStr">
        <is>
          <t>CPC::35491:Biodiesel</t>
        </is>
      </c>
    </row>
    <row r="2919">
      <c r="A2919" t="inlineStr">
        <is>
          <t>Exchanges</t>
        </is>
      </c>
    </row>
    <row r="2920">
      <c r="A2920" t="inlineStr">
        <is>
          <t>name</t>
        </is>
      </c>
      <c r="B2920" t="inlineStr">
        <is>
          <t>amount</t>
        </is>
      </c>
      <c r="C2920" t="inlineStr">
        <is>
          <t>location</t>
        </is>
      </c>
      <c r="D2920" t="inlineStr">
        <is>
          <t>unit</t>
        </is>
      </c>
      <c r="E2920" t="inlineStr">
        <is>
          <t>categories</t>
        </is>
      </c>
      <c r="F2920" t="inlineStr">
        <is>
          <t>type</t>
        </is>
      </c>
      <c r="G2920" t="inlineStr">
        <is>
          <t>uncertainty type</t>
        </is>
      </c>
      <c r="H2920" t="inlineStr">
        <is>
          <t>loc</t>
        </is>
      </c>
      <c r="I2920" t="inlineStr">
        <is>
          <t>comment</t>
        </is>
      </c>
      <c r="J2920" t="inlineStr">
        <is>
          <t>reference product</t>
        </is>
      </c>
    </row>
    <row r="2921">
      <c r="A2921" t="inlineStr">
        <is>
          <t>Ethanol, from corn, with carbon capture and storage, economic allocation, at fuelling station</t>
        </is>
      </c>
      <c r="B2921" t="n">
        <v>1</v>
      </c>
      <c r="C2921" t="inlineStr">
        <is>
          <t>US</t>
        </is>
      </c>
      <c r="D2921" t="inlineStr">
        <is>
          <t>kilogram</t>
        </is>
      </c>
      <c r="F2921" t="inlineStr">
        <is>
          <t>production</t>
        </is>
      </c>
      <c r="J2921" t="inlineStr">
        <is>
          <t>ethanol, without water, in 99.7% solution state, vehicle grade</t>
        </is>
      </c>
    </row>
    <row r="2922">
      <c r="A2922" t="inlineStr">
        <is>
          <t>Ethanol production, via fermentation, from corn, with carbon capture and storage, economic allocation</t>
        </is>
      </c>
      <c r="B2922" t="n">
        <v>1.00057</v>
      </c>
      <c r="C2922" t="inlineStr">
        <is>
          <t>US</t>
        </is>
      </c>
      <c r="D2922" t="inlineStr">
        <is>
          <t>kilogram</t>
        </is>
      </c>
      <c r="F2922" t="inlineStr">
        <is>
          <t>technosphere</t>
        </is>
      </c>
      <c r="J2922" t="inlineStr">
        <is>
          <t>ethanol, from corn</t>
        </is>
      </c>
    </row>
    <row r="2923">
      <c r="A2923" t="inlineStr">
        <is>
          <t>market group for electricity, low voltage</t>
        </is>
      </c>
      <c r="B2923" t="n">
        <v>0.0067</v>
      </c>
      <c r="C2923" t="inlineStr">
        <is>
          <t>US</t>
        </is>
      </c>
      <c r="D2923" t="inlineStr">
        <is>
          <t>kilowatt hour</t>
        </is>
      </c>
      <c r="F2923" t="inlineStr">
        <is>
          <t>technosphere</t>
        </is>
      </c>
      <c r="J2923" t="inlineStr">
        <is>
          <t>electricity, low voltage</t>
        </is>
      </c>
    </row>
    <row r="2924">
      <c r="A2924" t="inlineStr">
        <is>
          <t>market for fly ash and scrubber sludge</t>
        </is>
      </c>
      <c r="B2924" t="n">
        <v>-0.000168</v>
      </c>
      <c r="C2924" t="inlineStr">
        <is>
          <t>RoW</t>
        </is>
      </c>
      <c r="D2924" t="inlineStr">
        <is>
          <t>kilogram</t>
        </is>
      </c>
      <c r="F2924" t="inlineStr">
        <is>
          <t>technosphere</t>
        </is>
      </c>
      <c r="J2924" t="inlineStr">
        <is>
          <t>fly ash and scrubber sludge</t>
        </is>
      </c>
    </row>
    <row r="2925">
      <c r="A2925" t="inlineStr">
        <is>
          <t>market for heat, central or small-scale, other than natural gas</t>
        </is>
      </c>
      <c r="B2925" t="n">
        <v>0.000584</v>
      </c>
      <c r="C2925" t="inlineStr">
        <is>
          <t>RoW</t>
        </is>
      </c>
      <c r="D2925" t="inlineStr">
        <is>
          <t>megajoule</t>
        </is>
      </c>
      <c r="F2925" t="inlineStr">
        <is>
          <t>technosphere</t>
        </is>
      </c>
      <c r="J2925" t="inlineStr">
        <is>
          <t>heat, central or small-scale, other than natural gas</t>
        </is>
      </c>
    </row>
    <row r="2926">
      <c r="A2926" t="inlineStr">
        <is>
          <t>infrastructure construction, for regional distribution of oil product</t>
        </is>
      </c>
      <c r="B2926" t="n">
        <v>2.6e-10</v>
      </c>
      <c r="C2926" t="inlineStr">
        <is>
          <t>RoW</t>
        </is>
      </c>
      <c r="D2926" t="inlineStr">
        <is>
          <t>unit</t>
        </is>
      </c>
      <c r="F2926" t="inlineStr">
        <is>
          <t>technosphere</t>
        </is>
      </c>
      <c r="J2926" t="inlineStr">
        <is>
          <t>infrastructure, for regional distribution of oil product</t>
        </is>
      </c>
    </row>
    <row r="2927">
      <c r="A2927" t="inlineStr">
        <is>
          <t>market for municipal solid waste</t>
        </is>
      </c>
      <c r="B2927" t="n">
        <v>-6.27e-06</v>
      </c>
      <c r="C2927" t="inlineStr">
        <is>
          <t>RoW</t>
        </is>
      </c>
      <c r="D2927" t="inlineStr">
        <is>
          <t>kilogram</t>
        </is>
      </c>
      <c r="F2927" t="inlineStr">
        <is>
          <t>technosphere</t>
        </is>
      </c>
      <c r="J2927" t="inlineStr">
        <is>
          <t>municipal solid waste</t>
        </is>
      </c>
    </row>
    <row r="2928">
      <c r="A2928" t="inlineStr">
        <is>
          <t>market for rainwater mineral oil storage</t>
        </is>
      </c>
      <c r="B2928" t="n">
        <v>-7.499999999999999e-05</v>
      </c>
      <c r="C2928" t="inlineStr">
        <is>
          <t>RoW</t>
        </is>
      </c>
      <c r="D2928" t="inlineStr">
        <is>
          <t>cubic meter</t>
        </is>
      </c>
      <c r="F2928" t="inlineStr">
        <is>
          <t>technosphere</t>
        </is>
      </c>
      <c r="J2928" t="inlineStr">
        <is>
          <t>rainwater mineral oil storage</t>
        </is>
      </c>
    </row>
    <row r="2929">
      <c r="A2929" t="inlineStr">
        <is>
          <t>market for tap water</t>
        </is>
      </c>
      <c r="B2929" t="n">
        <v>0.0006890000000000001</v>
      </c>
      <c r="C2929" t="inlineStr">
        <is>
          <t>RoW</t>
        </is>
      </c>
      <c r="D2929" t="inlineStr">
        <is>
          <t>kilogram</t>
        </is>
      </c>
      <c r="F2929" t="inlineStr">
        <is>
          <t>technosphere</t>
        </is>
      </c>
      <c r="J2929" t="inlineStr">
        <is>
          <t>tap water</t>
        </is>
      </c>
    </row>
    <row r="2930">
      <c r="A2930" t="inlineStr">
        <is>
          <t>market for transport, freight train</t>
        </is>
      </c>
      <c r="B2930" t="n">
        <v>0.0336</v>
      </c>
      <c r="C2930" t="inlineStr">
        <is>
          <t>RoW</t>
        </is>
      </c>
      <c r="D2930" t="inlineStr">
        <is>
          <t>ton kilometer</t>
        </is>
      </c>
      <c r="F2930" t="inlineStr">
        <is>
          <t>technosphere</t>
        </is>
      </c>
      <c r="J2930" t="inlineStr">
        <is>
          <t>transport, freight train</t>
        </is>
      </c>
    </row>
    <row r="2931">
      <c r="A2931" t="inlineStr">
        <is>
          <t>market for transport, freight, lorry, unspecified</t>
        </is>
      </c>
      <c r="B2931" t="n">
        <v>0.0326</v>
      </c>
      <c r="C2931" t="inlineStr">
        <is>
          <t>RER</t>
        </is>
      </c>
      <c r="D2931" t="inlineStr">
        <is>
          <t>ton kilometer</t>
        </is>
      </c>
      <c r="F2931" t="inlineStr">
        <is>
          <t>technosphere</t>
        </is>
      </c>
      <c r="J2931" t="inlineStr">
        <is>
          <t>transport, freight, lorry, unspecified</t>
        </is>
      </c>
    </row>
    <row r="2932">
      <c r="A2932" t="inlineStr">
        <is>
          <t>treatment of wastewater, average, capacity 1E9l/year</t>
        </is>
      </c>
      <c r="B2932" t="n">
        <v>-6.89e-07</v>
      </c>
      <c r="C2932" t="inlineStr">
        <is>
          <t>RoW</t>
        </is>
      </c>
      <c r="D2932" t="inlineStr">
        <is>
          <t>cubic meter</t>
        </is>
      </c>
      <c r="F2932" t="inlineStr">
        <is>
          <t>technosphere</t>
        </is>
      </c>
      <c r="J2932" t="inlineStr">
        <is>
          <t>wastewater, average</t>
        </is>
      </c>
    </row>
    <row r="2934">
      <c r="A2934" t="inlineStr">
        <is>
          <t>Activity</t>
        </is>
      </c>
      <c r="B2934" t="inlineStr">
        <is>
          <t>Ethanol, from corn, with carbon capture and storage, energy allocation, at fuelling station</t>
        </is>
      </c>
    </row>
    <row r="2935">
      <c r="A2935" t="inlineStr">
        <is>
          <t>location</t>
        </is>
      </c>
      <c r="B2935" t="inlineStr">
        <is>
          <t>US</t>
        </is>
      </c>
    </row>
    <row r="2936">
      <c r="A2936" t="inlineStr">
        <is>
          <t>production amount</t>
        </is>
      </c>
      <c r="B2936" t="n">
        <v>1</v>
      </c>
    </row>
    <row r="2937">
      <c r="A2937" t="inlineStr">
        <is>
          <t>reference product</t>
        </is>
      </c>
      <c r="B2937" t="inlineStr">
        <is>
          <t>ethanol, without water, in 99.7% solution state, vehicle grade</t>
        </is>
      </c>
    </row>
    <row r="2938">
      <c r="A2938" t="inlineStr">
        <is>
          <t>type</t>
        </is>
      </c>
      <c r="B2938" t="inlineStr">
        <is>
          <t>process</t>
        </is>
      </c>
    </row>
    <row r="2939">
      <c r="A2939" t="inlineStr">
        <is>
          <t>unit</t>
        </is>
      </c>
      <c r="B2939" t="inlineStr">
        <is>
          <t>kilogram</t>
        </is>
      </c>
    </row>
    <row r="2940">
      <c r="A2940" t="inlineStr">
        <is>
          <t>source</t>
        </is>
      </c>
      <c r="B2940" t="inlineStr">
        <is>
          <t>Fuel-Cycle Assessment of Selected Bioethanol Production Pathways in the United States, November 1, 2006, M. Wu, M. Wang, H. Huo, http://greet.es.anl.gov/publication-2lli584z (2020 update). Distribution of fuel (incl. losses) adapted from ecoinvent 3.7.</t>
        </is>
      </c>
    </row>
    <row r="2941">
      <c r="A2941" t="inlineStr">
        <is>
          <t>comment</t>
        </is>
      </c>
      <c r="B2941" t="inlineStr">
        <is>
          <t>Energy allocation. LHV: 29.7 MJ/kg.</t>
        </is>
      </c>
    </row>
    <row r="2942">
      <c r="A2942" t="inlineStr">
        <is>
          <t>classifications</t>
        </is>
      </c>
      <c r="B2942" t="inlineStr">
        <is>
          <t>CPC::35491:Biodiesel</t>
        </is>
      </c>
    </row>
    <row r="2943">
      <c r="A2943" t="inlineStr">
        <is>
          <t>Exchanges</t>
        </is>
      </c>
    </row>
    <row r="2944">
      <c r="A2944" t="inlineStr">
        <is>
          <t>name</t>
        </is>
      </c>
      <c r="B2944" t="inlineStr">
        <is>
          <t>amount</t>
        </is>
      </c>
      <c r="C2944" t="inlineStr">
        <is>
          <t>location</t>
        </is>
      </c>
      <c r="D2944" t="inlineStr">
        <is>
          <t>unit</t>
        </is>
      </c>
      <c r="E2944" t="inlineStr">
        <is>
          <t>categories</t>
        </is>
      </c>
      <c r="F2944" t="inlineStr">
        <is>
          <t>type</t>
        </is>
      </c>
      <c r="G2944" t="inlineStr">
        <is>
          <t>uncertainty type</t>
        </is>
      </c>
      <c r="H2944" t="inlineStr">
        <is>
          <t>loc</t>
        </is>
      </c>
      <c r="I2944" t="inlineStr">
        <is>
          <t>comment</t>
        </is>
      </c>
      <c r="J2944" t="inlineStr">
        <is>
          <t>reference product</t>
        </is>
      </c>
    </row>
    <row r="2945">
      <c r="A2945" t="inlineStr">
        <is>
          <t>Ethanol, from corn, with carbon capture and storage, energy allocation, at fuelling station</t>
        </is>
      </c>
      <c r="B2945" t="n">
        <v>1</v>
      </c>
      <c r="C2945" t="inlineStr">
        <is>
          <t>US</t>
        </is>
      </c>
      <c r="D2945" t="inlineStr">
        <is>
          <t>kilogram</t>
        </is>
      </c>
      <c r="F2945" t="inlineStr">
        <is>
          <t>production</t>
        </is>
      </c>
      <c r="J2945" t="inlineStr">
        <is>
          <t>ethanol, without water, in 99.7% solution state, vehicle grade</t>
        </is>
      </c>
    </row>
    <row r="2946">
      <c r="A2946" t="inlineStr">
        <is>
          <t>Ethanol production, via fermentation, from corn, with carbon capture and storage, energy allocation</t>
        </is>
      </c>
      <c r="B2946" t="n">
        <v>1.00057</v>
      </c>
      <c r="C2946" t="inlineStr">
        <is>
          <t>US</t>
        </is>
      </c>
      <c r="D2946" t="inlineStr">
        <is>
          <t>kilogram</t>
        </is>
      </c>
      <c r="F2946" t="inlineStr">
        <is>
          <t>technosphere</t>
        </is>
      </c>
      <c r="J2946" t="inlineStr">
        <is>
          <t>ethanol, from corn</t>
        </is>
      </c>
    </row>
    <row r="2947">
      <c r="A2947" t="inlineStr">
        <is>
          <t>market group for electricity, low voltage</t>
        </is>
      </c>
      <c r="B2947" t="n">
        <v>0.0067</v>
      </c>
      <c r="C2947" t="inlineStr">
        <is>
          <t>US</t>
        </is>
      </c>
      <c r="D2947" t="inlineStr">
        <is>
          <t>kilowatt hour</t>
        </is>
      </c>
      <c r="F2947" t="inlineStr">
        <is>
          <t>technosphere</t>
        </is>
      </c>
      <c r="J2947" t="inlineStr">
        <is>
          <t>electricity, low voltage</t>
        </is>
      </c>
    </row>
    <row r="2948">
      <c r="A2948" t="inlineStr">
        <is>
          <t>market for fly ash and scrubber sludge</t>
        </is>
      </c>
      <c r="B2948" t="n">
        <v>-0.000168</v>
      </c>
      <c r="C2948" t="inlineStr">
        <is>
          <t>RoW</t>
        </is>
      </c>
      <c r="D2948" t="inlineStr">
        <is>
          <t>kilogram</t>
        </is>
      </c>
      <c r="F2948" t="inlineStr">
        <is>
          <t>technosphere</t>
        </is>
      </c>
      <c r="J2948" t="inlineStr">
        <is>
          <t>fly ash and scrubber sludge</t>
        </is>
      </c>
    </row>
    <row r="2949">
      <c r="A2949" t="inlineStr">
        <is>
          <t>market for heat, central or small-scale, other than natural gas</t>
        </is>
      </c>
      <c r="B2949" t="n">
        <v>0.000584</v>
      </c>
      <c r="C2949" t="inlineStr">
        <is>
          <t>RoW</t>
        </is>
      </c>
      <c r="D2949" t="inlineStr">
        <is>
          <t>megajoule</t>
        </is>
      </c>
      <c r="F2949" t="inlineStr">
        <is>
          <t>technosphere</t>
        </is>
      </c>
      <c r="J2949" t="inlineStr">
        <is>
          <t>heat, central or small-scale, other than natural gas</t>
        </is>
      </c>
    </row>
    <row r="2950">
      <c r="A2950" t="inlineStr">
        <is>
          <t>infrastructure construction, for regional distribution of oil product</t>
        </is>
      </c>
      <c r="B2950" t="n">
        <v>2.6e-10</v>
      </c>
      <c r="C2950" t="inlineStr">
        <is>
          <t>RoW</t>
        </is>
      </c>
      <c r="D2950" t="inlineStr">
        <is>
          <t>unit</t>
        </is>
      </c>
      <c r="F2950" t="inlineStr">
        <is>
          <t>technosphere</t>
        </is>
      </c>
      <c r="J2950" t="inlineStr">
        <is>
          <t>infrastructure, for regional distribution of oil product</t>
        </is>
      </c>
    </row>
    <row r="2951">
      <c r="A2951" t="inlineStr">
        <is>
          <t>market for municipal solid waste</t>
        </is>
      </c>
      <c r="B2951" t="n">
        <v>-6.27e-06</v>
      </c>
      <c r="C2951" t="inlineStr">
        <is>
          <t>RoW</t>
        </is>
      </c>
      <c r="D2951" t="inlineStr">
        <is>
          <t>kilogram</t>
        </is>
      </c>
      <c r="F2951" t="inlineStr">
        <is>
          <t>technosphere</t>
        </is>
      </c>
      <c r="J2951" t="inlineStr">
        <is>
          <t>municipal solid waste</t>
        </is>
      </c>
    </row>
    <row r="2952">
      <c r="A2952" t="inlineStr">
        <is>
          <t>market for rainwater mineral oil storage</t>
        </is>
      </c>
      <c r="B2952" t="n">
        <v>-7.499999999999999e-05</v>
      </c>
      <c r="C2952" t="inlineStr">
        <is>
          <t>RoW</t>
        </is>
      </c>
      <c r="D2952" t="inlineStr">
        <is>
          <t>cubic meter</t>
        </is>
      </c>
      <c r="F2952" t="inlineStr">
        <is>
          <t>technosphere</t>
        </is>
      </c>
      <c r="J2952" t="inlineStr">
        <is>
          <t>rainwater mineral oil storage</t>
        </is>
      </c>
    </row>
    <row r="2953">
      <c r="A2953" t="inlineStr">
        <is>
          <t>market for tap water</t>
        </is>
      </c>
      <c r="B2953" t="n">
        <v>0.0006890000000000001</v>
      </c>
      <c r="C2953" t="inlineStr">
        <is>
          <t>RoW</t>
        </is>
      </c>
      <c r="D2953" t="inlineStr">
        <is>
          <t>kilogram</t>
        </is>
      </c>
      <c r="F2953" t="inlineStr">
        <is>
          <t>technosphere</t>
        </is>
      </c>
      <c r="J2953" t="inlineStr">
        <is>
          <t>tap water</t>
        </is>
      </c>
    </row>
    <row r="2954">
      <c r="A2954" t="inlineStr">
        <is>
          <t>market for transport, freight train</t>
        </is>
      </c>
      <c r="B2954" t="n">
        <v>0.0336</v>
      </c>
      <c r="C2954" t="inlineStr">
        <is>
          <t>RoW</t>
        </is>
      </c>
      <c r="D2954" t="inlineStr">
        <is>
          <t>ton kilometer</t>
        </is>
      </c>
      <c r="F2954" t="inlineStr">
        <is>
          <t>technosphere</t>
        </is>
      </c>
      <c r="J2954" t="inlineStr">
        <is>
          <t>transport, freight train</t>
        </is>
      </c>
    </row>
    <row r="2955">
      <c r="A2955" t="inlineStr">
        <is>
          <t>market for transport, freight, lorry, unspecified</t>
        </is>
      </c>
      <c r="B2955" t="n">
        <v>0.0326</v>
      </c>
      <c r="C2955" t="inlineStr">
        <is>
          <t>RER</t>
        </is>
      </c>
      <c r="D2955" t="inlineStr">
        <is>
          <t>ton kilometer</t>
        </is>
      </c>
      <c r="F2955" t="inlineStr">
        <is>
          <t>technosphere</t>
        </is>
      </c>
      <c r="J2955" t="inlineStr">
        <is>
          <t>transport, freight, lorry, unspecified</t>
        </is>
      </c>
    </row>
    <row r="2956">
      <c r="A2956" t="inlineStr">
        <is>
          <t>treatment of wastewater, average, capacity 1E9l/year</t>
        </is>
      </c>
      <c r="B2956" t="n">
        <v>-6.89e-07</v>
      </c>
      <c r="C2956" t="inlineStr">
        <is>
          <t>RoW</t>
        </is>
      </c>
      <c r="D2956" t="inlineStr">
        <is>
          <t>cubic meter</t>
        </is>
      </c>
      <c r="F2956" t="inlineStr">
        <is>
          <t>technosphere</t>
        </is>
      </c>
      <c r="J2956" t="inlineStr">
        <is>
          <t>wastewater, average</t>
        </is>
      </c>
    </row>
    <row r="2958">
      <c r="A2958" t="inlineStr">
        <is>
          <t>Activity</t>
        </is>
      </c>
      <c r="B2958" t="inlineStr">
        <is>
          <t>Ethanol, from corn, with carbon capture and storage, system expansion, at fuelling station</t>
        </is>
      </c>
    </row>
    <row r="2959">
      <c r="A2959" t="inlineStr">
        <is>
          <t>location</t>
        </is>
      </c>
      <c r="B2959" t="inlineStr">
        <is>
          <t>US</t>
        </is>
      </c>
    </row>
    <row r="2960">
      <c r="A2960" t="inlineStr">
        <is>
          <t>production amount</t>
        </is>
      </c>
      <c r="B2960" t="n">
        <v>1</v>
      </c>
    </row>
    <row r="2961">
      <c r="A2961" t="inlineStr">
        <is>
          <t>reference product</t>
        </is>
      </c>
      <c r="B2961" t="inlineStr">
        <is>
          <t>ethanol, without water, in 99.7% solution state, vehicle grade</t>
        </is>
      </c>
    </row>
    <row r="2962">
      <c r="A2962" t="inlineStr">
        <is>
          <t>type</t>
        </is>
      </c>
      <c r="B2962" t="inlineStr">
        <is>
          <t>process</t>
        </is>
      </c>
    </row>
    <row r="2963">
      <c r="A2963" t="inlineStr">
        <is>
          <t>unit</t>
        </is>
      </c>
      <c r="B2963" t="inlineStr">
        <is>
          <t>kilogram</t>
        </is>
      </c>
    </row>
    <row r="2964">
      <c r="A2964" t="inlineStr">
        <is>
          <t>source</t>
        </is>
      </c>
      <c r="B2964" t="inlineStr">
        <is>
          <t>Fuel-Cycle Assessment of Selected Bioethanol Production Pathways in the United States, November 1, 2006, M. Wu, M. Wang, H. Huo, http://greet.es.anl.gov/publication-2lli584z (2020 update). Distribution of fuel (incl. losses) adapted from ecoinvent 3.7.</t>
        </is>
      </c>
    </row>
    <row r="2965">
      <c r="A2965" t="inlineStr">
        <is>
          <t>comment</t>
        </is>
      </c>
      <c r="B2965" t="inlineStr">
        <is>
          <t>system expansion. LHV: 29.7 MJ/kg.</t>
        </is>
      </c>
    </row>
    <row r="2966">
      <c r="A2966" t="inlineStr">
        <is>
          <t>classifications</t>
        </is>
      </c>
      <c r="B2966" t="inlineStr">
        <is>
          <t>CPC::35491:Biodiesel</t>
        </is>
      </c>
    </row>
    <row r="2967">
      <c r="A2967" t="inlineStr">
        <is>
          <t>Exchanges</t>
        </is>
      </c>
    </row>
    <row r="2968">
      <c r="A2968" t="inlineStr">
        <is>
          <t>name</t>
        </is>
      </c>
      <c r="B2968" t="inlineStr">
        <is>
          <t>amount</t>
        </is>
      </c>
      <c r="C2968" t="inlineStr">
        <is>
          <t>location</t>
        </is>
      </c>
      <c r="D2968" t="inlineStr">
        <is>
          <t>unit</t>
        </is>
      </c>
      <c r="E2968" t="inlineStr">
        <is>
          <t>categories</t>
        </is>
      </c>
      <c r="F2968" t="inlineStr">
        <is>
          <t>type</t>
        </is>
      </c>
      <c r="G2968" t="inlineStr">
        <is>
          <t>uncertainty type</t>
        </is>
      </c>
      <c r="H2968" t="inlineStr">
        <is>
          <t>loc</t>
        </is>
      </c>
      <c r="I2968" t="inlineStr">
        <is>
          <t>comment</t>
        </is>
      </c>
      <c r="J2968" t="inlineStr">
        <is>
          <t>reference product</t>
        </is>
      </c>
    </row>
    <row r="2969">
      <c r="A2969" t="inlineStr">
        <is>
          <t>Ethanol, from corn, with carbon capture and storage, system expansion, at fuelling station</t>
        </is>
      </c>
      <c r="B2969" t="n">
        <v>1</v>
      </c>
      <c r="C2969" t="inlineStr">
        <is>
          <t>US</t>
        </is>
      </c>
      <c r="D2969" t="inlineStr">
        <is>
          <t>kilogram</t>
        </is>
      </c>
      <c r="F2969" t="inlineStr">
        <is>
          <t>production</t>
        </is>
      </c>
      <c r="J2969" t="inlineStr">
        <is>
          <t>ethanol, without water, in 99.7% solution state, vehicle grade</t>
        </is>
      </c>
    </row>
    <row r="2970">
      <c r="A2970" t="inlineStr">
        <is>
          <t>Ethanol production, via fermentation, from corn, with carbon capture and storage, system expansion</t>
        </is>
      </c>
      <c r="B2970" t="n">
        <v>1.00057</v>
      </c>
      <c r="C2970" t="inlineStr">
        <is>
          <t>US</t>
        </is>
      </c>
      <c r="D2970" t="inlineStr">
        <is>
          <t>kilogram</t>
        </is>
      </c>
      <c r="F2970" t="inlineStr">
        <is>
          <t>technosphere</t>
        </is>
      </c>
      <c r="J2970" t="inlineStr">
        <is>
          <t>ethanol, from corn</t>
        </is>
      </c>
    </row>
    <row r="2971">
      <c r="A2971" t="inlineStr">
        <is>
          <t>market group for electricity, low voltage</t>
        </is>
      </c>
      <c r="B2971" t="n">
        <v>0.0067</v>
      </c>
      <c r="C2971" t="inlineStr">
        <is>
          <t>US</t>
        </is>
      </c>
      <c r="D2971" t="inlineStr">
        <is>
          <t>kilowatt hour</t>
        </is>
      </c>
      <c r="F2971" t="inlineStr">
        <is>
          <t>technosphere</t>
        </is>
      </c>
      <c r="J2971" t="inlineStr">
        <is>
          <t>electricity, low voltage</t>
        </is>
      </c>
    </row>
    <row r="2972">
      <c r="A2972" t="inlineStr">
        <is>
          <t>market for fly ash and scrubber sludge</t>
        </is>
      </c>
      <c r="B2972" t="n">
        <v>-0.000168</v>
      </c>
      <c r="C2972" t="inlineStr">
        <is>
          <t>RoW</t>
        </is>
      </c>
      <c r="D2972" t="inlineStr">
        <is>
          <t>kilogram</t>
        </is>
      </c>
      <c r="F2972" t="inlineStr">
        <is>
          <t>technosphere</t>
        </is>
      </c>
      <c r="J2972" t="inlineStr">
        <is>
          <t>fly ash and scrubber sludge</t>
        </is>
      </c>
    </row>
    <row r="2973">
      <c r="A2973" t="inlineStr">
        <is>
          <t>market for heat, central or small-scale, other than natural gas</t>
        </is>
      </c>
      <c r="B2973" t="n">
        <v>0.000584</v>
      </c>
      <c r="C2973" t="inlineStr">
        <is>
          <t>RoW</t>
        </is>
      </c>
      <c r="D2973" t="inlineStr">
        <is>
          <t>megajoule</t>
        </is>
      </c>
      <c r="F2973" t="inlineStr">
        <is>
          <t>technosphere</t>
        </is>
      </c>
      <c r="J2973" t="inlineStr">
        <is>
          <t>heat, central or small-scale, other than natural gas</t>
        </is>
      </c>
    </row>
    <row r="2974">
      <c r="A2974" t="inlineStr">
        <is>
          <t>infrastructure construction, for regional distribution of oil product</t>
        </is>
      </c>
      <c r="B2974" t="n">
        <v>2.6e-10</v>
      </c>
      <c r="C2974" t="inlineStr">
        <is>
          <t>RoW</t>
        </is>
      </c>
      <c r="D2974" t="inlineStr">
        <is>
          <t>unit</t>
        </is>
      </c>
      <c r="F2974" t="inlineStr">
        <is>
          <t>technosphere</t>
        </is>
      </c>
      <c r="J2974" t="inlineStr">
        <is>
          <t>infrastructure, for regional distribution of oil product</t>
        </is>
      </c>
    </row>
    <row r="2975">
      <c r="A2975" t="inlineStr">
        <is>
          <t>market for municipal solid waste</t>
        </is>
      </c>
      <c r="B2975" t="n">
        <v>-6.27e-06</v>
      </c>
      <c r="C2975" t="inlineStr">
        <is>
          <t>RoW</t>
        </is>
      </c>
      <c r="D2975" t="inlineStr">
        <is>
          <t>kilogram</t>
        </is>
      </c>
      <c r="F2975" t="inlineStr">
        <is>
          <t>technosphere</t>
        </is>
      </c>
      <c r="J2975" t="inlineStr">
        <is>
          <t>municipal solid waste</t>
        </is>
      </c>
    </row>
    <row r="2976">
      <c r="A2976" t="inlineStr">
        <is>
          <t>market for rainwater mineral oil storage</t>
        </is>
      </c>
      <c r="B2976" t="n">
        <v>-7.499999999999999e-05</v>
      </c>
      <c r="C2976" t="inlineStr">
        <is>
          <t>RoW</t>
        </is>
      </c>
      <c r="D2976" t="inlineStr">
        <is>
          <t>cubic meter</t>
        </is>
      </c>
      <c r="F2976" t="inlineStr">
        <is>
          <t>technosphere</t>
        </is>
      </c>
      <c r="J2976" t="inlineStr">
        <is>
          <t>rainwater mineral oil storage</t>
        </is>
      </c>
    </row>
    <row r="2977">
      <c r="A2977" t="inlineStr">
        <is>
          <t>market for tap water</t>
        </is>
      </c>
      <c r="B2977" t="n">
        <v>0.0006890000000000001</v>
      </c>
      <c r="C2977" t="inlineStr">
        <is>
          <t>RoW</t>
        </is>
      </c>
      <c r="D2977" t="inlineStr">
        <is>
          <t>kilogram</t>
        </is>
      </c>
      <c r="F2977" t="inlineStr">
        <is>
          <t>technosphere</t>
        </is>
      </c>
      <c r="J2977" t="inlineStr">
        <is>
          <t>tap water</t>
        </is>
      </c>
    </row>
    <row r="2978">
      <c r="A2978" t="inlineStr">
        <is>
          <t>market for transport, freight train</t>
        </is>
      </c>
      <c r="B2978" t="n">
        <v>0.0336</v>
      </c>
      <c r="C2978" t="inlineStr">
        <is>
          <t>RoW</t>
        </is>
      </c>
      <c r="D2978" t="inlineStr">
        <is>
          <t>ton kilometer</t>
        </is>
      </c>
      <c r="F2978" t="inlineStr">
        <is>
          <t>technosphere</t>
        </is>
      </c>
      <c r="J2978" t="inlineStr">
        <is>
          <t>transport, freight train</t>
        </is>
      </c>
    </row>
    <row r="2979">
      <c r="A2979" t="inlineStr">
        <is>
          <t>market for transport, freight, lorry, unspecified</t>
        </is>
      </c>
      <c r="B2979" t="n">
        <v>0.0326</v>
      </c>
      <c r="C2979" t="inlineStr">
        <is>
          <t>RER</t>
        </is>
      </c>
      <c r="D2979" t="inlineStr">
        <is>
          <t>ton kilometer</t>
        </is>
      </c>
      <c r="F2979" t="inlineStr">
        <is>
          <t>technosphere</t>
        </is>
      </c>
      <c r="J2979" t="inlineStr">
        <is>
          <t>transport, freight, lorry, unspecified</t>
        </is>
      </c>
    </row>
    <row r="2980">
      <c r="A2980" t="inlineStr">
        <is>
          <t>treatment of wastewater, average, capacity 1E9l/year</t>
        </is>
      </c>
      <c r="B2980" t="n">
        <v>-6.89e-07</v>
      </c>
      <c r="C2980" t="inlineStr">
        <is>
          <t>RoW</t>
        </is>
      </c>
      <c r="D2980" t="inlineStr">
        <is>
          <t>cubic meter</t>
        </is>
      </c>
      <c r="F2980" t="inlineStr">
        <is>
          <t>technosphere</t>
        </is>
      </c>
      <c r="J2980" t="inlineStr">
        <is>
          <t>wastewater, average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228"/>
  <sheetViews>
    <sheetView workbookViewId="0">
      <selection activeCell="A1" sqref="A1"/>
    </sheetView>
  </sheetViews>
  <sheetFormatPr baseColWidth="8" defaultRowHeight="15"/>
  <sheetData>
    <row r="1">
      <c r="A1" t="inlineStr">
        <is>
          <t>Activity</t>
        </is>
      </c>
      <c r="B1" t="inlineStr">
        <is>
          <t>Farming and supply of sugarcane</t>
        </is>
      </c>
    </row>
    <row r="2">
      <c r="A2" t="inlineStr">
        <is>
          <t>location</t>
        </is>
      </c>
      <c r="B2" t="inlineStr">
        <is>
          <t>BR</t>
        </is>
      </c>
    </row>
    <row r="3">
      <c r="A3" t="inlineStr">
        <is>
          <t>production amount</t>
        </is>
      </c>
      <c r="B3" t="n">
        <v>1</v>
      </c>
    </row>
    <row r="4">
      <c r="A4" t="inlineStr">
        <is>
          <t>reference product</t>
        </is>
      </c>
      <c r="B4" t="inlineStr">
        <is>
          <t>Sugarcane, harvested, at ethanol plant</t>
        </is>
      </c>
    </row>
    <row r="5">
      <c r="A5" t="inlineStr">
        <is>
          <t>type</t>
        </is>
      </c>
      <c r="B5" t="inlineStr">
        <is>
          <t>process</t>
        </is>
      </c>
    </row>
    <row r="6">
      <c r="A6" t="inlineStr">
        <is>
          <t>unit</t>
        </is>
      </c>
      <c r="B6" t="inlineStr">
        <is>
          <t>kilogram</t>
        </is>
      </c>
    </row>
    <row r="7">
      <c r="A7" t="inlineStr">
        <is>
          <t>source</t>
        </is>
      </c>
      <c r="B7" t="inlineStr">
        <is>
          <t>Comparison of Biofuel Life Cycle Assessment Tools. Lucas G. Pereira, Otavio Cavalett, and Antonio Bonomi. 2017. http://task39.sites.olt.ubc.ca/files/2019/04/Task-39-GHS-models-Final-Report-Phase-1.pdf</t>
        </is>
      </c>
    </row>
    <row r="8">
      <c r="A8" t="inlineStr">
        <is>
          <t>comment</t>
        </is>
      </c>
      <c r="B8" t="inlineStr">
        <is>
          <t>For the production of 1st generation ethanol. Assumed yield of 80 ton of sugarcane per ha/year. Assumed straw yield of 14 tons per ha/year.</t>
        </is>
      </c>
    </row>
    <row r="9">
      <c r="A9" t="inlineStr">
        <is>
          <t>LHV [MJ/kg dry]</t>
        </is>
      </c>
      <c r="B9" t="n">
        <v>19.6</v>
      </c>
    </row>
    <row r="10">
      <c r="A10" t="inlineStr">
        <is>
          <t>LHV [MJ/kg as received]</t>
        </is>
      </c>
      <c r="B10" t="n">
        <v>5.292000000000001</v>
      </c>
    </row>
    <row r="11">
      <c r="A11" t="inlineStr">
        <is>
          <t>Moisture content [% wt]</t>
        </is>
      </c>
      <c r="B11" t="n">
        <v>0.73</v>
      </c>
    </row>
    <row r="12">
      <c r="A12" t="inlineStr">
        <is>
          <t>classifications</t>
        </is>
      </c>
      <c r="B12" t="inlineStr">
        <is>
          <t>CPC::01802:Sugar cane</t>
        </is>
      </c>
    </row>
    <row r="13">
      <c r="A13" t="inlineStr">
        <is>
          <t>Exchanges</t>
        </is>
      </c>
    </row>
    <row r="14">
      <c r="A14" t="inlineStr">
        <is>
          <t>name</t>
        </is>
      </c>
      <c r="B14" t="inlineStr">
        <is>
          <t>amount</t>
        </is>
      </c>
      <c r="C14" t="inlineStr">
        <is>
          <t>location</t>
        </is>
      </c>
      <c r="D14" t="inlineStr">
        <is>
          <t>unit</t>
        </is>
      </c>
      <c r="E14" t="inlineStr">
        <is>
          <t>categories</t>
        </is>
      </c>
      <c r="F14" t="inlineStr">
        <is>
          <t>type</t>
        </is>
      </c>
      <c r="G14" t="inlineStr">
        <is>
          <t>comment</t>
        </is>
      </c>
      <c r="H14" t="inlineStr">
        <is>
          <t>reference product</t>
        </is>
      </c>
    </row>
    <row r="15">
      <c r="A15" t="inlineStr">
        <is>
          <t>Farming and supply of sugarcane</t>
        </is>
      </c>
      <c r="B15" t="n">
        <v>1</v>
      </c>
      <c r="C15" t="inlineStr">
        <is>
          <t>BR</t>
        </is>
      </c>
      <c r="D15" t="inlineStr">
        <is>
          <t>kilogram</t>
        </is>
      </c>
      <c r="F15" t="inlineStr">
        <is>
          <t>production</t>
        </is>
      </c>
      <c r="H15" t="inlineStr">
        <is>
          <t>Sugarcane, harvested, at ethanol plant</t>
        </is>
      </c>
    </row>
    <row r="16">
      <c r="A16" t="inlineStr">
        <is>
          <t>market for inorganic nitrogen fertiliser, as N</t>
        </is>
      </c>
      <c r="B16" t="n">
        <v>0.00123</v>
      </c>
      <c r="C16" t="inlineStr">
        <is>
          <t>BR</t>
        </is>
      </c>
      <c r="D16" t="inlineStr">
        <is>
          <t>kilogram</t>
        </is>
      </c>
      <c r="F16" t="inlineStr">
        <is>
          <t>technosphere</t>
        </is>
      </c>
      <c r="G16" t="inlineStr">
        <is>
          <t>Fertiliser</t>
        </is>
      </c>
      <c r="H16" t="inlineStr">
        <is>
          <t>inorganic nitrogen fertiliser, as N</t>
        </is>
      </c>
    </row>
    <row r="17">
      <c r="A17" t="inlineStr">
        <is>
          <t>market for inorganic phosphorus fertiliser, as P2O5</t>
        </is>
      </c>
      <c r="B17" t="n">
        <v>0.00014</v>
      </c>
      <c r="C17" t="inlineStr">
        <is>
          <t>BR</t>
        </is>
      </c>
      <c r="D17" t="inlineStr">
        <is>
          <t>kilogram</t>
        </is>
      </c>
      <c r="F17" t="inlineStr">
        <is>
          <t>technosphere</t>
        </is>
      </c>
      <c r="G17" t="inlineStr">
        <is>
          <t>Fertiliser</t>
        </is>
      </c>
      <c r="H17" t="inlineStr">
        <is>
          <t>inorganic phosphorus fertiliser, as P2O5</t>
        </is>
      </c>
    </row>
    <row r="18">
      <c r="A18" t="inlineStr">
        <is>
          <t>market for inorganic potassium fertiliser, as K2O</t>
        </is>
      </c>
      <c r="B18" t="n">
        <v>0.00131</v>
      </c>
      <c r="C18" t="inlineStr">
        <is>
          <t>BR</t>
        </is>
      </c>
      <c r="D18" t="inlineStr">
        <is>
          <t>kilogram</t>
        </is>
      </c>
      <c r="F18" t="inlineStr">
        <is>
          <t>technosphere</t>
        </is>
      </c>
      <c r="G18" t="inlineStr">
        <is>
          <t>Fertiliser</t>
        </is>
      </c>
      <c r="H18" t="inlineStr">
        <is>
          <t>inorganic potassium fertiliser, as K2O</t>
        </is>
      </c>
    </row>
    <row r="19">
      <c r="A19" t="inlineStr">
        <is>
          <t>market for soil pH raising agent, as CaCO3</t>
        </is>
      </c>
      <c r="B19" t="n">
        <v>0.005</v>
      </c>
      <c r="C19" t="inlineStr">
        <is>
          <t>GLO</t>
        </is>
      </c>
      <c r="D19" t="inlineStr">
        <is>
          <t>kilogram</t>
        </is>
      </c>
      <c r="F19" t="inlineStr">
        <is>
          <t>technosphere</t>
        </is>
      </c>
      <c r="G19" t="inlineStr">
        <is>
          <t>Limestone</t>
        </is>
      </c>
      <c r="H19" t="inlineStr">
        <is>
          <t>soil pH raising agent, as CaCO3</t>
        </is>
      </c>
    </row>
    <row r="20">
      <c r="A20" t="inlineStr">
        <is>
          <t>market for pyrethroid-compound</t>
        </is>
      </c>
      <c r="B20" t="n">
        <v>2.672e-06</v>
      </c>
      <c r="C20" t="inlineStr">
        <is>
          <t>GLO</t>
        </is>
      </c>
      <c r="D20" t="inlineStr">
        <is>
          <t>kilogram</t>
        </is>
      </c>
      <c r="F20" t="inlineStr">
        <is>
          <t>technosphere</t>
        </is>
      </c>
      <c r="G20" t="inlineStr">
        <is>
          <t>pesticide</t>
        </is>
      </c>
      <c r="H20" t="inlineStr">
        <is>
          <t>pyrethroid-compound</t>
        </is>
      </c>
    </row>
    <row r="21">
      <c r="A21" t="inlineStr">
        <is>
          <t>market for bipyridylium-compound</t>
        </is>
      </c>
      <c r="B21" t="n">
        <v>3.696e-05</v>
      </c>
      <c r="C21" t="inlineStr">
        <is>
          <t>GLO</t>
        </is>
      </c>
      <c r="D21" t="inlineStr">
        <is>
          <t>kilogram</t>
        </is>
      </c>
      <c r="F21" t="inlineStr">
        <is>
          <t>technosphere</t>
        </is>
      </c>
      <c r="G21" t="inlineStr">
        <is>
          <t>herbicide</t>
        </is>
      </c>
      <c r="H21" t="inlineStr">
        <is>
          <t>bipyridylium-compound</t>
        </is>
      </c>
    </row>
    <row r="22">
      <c r="A22" t="inlineStr">
        <is>
          <t>market for diesel, burned in agricultural machinery</t>
        </is>
      </c>
      <c r="B22" t="n">
        <v>0.08169999999999999</v>
      </c>
      <c r="C22" t="inlineStr">
        <is>
          <t>GLO</t>
        </is>
      </c>
      <c r="D22" t="inlineStr">
        <is>
          <t>megajoule</t>
        </is>
      </c>
      <c r="F22" t="inlineStr">
        <is>
          <t>technosphere</t>
        </is>
      </c>
      <c r="G22" t="inlineStr">
        <is>
          <t>Diesel for machinery: 1.9L per ton</t>
        </is>
      </c>
      <c r="H22" t="inlineStr">
        <is>
          <t>diesel, burned in agricultural machinery</t>
        </is>
      </c>
    </row>
    <row r="23">
      <c r="A23" t="inlineStr">
        <is>
          <t>market for transport, freight, lorry, unspecified</t>
        </is>
      </c>
      <c r="B23" t="n">
        <v>0.0273</v>
      </c>
      <c r="C23" t="inlineStr">
        <is>
          <t>RER</t>
        </is>
      </c>
      <c r="D23" t="inlineStr">
        <is>
          <t>ton kilometer</t>
        </is>
      </c>
      <c r="F23" t="inlineStr">
        <is>
          <t>technosphere</t>
        </is>
      </c>
      <c r="G23" t="inlineStr">
        <is>
          <t>Transport</t>
        </is>
      </c>
      <c r="H23" t="inlineStr">
        <is>
          <t>transport, freight, lorry, unspecified</t>
        </is>
      </c>
    </row>
    <row r="24">
      <c r="A24" t="inlineStr">
        <is>
          <t>market for agricultural machinery, unspecified</t>
        </is>
      </c>
      <c r="B24" t="n">
        <v>1.4505e-05</v>
      </c>
      <c r="C24" t="inlineStr">
        <is>
          <t>GLO</t>
        </is>
      </c>
      <c r="D24" t="inlineStr">
        <is>
          <t>kilogram</t>
        </is>
      </c>
      <c r="F24" t="inlineStr">
        <is>
          <t>technosphere</t>
        </is>
      </c>
      <c r="G24" t="inlineStr">
        <is>
          <t>from ecoinvent dataset "planting, sugarcane, BR". Initial amounts per ha, normalized using 80 t sugarcane per ha/year.</t>
        </is>
      </c>
      <c r="H24" t="inlineStr">
        <is>
          <t>agricultural machinery, unspecified</t>
        </is>
      </c>
    </row>
    <row r="25">
      <c r="A25" t="inlineStr">
        <is>
          <t>market for shed</t>
        </is>
      </c>
      <c r="B25" t="n">
        <v>2.5e-08</v>
      </c>
      <c r="C25" t="inlineStr">
        <is>
          <t>GLO</t>
        </is>
      </c>
      <c r="D25" t="inlineStr">
        <is>
          <t>square meter</t>
        </is>
      </c>
      <c r="F25" t="inlineStr">
        <is>
          <t>technosphere</t>
        </is>
      </c>
      <c r="G25" t="inlineStr">
        <is>
          <t>from ecoinvent dataset "planting, sugarcane, BR". Initial amounts per ha, normalized using 80 t sugarcane per ha/year.</t>
        </is>
      </c>
      <c r="H25" t="inlineStr">
        <is>
          <t>shed</t>
        </is>
      </c>
    </row>
    <row r="26">
      <c r="A26" t="inlineStr">
        <is>
          <t>market for tractor, 4-wheel, agricultural</t>
        </is>
      </c>
      <c r="B26" t="n">
        <v>8.504249999999999e-06</v>
      </c>
      <c r="C26" t="inlineStr">
        <is>
          <t>GLO</t>
        </is>
      </c>
      <c r="D26" t="inlineStr">
        <is>
          <t>kilogram</t>
        </is>
      </c>
      <c r="F26" t="inlineStr">
        <is>
          <t>technosphere</t>
        </is>
      </c>
      <c r="G26" t="inlineStr">
        <is>
          <t>from ecoinvent dataset "planting, sugarcane, BR". Initial amounts per ha, normalized using 80 t sugarcane per ha/year.</t>
        </is>
      </c>
      <c r="H26" t="inlineStr">
        <is>
          <t>tractor, 4-wheel, agricultural</t>
        </is>
      </c>
    </row>
    <row r="27">
      <c r="A27" t="inlineStr">
        <is>
          <t>Carbon dioxide, non-fossil</t>
        </is>
      </c>
      <c r="B27" t="n">
        <v>0.0423752</v>
      </c>
      <c r="D27" t="inlineStr">
        <is>
          <t>kilogram</t>
        </is>
      </c>
      <c r="E27" t="inlineStr">
        <is>
          <t>air</t>
        </is>
      </c>
      <c r="F27" t="inlineStr">
        <is>
          <t>biosphere</t>
        </is>
      </c>
      <c r="G27" t="inlineStr">
        <is>
          <t>straw burning: 14 [t straw/h/y]/80 [t sugarcane/h/y]: 0.175 kg of straw per kg of sugarcane, 18.4% burned. Assumed CO2 emission factor of 1.316 kg/kg dry straw</t>
        </is>
      </c>
    </row>
    <row r="28">
      <c r="A28" t="inlineStr">
        <is>
          <t>Particulates, &lt; 2.5 um</t>
        </is>
      </c>
      <c r="B28" t="n">
        <v>5.733e-05</v>
      </c>
      <c r="D28" t="inlineStr">
        <is>
          <t>kilogram</t>
        </is>
      </c>
      <c r="E28" t="inlineStr">
        <is>
          <t>air::non-urban air or from high stacks</t>
        </is>
      </c>
      <c r="F28" t="inlineStr">
        <is>
          <t>biosphere</t>
        </is>
      </c>
      <c r="G28" t="inlineStr">
        <is>
          <t>from ecoinvent dataset "sugarcane production, BR"</t>
        </is>
      </c>
    </row>
    <row r="29">
      <c r="A29" t="inlineStr">
        <is>
          <t>Glyphosate</t>
        </is>
      </c>
      <c r="B29" t="n">
        <v>3.1e-06</v>
      </c>
      <c r="D29" t="inlineStr">
        <is>
          <t>kilogram</t>
        </is>
      </c>
      <c r="E29" t="inlineStr">
        <is>
          <t>soil::agricultural</t>
        </is>
      </c>
      <c r="F29" t="inlineStr">
        <is>
          <t>biosphere</t>
        </is>
      </c>
      <c r="G29" t="inlineStr">
        <is>
          <t>from ecoinvent dataset "sugarcane production, BR"</t>
        </is>
      </c>
    </row>
    <row r="30">
      <c r="A30" t="inlineStr">
        <is>
          <t>Transformation, from permanent crop, non-irrigated</t>
        </is>
      </c>
      <c r="B30" t="n">
        <v>0.0090073860565664</v>
      </c>
      <c r="D30" t="inlineStr">
        <is>
          <t>square meter</t>
        </is>
      </c>
      <c r="E30" t="inlineStr">
        <is>
          <t>natural resource::land</t>
        </is>
      </c>
      <c r="F30" t="inlineStr">
        <is>
          <t>biosphere</t>
        </is>
      </c>
      <c r="G30" t="inlineStr">
        <is>
          <t>from ecoinvent dataset "sugarcane production, BR"</t>
        </is>
      </c>
    </row>
    <row r="31">
      <c r="A31" t="inlineStr">
        <is>
          <t>Dinitrogen monoxide</t>
        </is>
      </c>
      <c r="B31" t="n">
        <v>7.70665659052875e-05</v>
      </c>
      <c r="D31" t="inlineStr">
        <is>
          <t>kilogram</t>
        </is>
      </c>
      <c r="E31" t="inlineStr">
        <is>
          <t>air::non-urban air or from high stacks</t>
        </is>
      </c>
      <c r="F31" t="inlineStr">
        <is>
          <t>biosphere</t>
        </is>
      </c>
      <c r="G31" t="inlineStr">
        <is>
          <t>from ecoinvent dataset "sugarcane production, BR"</t>
        </is>
      </c>
    </row>
    <row r="32">
      <c r="A32" t="inlineStr">
        <is>
          <t>Methane, non-fossil</t>
        </is>
      </c>
      <c r="B32" t="n">
        <v>3.969e-05</v>
      </c>
      <c r="D32" t="inlineStr">
        <is>
          <t>kilogram</t>
        </is>
      </c>
      <c r="E32" t="inlineStr">
        <is>
          <t>air::non-urban air or from high stacks</t>
        </is>
      </c>
      <c r="F32" t="inlineStr">
        <is>
          <t>biosphere</t>
        </is>
      </c>
      <c r="G32" t="inlineStr">
        <is>
          <t>from ecoinvent dataset "sugarcane production, BR"</t>
        </is>
      </c>
    </row>
    <row r="33">
      <c r="A33" t="inlineStr">
        <is>
          <t>Particulates, &gt; 2.5 um, and &lt; 10um</t>
        </is>
      </c>
      <c r="B33" t="n">
        <v>0.00011466</v>
      </c>
      <c r="D33" t="inlineStr">
        <is>
          <t>kilogram</t>
        </is>
      </c>
      <c r="E33" t="inlineStr">
        <is>
          <t>air::non-urban air or from high stacks</t>
        </is>
      </c>
      <c r="F33" t="inlineStr">
        <is>
          <t>biosphere</t>
        </is>
      </c>
      <c r="G33" t="inlineStr">
        <is>
          <t>from ecoinvent dataset "sugarcane production, BR"</t>
        </is>
      </c>
    </row>
    <row r="34">
      <c r="A34" t="inlineStr">
        <is>
          <t>Sulfentrazone</t>
        </is>
      </c>
      <c r="B34" t="n">
        <v>9.7e-06</v>
      </c>
      <c r="D34" t="inlineStr">
        <is>
          <t>kilogram</t>
        </is>
      </c>
      <c r="E34" t="inlineStr">
        <is>
          <t>soil::agricultural</t>
        </is>
      </c>
      <c r="F34" t="inlineStr">
        <is>
          <t>biosphere</t>
        </is>
      </c>
      <c r="G34" t="inlineStr">
        <is>
          <t>from ecoinvent dataset "sugarcane production, BR"</t>
        </is>
      </c>
    </row>
    <row r="35">
      <c r="A35" t="inlineStr">
        <is>
          <t>Sulfur dioxide</t>
        </is>
      </c>
      <c r="B35" t="n">
        <v>5.88e-06</v>
      </c>
      <c r="D35" t="inlineStr">
        <is>
          <t>kilogram</t>
        </is>
      </c>
      <c r="E35" t="inlineStr">
        <is>
          <t>air::non-urban air or from high stacks</t>
        </is>
      </c>
      <c r="F35" t="inlineStr">
        <is>
          <t>biosphere</t>
        </is>
      </c>
      <c r="G35" t="inlineStr">
        <is>
          <t>from ecoinvent dataset "sugarcane production, BR"</t>
        </is>
      </c>
    </row>
    <row r="36">
      <c r="A36" t="inlineStr">
        <is>
          <t>Copper, ion</t>
        </is>
      </c>
      <c r="B36" t="n">
        <v>1.14e-11</v>
      </c>
      <c r="D36" t="inlineStr">
        <is>
          <t>kilogram</t>
        </is>
      </c>
      <c r="E36" t="inlineStr">
        <is>
          <t>water::surface water</t>
        </is>
      </c>
      <c r="F36" t="inlineStr">
        <is>
          <t>biosphere</t>
        </is>
      </c>
      <c r="G36" t="inlineStr">
        <is>
          <t>from ecoinvent dataset "sugarcane production, BR"</t>
        </is>
      </c>
    </row>
    <row r="37">
      <c r="A37" t="inlineStr">
        <is>
          <t>Occupation, permanent crop, non-irrigated</t>
        </is>
      </c>
      <c r="B37" t="n">
        <v>0.180147721131328</v>
      </c>
      <c r="D37" t="inlineStr">
        <is>
          <t>square meter-year</t>
        </is>
      </c>
      <c r="E37" t="inlineStr">
        <is>
          <t>natural resource::land</t>
        </is>
      </c>
      <c r="F37" t="inlineStr">
        <is>
          <t>biosphere</t>
        </is>
      </c>
      <c r="G37" t="inlineStr">
        <is>
          <t>from ecoinvent dataset "sugarcane production, BR"</t>
        </is>
      </c>
    </row>
    <row r="38">
      <c r="A38" t="inlineStr">
        <is>
          <t>Carbon dioxide, fossil</t>
        </is>
      </c>
      <c r="B38" t="n">
        <v>0.002788</v>
      </c>
      <c r="D38" t="inlineStr">
        <is>
          <t>kilogram</t>
        </is>
      </c>
      <c r="E38" t="inlineStr">
        <is>
          <t>air::non-urban air or from high stacks</t>
        </is>
      </c>
      <c r="F38" t="inlineStr">
        <is>
          <t>biosphere</t>
        </is>
      </c>
      <c r="G38" t="inlineStr">
        <is>
          <t>from ecoinvent dataset "sugarcane production, BR"</t>
        </is>
      </c>
    </row>
    <row r="39">
      <c r="A39" t="inlineStr">
        <is>
          <t>Fipronil</t>
        </is>
      </c>
      <c r="B39" t="n">
        <v>6.47e-07</v>
      </c>
      <c r="D39" t="inlineStr">
        <is>
          <t>kilogram</t>
        </is>
      </c>
      <c r="E39" t="inlineStr">
        <is>
          <t>soil::agricultural</t>
        </is>
      </c>
      <c r="F39" t="inlineStr">
        <is>
          <t>biosphere</t>
        </is>
      </c>
      <c r="G39" t="inlineStr">
        <is>
          <t>from ecoinvent dataset "sugarcane production, BR"</t>
        </is>
      </c>
    </row>
    <row r="40">
      <c r="A40" t="inlineStr">
        <is>
          <t>Cadmium, ion</t>
        </is>
      </c>
      <c r="B40" t="n">
        <v>9.659999999999999e-13</v>
      </c>
      <c r="D40" t="inlineStr">
        <is>
          <t>kilogram</t>
        </is>
      </c>
      <c r="E40" t="inlineStr">
        <is>
          <t>water::surface water</t>
        </is>
      </c>
      <c r="F40" t="inlineStr">
        <is>
          <t>biosphere</t>
        </is>
      </c>
      <c r="G40" t="inlineStr">
        <is>
          <t>from ecoinvent dataset "sugarcane production, BR"</t>
        </is>
      </c>
    </row>
    <row r="41">
      <c r="A41" t="inlineStr">
        <is>
          <t>Nickel</t>
        </is>
      </c>
      <c r="B41" t="n">
        <v>1.29e-07</v>
      </c>
      <c r="D41" t="inlineStr">
        <is>
          <t>kilogram</t>
        </is>
      </c>
      <c r="E41" t="inlineStr">
        <is>
          <t>soil::agricultural</t>
        </is>
      </c>
      <c r="F41" t="inlineStr">
        <is>
          <t>biosphere</t>
        </is>
      </c>
      <c r="G41" t="inlineStr">
        <is>
          <t>from ecoinvent dataset "sugarcane production, BR"</t>
        </is>
      </c>
    </row>
    <row r="42">
      <c r="A42" t="inlineStr">
        <is>
          <t>Carbon monoxide, non-fossil</t>
        </is>
      </c>
      <c r="B42" t="n">
        <v>0.0013524</v>
      </c>
      <c r="D42" t="inlineStr">
        <is>
          <t>kilogram</t>
        </is>
      </c>
      <c r="E42" t="inlineStr">
        <is>
          <t>air::non-urban air or from high stacks</t>
        </is>
      </c>
      <c r="F42" t="inlineStr">
        <is>
          <t>biosphere</t>
        </is>
      </c>
      <c r="G42" t="inlineStr">
        <is>
          <t>from ecoinvent dataset "sugarcane production, BR"</t>
        </is>
      </c>
    </row>
    <row r="43">
      <c r="A43" t="inlineStr">
        <is>
          <t>Ammonia</t>
        </is>
      </c>
      <c r="B43" t="n">
        <v>0.000667359285714286</v>
      </c>
      <c r="D43" t="inlineStr">
        <is>
          <t>kilogram</t>
        </is>
      </c>
      <c r="E43" t="inlineStr">
        <is>
          <t>air::non-urban air or from high stacks</t>
        </is>
      </c>
      <c r="F43" t="inlineStr">
        <is>
          <t>biosphere</t>
        </is>
      </c>
      <c r="G43" t="inlineStr">
        <is>
          <t>from ecoinvent dataset "sugarcane production, BR"</t>
        </is>
      </c>
    </row>
    <row r="44">
      <c r="A44" t="inlineStr">
        <is>
          <t>Phosphorus</t>
        </is>
      </c>
      <c r="B44" t="n">
        <v>4.90214375788147e-06</v>
      </c>
      <c r="D44" t="inlineStr">
        <is>
          <t>kilogram</t>
        </is>
      </c>
      <c r="E44" t="inlineStr">
        <is>
          <t>water::surface water</t>
        </is>
      </c>
      <c r="F44" t="inlineStr">
        <is>
          <t>biosphere</t>
        </is>
      </c>
      <c r="G44" t="inlineStr">
        <is>
          <t>from ecoinvent dataset "sugarcane production, BR"</t>
        </is>
      </c>
    </row>
    <row r="45">
      <c r="A45" t="inlineStr">
        <is>
          <t>Chromium, ion</t>
        </is>
      </c>
      <c r="B45" t="n">
        <v>1.19e-11</v>
      </c>
      <c r="D45" t="inlineStr">
        <is>
          <t>kilogram</t>
        </is>
      </c>
      <c r="E45" t="inlineStr">
        <is>
          <t>water::surface water</t>
        </is>
      </c>
      <c r="F45" t="inlineStr">
        <is>
          <t>biosphere</t>
        </is>
      </c>
      <c r="G45" t="inlineStr">
        <is>
          <t>from ecoinvent dataset "sugarcane production, BR"</t>
        </is>
      </c>
    </row>
    <row r="46">
      <c r="A46" t="inlineStr">
        <is>
          <t>NMVOC, non-methane volatile organic compounds, unspecified origin</t>
        </is>
      </c>
      <c r="B46" t="n">
        <v>0.0001029</v>
      </c>
      <c r="D46" t="inlineStr">
        <is>
          <t>kilogram</t>
        </is>
      </c>
      <c r="E46" t="inlineStr">
        <is>
          <t>air::non-urban air or from high stacks</t>
        </is>
      </c>
      <c r="F46" t="inlineStr">
        <is>
          <t>biosphere</t>
        </is>
      </c>
      <c r="G46" t="inlineStr">
        <is>
          <t>from ecoinvent dataset "sugarcane production, BR"</t>
        </is>
      </c>
    </row>
    <row r="47">
      <c r="A47" t="inlineStr">
        <is>
          <t>Cadmium</t>
        </is>
      </c>
      <c r="B47" t="n">
        <v>9.66e-09</v>
      </c>
      <c r="D47" t="inlineStr">
        <is>
          <t>kilogram</t>
        </is>
      </c>
      <c r="E47" t="inlineStr">
        <is>
          <t>soil::agricultural</t>
        </is>
      </c>
      <c r="F47" t="inlineStr">
        <is>
          <t>biosphere</t>
        </is>
      </c>
      <c r="G47" t="inlineStr">
        <is>
          <t>from ecoinvent dataset "sugarcane production, BR"</t>
        </is>
      </c>
    </row>
    <row r="48">
      <c r="A48" t="inlineStr">
        <is>
          <t>Lead</t>
        </is>
      </c>
      <c r="B48" t="n">
        <v>2.47e-07</v>
      </c>
      <c r="D48" t="inlineStr">
        <is>
          <t>kilogram</t>
        </is>
      </c>
      <c r="E48" t="inlineStr">
        <is>
          <t>soil::agricultural</t>
        </is>
      </c>
      <c r="F48" t="inlineStr">
        <is>
          <t>biosphere</t>
        </is>
      </c>
      <c r="G48" t="inlineStr">
        <is>
          <t>from ecoinvent dataset "sugarcane production, BR"</t>
        </is>
      </c>
    </row>
    <row r="49">
      <c r="A49" t="inlineStr">
        <is>
          <t>Zinc, ion</t>
        </is>
      </c>
      <c r="B49" t="n">
        <v>6.41e-11</v>
      </c>
      <c r="D49" t="inlineStr">
        <is>
          <t>kilogram</t>
        </is>
      </c>
      <c r="E49" t="inlineStr">
        <is>
          <t>water::surface water</t>
        </is>
      </c>
      <c r="F49" t="inlineStr">
        <is>
          <t>biosphere</t>
        </is>
      </c>
      <c r="G49" t="inlineStr">
        <is>
          <t>from ecoinvent dataset "sugarcane production, BR"</t>
        </is>
      </c>
    </row>
    <row r="50">
      <c r="A50" t="inlineStr">
        <is>
          <t>Chromium</t>
        </is>
      </c>
      <c r="B50" t="n">
        <v>1.19e-07</v>
      </c>
      <c r="D50" t="inlineStr">
        <is>
          <t>kilogram</t>
        </is>
      </c>
      <c r="E50" t="inlineStr">
        <is>
          <t>soil::agricultural</t>
        </is>
      </c>
      <c r="F50" t="inlineStr">
        <is>
          <t>biosphere</t>
        </is>
      </c>
      <c r="G50" t="inlineStr">
        <is>
          <t>from ecoinvent dataset "sugarcane production, BR"</t>
        </is>
      </c>
    </row>
    <row r="51">
      <c r="A51" t="inlineStr">
        <is>
          <t>Lead</t>
        </is>
      </c>
      <c r="B51" t="n">
        <v>2.47e-11</v>
      </c>
      <c r="D51" t="inlineStr">
        <is>
          <t>kilogram</t>
        </is>
      </c>
      <c r="E51" t="inlineStr">
        <is>
          <t>water::surface water</t>
        </is>
      </c>
      <c r="F51" t="inlineStr">
        <is>
          <t>biosphere</t>
        </is>
      </c>
      <c r="G51" t="inlineStr">
        <is>
          <t>from ecoinvent dataset "sugarcane production, BR"</t>
        </is>
      </c>
    </row>
    <row r="52">
      <c r="A52" t="inlineStr">
        <is>
          <t>Nitrogen oxides</t>
        </is>
      </c>
      <c r="B52" t="n">
        <v>5.27178888401104e-05</v>
      </c>
      <c r="D52" t="inlineStr">
        <is>
          <t>kilogram</t>
        </is>
      </c>
      <c r="E52" t="inlineStr">
        <is>
          <t>air::non-urban air or from high stacks</t>
        </is>
      </c>
      <c r="F52" t="inlineStr">
        <is>
          <t>biosphere</t>
        </is>
      </c>
      <c r="G52" t="inlineStr">
        <is>
          <t>from ecoinvent dataset "sugarcane production, BR"</t>
        </is>
      </c>
    </row>
    <row r="53">
      <c r="A53" t="inlineStr">
        <is>
          <t>Copper</t>
        </is>
      </c>
      <c r="B53" t="n">
        <v>1.14e-07</v>
      </c>
      <c r="D53" t="inlineStr">
        <is>
          <t>kilogram</t>
        </is>
      </c>
      <c r="E53" t="inlineStr">
        <is>
          <t>soil::agricultural</t>
        </is>
      </c>
      <c r="F53" t="inlineStr">
        <is>
          <t>biosphere</t>
        </is>
      </c>
      <c r="G53" t="inlineStr">
        <is>
          <t>from ecoinvent dataset "sugarcane production, BR"</t>
        </is>
      </c>
    </row>
    <row r="54">
      <c r="A54" t="inlineStr">
        <is>
          <t>Transformation, to permanent crop, non-irrigated</t>
        </is>
      </c>
      <c r="B54" t="n">
        <v>0.0090073860565664</v>
      </c>
      <c r="D54" t="inlineStr">
        <is>
          <t>square meter</t>
        </is>
      </c>
      <c r="E54" t="inlineStr">
        <is>
          <t>natural resource::land</t>
        </is>
      </c>
      <c r="F54" t="inlineStr">
        <is>
          <t>biosphere</t>
        </is>
      </c>
      <c r="G54" t="inlineStr">
        <is>
          <t>from ecoinvent dataset "sugarcane production, BR"</t>
        </is>
      </c>
    </row>
    <row r="55">
      <c r="A55" t="inlineStr">
        <is>
          <t>Zinc</t>
        </is>
      </c>
      <c r="B55" t="n">
        <v>6.41e-07</v>
      </c>
      <c r="D55" t="inlineStr">
        <is>
          <t>kilogram</t>
        </is>
      </c>
      <c r="E55" t="inlineStr">
        <is>
          <t>soil::agricultural</t>
        </is>
      </c>
      <c r="F55" t="inlineStr">
        <is>
          <t>biosphere</t>
        </is>
      </c>
      <c r="G55" t="inlineStr">
        <is>
          <t>from ecoinvent dataset "sugarcane production, BR"</t>
        </is>
      </c>
    </row>
    <row r="56">
      <c r="A56" t="inlineStr">
        <is>
          <t>Carbon dioxide, in air</t>
        </is>
      </c>
      <c r="B56" t="n">
        <v>0.498884615384616</v>
      </c>
      <c r="D56" t="inlineStr">
        <is>
          <t>kilogram</t>
        </is>
      </c>
      <c r="E56" t="inlineStr">
        <is>
          <t>natural resource::in air</t>
        </is>
      </c>
      <c r="F56" t="inlineStr">
        <is>
          <t>biosphere</t>
        </is>
      </c>
      <c r="G56" t="inlineStr">
        <is>
          <t>CO2 sequestration from biomass growth</t>
        </is>
      </c>
    </row>
    <row r="57">
      <c r="A57" t="inlineStr">
        <is>
          <t>Nickel, ion</t>
        </is>
      </c>
      <c r="B57" t="n">
        <v>1.29e-11</v>
      </c>
      <c r="D57" t="inlineStr">
        <is>
          <t>kilogram</t>
        </is>
      </c>
      <c r="E57" t="inlineStr">
        <is>
          <t>water::surface water</t>
        </is>
      </c>
      <c r="F57" t="inlineStr">
        <is>
          <t>biosphere</t>
        </is>
      </c>
      <c r="G57" t="inlineStr">
        <is>
          <t>from ecoinvent dataset "sugarcane production, BR"</t>
        </is>
      </c>
    </row>
    <row r="58">
      <c r="A58" t="inlineStr">
        <is>
          <t>Water</t>
        </is>
      </c>
      <c r="B58" t="n">
        <v>1.44118176905062e-05</v>
      </c>
      <c r="D58" t="inlineStr">
        <is>
          <t>cubic meter</t>
        </is>
      </c>
      <c r="E58" t="inlineStr">
        <is>
          <t>water::surface water</t>
        </is>
      </c>
      <c r="F58" t="inlineStr">
        <is>
          <t>biosphere</t>
        </is>
      </c>
      <c r="G58" t="inlineStr">
        <is>
          <t>from ecoinvent dataset "sugarcane production, BR"</t>
        </is>
      </c>
    </row>
    <row r="59">
      <c r="A59" t="inlineStr">
        <is>
          <t>Energy, gross calorific value, in biomass</t>
        </is>
      </c>
      <c r="B59" t="n">
        <v>5.292000000000001</v>
      </c>
      <c r="D59" t="inlineStr">
        <is>
          <t>megajoule</t>
        </is>
      </c>
      <c r="E59" t="inlineStr">
        <is>
          <t>natural resource::biotic</t>
        </is>
      </c>
      <c r="F59" t="inlineStr">
        <is>
          <t>biosphere</t>
        </is>
      </c>
      <c r="G59" t="inlineStr">
        <is>
          <t>from ecoinvent dataset "sugarcane production, BR"</t>
        </is>
      </c>
    </row>
    <row r="60">
      <c r="A60" t="inlineStr">
        <is>
          <t>Nitrate</t>
        </is>
      </c>
      <c r="B60" t="n">
        <v>0.00417733227653668</v>
      </c>
      <c r="D60" t="inlineStr">
        <is>
          <t>kilogram</t>
        </is>
      </c>
      <c r="E60" t="inlineStr">
        <is>
          <t>water::ground-</t>
        </is>
      </c>
      <c r="F60" t="inlineStr">
        <is>
          <t>biosphere</t>
        </is>
      </c>
      <c r="G60" t="inlineStr">
        <is>
          <t>from ecoinvent dataset "sugarcane production, BR"</t>
        </is>
      </c>
    </row>
    <row r="61">
      <c r="A61" t="inlineStr">
        <is>
          <t>Pesticides, unspecified</t>
        </is>
      </c>
      <c r="B61" t="n">
        <v>3.23e-06</v>
      </c>
      <c r="D61" t="inlineStr">
        <is>
          <t>kilogram</t>
        </is>
      </c>
      <c r="E61" t="inlineStr">
        <is>
          <t>soil::agricultural</t>
        </is>
      </c>
      <c r="F61" t="inlineStr">
        <is>
          <t>biosphere</t>
        </is>
      </c>
      <c r="G61" t="inlineStr">
        <is>
          <t>from ecoinvent dataset "sugarcane production, BR"</t>
        </is>
      </c>
    </row>
    <row r="62">
      <c r="A62" t="inlineStr">
        <is>
          <t>Water, unspecified natural origin</t>
        </is>
      </c>
      <c r="B62" t="n">
        <v>0</v>
      </c>
      <c r="D62" t="inlineStr">
        <is>
          <t>cubic meter</t>
        </is>
      </c>
      <c r="E62" t="inlineStr">
        <is>
          <t>natural resource::in water</t>
        </is>
      </c>
      <c r="F62" t="inlineStr">
        <is>
          <t>biosphere</t>
        </is>
      </c>
      <c r="G62" t="inlineStr">
        <is>
          <t>WF for sugar cane from https://doi.org/10.1016/j.jclepro.2017.02.032</t>
        </is>
      </c>
    </row>
    <row r="64">
      <c r="A64" t="inlineStr">
        <is>
          <t>Activity</t>
        </is>
      </c>
      <c r="B64" t="inlineStr">
        <is>
          <t>Farming and supply of sugarcane straw</t>
        </is>
      </c>
    </row>
    <row r="65">
      <c r="A65" t="inlineStr">
        <is>
          <t>location</t>
        </is>
      </c>
      <c r="B65" t="inlineStr">
        <is>
          <t>BR</t>
        </is>
      </c>
    </row>
    <row r="66">
      <c r="A66" t="inlineStr">
        <is>
          <t>production amount</t>
        </is>
      </c>
      <c r="B66" t="n">
        <v>1</v>
      </c>
    </row>
    <row r="67">
      <c r="A67" t="inlineStr">
        <is>
          <t>reference product</t>
        </is>
      </c>
      <c r="B67" t="inlineStr">
        <is>
          <t>Sugarcane straw, harvested, at ethanol plant</t>
        </is>
      </c>
    </row>
    <row r="68">
      <c r="A68" t="inlineStr">
        <is>
          <t>type</t>
        </is>
      </c>
      <c r="B68" t="inlineStr">
        <is>
          <t>process</t>
        </is>
      </c>
    </row>
    <row r="69">
      <c r="A69" t="inlineStr">
        <is>
          <t>unit</t>
        </is>
      </c>
      <c r="B69" t="inlineStr">
        <is>
          <t>kilogram</t>
        </is>
      </c>
    </row>
    <row r="70">
      <c r="A70" t="inlineStr">
        <is>
          <t>source</t>
        </is>
      </c>
      <c r="B70" t="inlineStr">
        <is>
          <t>Comparison of Biofuel Life Cycle Assessment Tools. Lucas G. Pereira, Otavio Cavalett, and Antonio Bonomi. 2017. http://task39.sites.olt.ubc.ca/files/2019/04/Task-39-GHS-models-Final-Report-Phase-1.pdf</t>
        </is>
      </c>
    </row>
    <row r="71">
      <c r="A71" t="inlineStr">
        <is>
          <t>comment</t>
        </is>
      </c>
      <c r="B71" t="inlineStr">
        <is>
          <t>For the production of 2nd generation ethanol. Assumed yield of 80 ton of sugarcane per ha/year. Assumed straw yield of 14 tons dry basis per ha/year.</t>
        </is>
      </c>
    </row>
    <row r="72">
      <c r="A72" t="inlineStr">
        <is>
          <t>LHV [MJ/kg dry]</t>
        </is>
      </c>
      <c r="B72" t="n">
        <v>16.6</v>
      </c>
    </row>
    <row r="73">
      <c r="A73" t="inlineStr">
        <is>
          <t>Moisture content [% wt]</t>
        </is>
      </c>
      <c r="B73" t="n">
        <v>0.15</v>
      </c>
    </row>
    <row r="74">
      <c r="A74" t="inlineStr">
        <is>
          <t>classifications</t>
        </is>
      </c>
      <c r="B74" t="inlineStr">
        <is>
          <t>CPC::01802:Sugar cane</t>
        </is>
      </c>
    </row>
    <row r="75">
      <c r="A75" t="inlineStr">
        <is>
          <t>Exchanges</t>
        </is>
      </c>
    </row>
    <row r="76">
      <c r="A76" t="inlineStr">
        <is>
          <t>name</t>
        </is>
      </c>
      <c r="B76" t="inlineStr">
        <is>
          <t>amount</t>
        </is>
      </c>
      <c r="C76" t="inlineStr">
        <is>
          <t>location</t>
        </is>
      </c>
      <c r="D76" t="inlineStr">
        <is>
          <t>unit</t>
        </is>
      </c>
      <c r="E76" t="inlineStr">
        <is>
          <t>categories</t>
        </is>
      </c>
      <c r="F76" t="inlineStr">
        <is>
          <t>type</t>
        </is>
      </c>
      <c r="G76" t="inlineStr">
        <is>
          <t>comment</t>
        </is>
      </c>
      <c r="H76" t="inlineStr">
        <is>
          <t>reference product</t>
        </is>
      </c>
    </row>
    <row r="77">
      <c r="A77" t="inlineStr">
        <is>
          <t>Farming and supply of sugarcane straw</t>
        </is>
      </c>
      <c r="B77" t="n">
        <v>1</v>
      </c>
      <c r="C77" t="inlineStr">
        <is>
          <t>BR</t>
        </is>
      </c>
      <c r="D77" t="inlineStr">
        <is>
          <t>kilogram</t>
        </is>
      </c>
      <c r="F77" t="inlineStr">
        <is>
          <t>production</t>
        </is>
      </c>
      <c r="H77" t="inlineStr">
        <is>
          <t>Sugarcane straw, harvested, at ethanol plant</t>
        </is>
      </c>
    </row>
    <row r="78">
      <c r="A78" t="inlineStr">
        <is>
          <t>market for diesel, burned in agricultural machinery</t>
        </is>
      </c>
      <c r="B78" t="n">
        <v>0.08169999999999999</v>
      </c>
      <c r="C78" t="inlineStr">
        <is>
          <t>GLO</t>
        </is>
      </c>
      <c r="D78" t="inlineStr">
        <is>
          <t>megajoule</t>
        </is>
      </c>
      <c r="F78" t="inlineStr">
        <is>
          <t>technosphere</t>
        </is>
      </c>
      <c r="G78" t="inlineStr">
        <is>
          <t>Diesel for machinery: 1.9L per ton, same as sugarcane</t>
        </is>
      </c>
      <c r="H78" t="inlineStr">
        <is>
          <t>diesel, burned in agricultural machinery</t>
        </is>
      </c>
    </row>
    <row r="79">
      <c r="A79" t="inlineStr">
        <is>
          <t>market for packaging film, low density polyethylene</t>
        </is>
      </c>
      <c r="B79" t="n">
        <v>0.00049</v>
      </c>
      <c r="C79" t="inlineStr">
        <is>
          <t>GLO</t>
        </is>
      </c>
      <c r="D79" t="inlineStr">
        <is>
          <t>kilogram</t>
        </is>
      </c>
      <c r="F79" t="inlineStr">
        <is>
          <t>technosphere</t>
        </is>
      </c>
      <c r="G79" t="inlineStr">
        <is>
          <t>PE packaging film</t>
        </is>
      </c>
      <c r="H79" t="inlineStr">
        <is>
          <t>packaging film, low density polyethylene</t>
        </is>
      </c>
    </row>
    <row r="80">
      <c r="A80" t="inlineStr">
        <is>
          <t>market for transport, freight, lorry, unspecified</t>
        </is>
      </c>
      <c r="B80" t="n">
        <v>0.045</v>
      </c>
      <c r="C80" t="inlineStr">
        <is>
          <t>RER</t>
        </is>
      </c>
      <c r="D80" t="inlineStr">
        <is>
          <t>ton kilometer</t>
        </is>
      </c>
      <c r="F80" t="inlineStr">
        <is>
          <t>technosphere</t>
        </is>
      </c>
      <c r="G80" t="inlineStr">
        <is>
          <t>Transport</t>
        </is>
      </c>
      <c r="H80" t="inlineStr">
        <is>
          <t>transport, freight, lorry, unspecified</t>
        </is>
      </c>
    </row>
    <row r="81">
      <c r="A81" t="inlineStr">
        <is>
          <t>Carbon dioxide, in air</t>
        </is>
      </c>
      <c r="B81" t="n">
        <v>1.43209</v>
      </c>
      <c r="D81" t="inlineStr">
        <is>
          <t>kilogram</t>
        </is>
      </c>
      <c r="E81" t="inlineStr">
        <is>
          <t>natural resource::in air</t>
        </is>
      </c>
      <c r="F81" t="inlineStr">
        <is>
          <t>biosphere</t>
        </is>
      </c>
      <c r="G81" t="inlineStr">
        <is>
          <t>https://phyllis.nl/Biomass/View/2277</t>
        </is>
      </c>
    </row>
    <row r="82">
      <c r="A82" t="inlineStr">
        <is>
          <t>Energy, gross calorific value, in biomass</t>
        </is>
      </c>
      <c r="B82" t="n">
        <v>16.77</v>
      </c>
      <c r="D82" t="inlineStr">
        <is>
          <t>megajoule</t>
        </is>
      </c>
      <c r="E82" t="inlineStr">
        <is>
          <t>natural resource::biotic</t>
        </is>
      </c>
      <c r="F82" t="inlineStr">
        <is>
          <t>biosphere</t>
        </is>
      </c>
      <c r="G82" t="inlineStr">
        <is>
          <t>https://phyllis.nl/Biomass/View/2277</t>
        </is>
      </c>
    </row>
    <row r="83">
      <c r="A83" t="inlineStr">
        <is>
          <t>Occupation, annual crop, non-irrigated, intensive</t>
        </is>
      </c>
      <c r="B83" t="n">
        <v>1.693022088353414</v>
      </c>
      <c r="D83" t="inlineStr">
        <is>
          <t>square meter-year</t>
        </is>
      </c>
      <c r="E83" t="inlineStr">
        <is>
          <t>natural resource::land</t>
        </is>
      </c>
      <c r="F83" t="inlineStr">
        <is>
          <t>biosphere</t>
        </is>
      </c>
      <c r="G83" t="inlineStr">
        <is>
          <t>assumes two yields per year</t>
        </is>
      </c>
    </row>
    <row r="84">
      <c r="A84" t="inlineStr">
        <is>
          <t>Transformation, from annual crop, non-irrigated</t>
        </is>
      </c>
      <c r="B84" t="n">
        <v>3.386044176706827</v>
      </c>
      <c r="D84" t="inlineStr">
        <is>
          <t>square meter</t>
        </is>
      </c>
      <c r="E84" t="inlineStr">
        <is>
          <t>natural resource::land</t>
        </is>
      </c>
      <c r="F84" t="inlineStr">
        <is>
          <t>biosphere</t>
        </is>
      </c>
      <c r="G84" t="inlineStr">
        <is>
          <t>originally 1.1952 dry ton/acre</t>
        </is>
      </c>
    </row>
    <row r="85">
      <c r="A85" t="inlineStr">
        <is>
          <t>Transformation, to annual crop, non-irrigated, intensive</t>
        </is>
      </c>
      <c r="B85" t="n">
        <v>3.386044176706827</v>
      </c>
      <c r="D85" t="inlineStr">
        <is>
          <t>square meter</t>
        </is>
      </c>
      <c r="E85" t="inlineStr">
        <is>
          <t>natural resource::land</t>
        </is>
      </c>
      <c r="F85" t="inlineStr">
        <is>
          <t>biosphere</t>
        </is>
      </c>
      <c r="G85" t="inlineStr">
        <is>
          <t>originally 1.1952 dry ton/acre</t>
        </is>
      </c>
    </row>
    <row r="86">
      <c r="A86" t="inlineStr">
        <is>
          <t>Water, unspecified natural origin</t>
        </is>
      </c>
      <c r="B86" t="n">
        <v>0</v>
      </c>
      <c r="D86" t="inlineStr">
        <is>
          <t>cubic meter</t>
        </is>
      </c>
      <c r="E86" t="inlineStr">
        <is>
          <t>natural resource::in water</t>
        </is>
      </c>
      <c r="F86" t="inlineStr">
        <is>
          <t>biosphere</t>
        </is>
      </c>
      <c r="G86" t="inlineStr">
        <is>
          <t>WF for sugar cane trash from https://doi.org/10.1016/j.jclepro.2017.02.032</t>
        </is>
      </c>
    </row>
    <row r="88">
      <c r="A88" t="inlineStr">
        <is>
          <t>Activity</t>
        </is>
      </c>
      <c r="B88" t="inlineStr">
        <is>
          <t>Ethanol production, via fermentation, from sugarcane straw, economic allocation</t>
        </is>
      </c>
    </row>
    <row r="89">
      <c r="A89" t="inlineStr">
        <is>
          <t>location</t>
        </is>
      </c>
      <c r="B89" t="inlineStr">
        <is>
          <t>BR</t>
        </is>
      </c>
    </row>
    <row r="90">
      <c r="A90" t="inlineStr">
        <is>
          <t>production amount</t>
        </is>
      </c>
      <c r="B90" t="n">
        <v>1</v>
      </c>
    </row>
    <row r="91">
      <c r="A91" t="inlineStr">
        <is>
          <t>reference product</t>
        </is>
      </c>
      <c r="B91" t="inlineStr">
        <is>
          <t>ethanol, from sugarcane straw</t>
        </is>
      </c>
    </row>
    <row r="92">
      <c r="A92" t="inlineStr">
        <is>
          <t>type</t>
        </is>
      </c>
      <c r="B92" t="inlineStr">
        <is>
          <t>process</t>
        </is>
      </c>
    </row>
    <row r="93">
      <c r="A93" t="inlineStr">
        <is>
          <t>unit</t>
        </is>
      </c>
      <c r="B93" t="inlineStr">
        <is>
          <t>kilogram</t>
        </is>
      </c>
    </row>
    <row r="94">
      <c r="A94" t="inlineStr">
        <is>
          <t>source</t>
        </is>
      </c>
      <c r="B94" t="inlineStr">
        <is>
          <t>Comparison of Biofuel Life Cycle Assessment Tools. Lucas G. Pereira, Otavio Cavalett, and Antonio Bonomi. 2017. http://task39.sites.olt.ubc.ca/files/2020/02/Task-39-Phase-2.2-Ethanol-2G-Comparison-of-Biofuel-Life-Cycle-Analysis-Tools.pdf</t>
        </is>
      </c>
    </row>
    <row r="95">
      <c r="A95" t="inlineStr">
        <is>
          <t>comment</t>
        </is>
      </c>
      <c r="B95" t="inlineStr">
        <is>
          <t>Economic allocation of ethanol production inputs between ethanol and electricity (73%-27% for ethanol).</t>
        </is>
      </c>
    </row>
    <row r="96">
      <c r="A96" t="inlineStr">
        <is>
          <t>Conversion efficiency (exc. Fuel)</t>
        </is>
      </c>
      <c r="B96" t="n">
        <v>0.6428307719848314</v>
      </c>
    </row>
    <row r="97">
      <c r="A97" t="inlineStr">
        <is>
          <t>classifications</t>
        </is>
      </c>
      <c r="B97" t="inlineStr">
        <is>
          <t>CPC::34131:Ethyl alcohol and other spirits, denatured, of any strength</t>
        </is>
      </c>
    </row>
    <row r="98">
      <c r="A98" t="inlineStr">
        <is>
          <t>Exchanges</t>
        </is>
      </c>
    </row>
    <row r="99">
      <c r="A99" t="inlineStr">
        <is>
          <t>name</t>
        </is>
      </c>
      <c r="B99" t="inlineStr">
        <is>
          <t>amount</t>
        </is>
      </c>
      <c r="C99" t="inlineStr">
        <is>
          <t>location</t>
        </is>
      </c>
      <c r="D99" t="inlineStr">
        <is>
          <t>unit</t>
        </is>
      </c>
      <c r="E99" t="inlineStr">
        <is>
          <t>categories</t>
        </is>
      </c>
      <c r="F99" t="inlineStr">
        <is>
          <t>type</t>
        </is>
      </c>
      <c r="G99" t="inlineStr">
        <is>
          <t>comment</t>
        </is>
      </c>
      <c r="H99" t="inlineStr">
        <is>
          <t>reference product</t>
        </is>
      </c>
    </row>
    <row r="100">
      <c r="A100" t="inlineStr">
        <is>
          <t>Ethanol production, via fermentation, from sugarcane straw, economic allocation</t>
        </is>
      </c>
      <c r="B100" t="n">
        <v>1</v>
      </c>
      <c r="C100" t="inlineStr">
        <is>
          <t>BR</t>
        </is>
      </c>
      <c r="D100" t="inlineStr">
        <is>
          <t>kilogram</t>
        </is>
      </c>
      <c r="F100" t="inlineStr">
        <is>
          <t>production</t>
        </is>
      </c>
      <c r="H100" t="inlineStr">
        <is>
          <t>ethanol, from sugarcane straw</t>
        </is>
      </c>
    </row>
    <row r="101">
      <c r="A101" t="inlineStr">
        <is>
          <t>Farming and supply of sugarcane straw</t>
        </is>
      </c>
      <c r="B101" t="n">
        <v>3.274407885502228</v>
      </c>
      <c r="C101" t="inlineStr">
        <is>
          <t>BR</t>
        </is>
      </c>
      <c r="D101" t="inlineStr">
        <is>
          <t>kilogram</t>
        </is>
      </c>
      <c r="F101" t="inlineStr">
        <is>
          <t>technosphere</t>
        </is>
      </c>
      <c r="G101" t="inlineStr">
        <is>
          <t>Table 7 of http://task39.sites.olt.ubc.ca/files/2020/02/Task-39-Phase-2.2-Ethanol-2G-Comparison-of-Biofuel-Life-Cycle-Analysis-Tools.pdf</t>
        </is>
      </c>
      <c r="H101" t="inlineStr">
        <is>
          <t>Sugarcane straw, harvested, at ethanol plant</t>
        </is>
      </c>
    </row>
    <row r="102">
      <c r="A102" t="inlineStr">
        <is>
          <t>market for ethanol fermentation plant</t>
        </is>
      </c>
      <c r="B102" t="n">
        <v>5.555555555555555e-10</v>
      </c>
      <c r="C102" t="inlineStr">
        <is>
          <t>GLO</t>
        </is>
      </c>
      <c r="D102" t="inlineStr">
        <is>
          <t>unit</t>
        </is>
      </c>
      <c r="F102" t="inlineStr">
        <is>
          <t>technosphere</t>
        </is>
      </c>
      <c r="G102" t="inlineStr">
        <is>
          <t>To replace inputs for concrete and steel. 1 plant = 90,000 t of ethanol per year * 20 years</t>
        </is>
      </c>
      <c r="H102" t="inlineStr">
        <is>
          <t>ethanol fermentation plant</t>
        </is>
      </c>
    </row>
    <row r="103">
      <c r="A103" t="inlineStr">
        <is>
          <t>market for zeolite, slurry, without water, in 50% solution state</t>
        </is>
      </c>
      <c r="B103" t="n">
        <v>0.0002182938590334818</v>
      </c>
      <c r="C103" t="inlineStr">
        <is>
          <t>RoW</t>
        </is>
      </c>
      <c r="D103" t="inlineStr">
        <is>
          <t>kilogram</t>
        </is>
      </c>
      <c r="F103" t="inlineStr">
        <is>
          <t>technosphere</t>
        </is>
      </c>
      <c r="G103" t="inlineStr">
        <is>
          <t>0.01g per MJ ethanol</t>
        </is>
      </c>
      <c r="H103" t="inlineStr">
        <is>
          <t>zeolite, slurry, without water, in 50% solution state</t>
        </is>
      </c>
    </row>
    <row r="104">
      <c r="A104" t="inlineStr">
        <is>
          <t>market for sulfuric acid</t>
        </is>
      </c>
      <c r="B104" t="n">
        <v>0.002837820167435264</v>
      </c>
      <c r="C104" t="inlineStr">
        <is>
          <t>RoW</t>
        </is>
      </c>
      <c r="D104" t="inlineStr">
        <is>
          <t>kilogram</t>
        </is>
      </c>
      <c r="F104" t="inlineStr">
        <is>
          <t>technosphere</t>
        </is>
      </c>
      <c r="G104" t="inlineStr">
        <is>
          <t>0.2g per MJ ethanol</t>
        </is>
      </c>
      <c r="H104" t="inlineStr">
        <is>
          <t>sulfuric acid</t>
        </is>
      </c>
    </row>
    <row r="105">
      <c r="A105" t="inlineStr">
        <is>
          <t>market for phosphoric acid, fertiliser grade, without water, in 70% solution state</t>
        </is>
      </c>
      <c r="B105" t="n">
        <v>0.001499242223841953</v>
      </c>
      <c r="C105" t="inlineStr">
        <is>
          <t>RoW</t>
        </is>
      </c>
      <c r="D105" t="inlineStr">
        <is>
          <t>kilogram</t>
        </is>
      </c>
      <c r="F105" t="inlineStr">
        <is>
          <t>technosphere</t>
        </is>
      </c>
      <c r="G105" t="inlineStr">
        <is>
          <t>68.68 mg per MJ ethanol of phosphoric acid</t>
        </is>
      </c>
      <c r="H105" t="inlineStr">
        <is>
          <t>phosphoric acid, fertiliser grade, without water, in 70% solution state</t>
        </is>
      </c>
    </row>
    <row r="106">
      <c r="A106" t="inlineStr">
        <is>
          <t>enzymes production</t>
        </is>
      </c>
      <c r="B106" t="n">
        <v>0.01855497801784595</v>
      </c>
      <c r="C106" t="inlineStr">
        <is>
          <t>RoW</t>
        </is>
      </c>
      <c r="D106" t="inlineStr">
        <is>
          <t>kilogram</t>
        </is>
      </c>
      <c r="F106" t="inlineStr">
        <is>
          <t>technosphere</t>
        </is>
      </c>
      <c r="G106" t="inlineStr">
        <is>
          <t>proxy for cellulase. 0.85g per MJ ethanol</t>
        </is>
      </c>
      <c r="H106" t="inlineStr">
        <is>
          <t>enzymes</t>
        </is>
      </c>
    </row>
    <row r="107">
      <c r="A107" t="inlineStr">
        <is>
          <t>market for ammonia, anhydrous, liquid</t>
        </is>
      </c>
      <c r="B107" t="n">
        <v>0.01637203942751114</v>
      </c>
      <c r="C107" t="inlineStr">
        <is>
          <t>RoW</t>
        </is>
      </c>
      <c r="D107" t="inlineStr">
        <is>
          <t>kilogram</t>
        </is>
      </c>
      <c r="F107" t="inlineStr">
        <is>
          <t>technosphere</t>
        </is>
      </c>
      <c r="G107" t="inlineStr">
        <is>
          <t>0.75g ammonia per MJ ethanol</t>
        </is>
      </c>
      <c r="H107" t="inlineStr">
        <is>
          <t>ammonia, anhydrous, liquid</t>
        </is>
      </c>
    </row>
    <row r="108">
      <c r="A108" t="inlineStr">
        <is>
          <t>Carbon dioxide, non-fossil</t>
        </is>
      </c>
      <c r="B108" t="n">
        <v>2.775246788748885</v>
      </c>
      <c r="D108" t="inlineStr">
        <is>
          <t>kilogram</t>
        </is>
      </c>
      <c r="E108" t="inlineStr">
        <is>
          <t>air</t>
        </is>
      </c>
      <c r="F108" t="inlineStr">
        <is>
          <t>biosphere</t>
        </is>
      </c>
      <c r="G108" t="inlineStr">
        <is>
          <t>Fermentation CO2</t>
        </is>
      </c>
    </row>
    <row r="109">
      <c r="A109" t="inlineStr">
        <is>
          <t>market for tap water</t>
        </is>
      </c>
      <c r="B109" t="n">
        <v>9.129229850375841</v>
      </c>
      <c r="C109" t="inlineStr">
        <is>
          <t>BR</t>
        </is>
      </c>
      <c r="D109" t="inlineStr">
        <is>
          <t>kilogram</t>
        </is>
      </c>
      <c r="F109" t="inlineStr">
        <is>
          <t>technosphere</t>
        </is>
      </c>
      <c r="G109" t="inlineStr">
        <is>
          <t>9.8l/l ethanol, from https://doi.org/10.1007/s00267-009-9370-0</t>
        </is>
      </c>
    </row>
    <row r="111">
      <c r="A111" t="inlineStr">
        <is>
          <t>Activity</t>
        </is>
      </c>
      <c r="B111" t="inlineStr">
        <is>
          <t>Ethanol production, via fermentation, from sugarcane straw, energy allocation</t>
        </is>
      </c>
    </row>
    <row r="112">
      <c r="A112" t="inlineStr">
        <is>
          <t>location</t>
        </is>
      </c>
      <c r="B112" t="inlineStr">
        <is>
          <t>BR</t>
        </is>
      </c>
    </row>
    <row r="113">
      <c r="A113" t="inlineStr">
        <is>
          <t>production amount</t>
        </is>
      </c>
      <c r="B113" t="n">
        <v>1</v>
      </c>
    </row>
    <row r="114">
      <c r="A114" t="inlineStr">
        <is>
          <t>reference product</t>
        </is>
      </c>
      <c r="B114" t="inlineStr">
        <is>
          <t>ethanol, from sugarcane straw</t>
        </is>
      </c>
    </row>
    <row r="115">
      <c r="A115" t="inlineStr">
        <is>
          <t>type</t>
        </is>
      </c>
      <c r="B115" t="inlineStr">
        <is>
          <t>process</t>
        </is>
      </c>
    </row>
    <row r="116">
      <c r="A116" t="inlineStr">
        <is>
          <t>unit</t>
        </is>
      </c>
      <c r="B116" t="inlineStr">
        <is>
          <t>kilogram</t>
        </is>
      </c>
    </row>
    <row r="117">
      <c r="A117" t="inlineStr">
        <is>
          <t>source</t>
        </is>
      </c>
      <c r="B117" t="inlineStr">
        <is>
          <t>Comparison of Biofuel Life Cycle Assessment Tools. Lucas G. Pereira, Otavio Cavalett, and Antonio Bonomi. 2017. http://task39.sites.olt.ubc.ca/files/2019/04/Task-39-GHS-models-Final-Report-Phase-1.pdf</t>
        </is>
      </c>
    </row>
    <row r="118">
      <c r="A118" t="inlineStr">
        <is>
          <t>comment</t>
        </is>
      </c>
      <c r="B118" t="inlineStr">
        <is>
          <t>Energy allocation of ethanol production inputs between ethanol and electricity (86%-14% for ethanol).</t>
        </is>
      </c>
    </row>
    <row r="119">
      <c r="A119" t="inlineStr">
        <is>
          <t>Conversion efficiency (exc. Fuel)</t>
        </is>
      </c>
      <c r="B119" t="n">
        <v>0.5503262584371632</v>
      </c>
    </row>
    <row r="120">
      <c r="A120" t="inlineStr">
        <is>
          <t>classifications</t>
        </is>
      </c>
      <c r="B120" t="inlineStr">
        <is>
          <t>CPC::34131:Ethyl alcohol and other spirits, denatured, of any strength</t>
        </is>
      </c>
    </row>
    <row r="121">
      <c r="A121" t="inlineStr">
        <is>
          <t>Exchanges</t>
        </is>
      </c>
    </row>
    <row r="122">
      <c r="A122" t="inlineStr">
        <is>
          <t>name</t>
        </is>
      </c>
      <c r="B122" t="inlineStr">
        <is>
          <t>amount</t>
        </is>
      </c>
      <c r="C122" t="inlineStr">
        <is>
          <t>location</t>
        </is>
      </c>
      <c r="D122" t="inlineStr">
        <is>
          <t>unit</t>
        </is>
      </c>
      <c r="E122" t="inlineStr">
        <is>
          <t>categories</t>
        </is>
      </c>
      <c r="F122" t="inlineStr">
        <is>
          <t>type</t>
        </is>
      </c>
      <c r="G122" t="inlineStr">
        <is>
          <t>comment</t>
        </is>
      </c>
      <c r="H122" t="inlineStr">
        <is>
          <t>reference product</t>
        </is>
      </c>
    </row>
    <row r="123">
      <c r="A123" t="inlineStr">
        <is>
          <t>Ethanol production, via fermentation, from sugarcane straw, energy allocation</t>
        </is>
      </c>
      <c r="B123" t="n">
        <v>1</v>
      </c>
      <c r="C123" t="inlineStr">
        <is>
          <t>BR</t>
        </is>
      </c>
      <c r="D123" t="inlineStr">
        <is>
          <t>kilogram</t>
        </is>
      </c>
      <c r="F123" t="inlineStr">
        <is>
          <t>production</t>
        </is>
      </c>
      <c r="H123" t="inlineStr">
        <is>
          <t>ethanol, from sugarcane straw</t>
        </is>
      </c>
    </row>
    <row r="124">
      <c r="A124" t="inlineStr">
        <is>
          <t>Farming and supply of sugarcane straw</t>
        </is>
      </c>
      <c r="B124" t="n">
        <v>3.824804134929271</v>
      </c>
      <c r="C124" t="inlineStr">
        <is>
          <t>BR</t>
        </is>
      </c>
      <c r="D124" t="inlineStr">
        <is>
          <t>kilogram</t>
        </is>
      </c>
      <c r="F124" t="inlineStr">
        <is>
          <t>technosphere</t>
        </is>
      </c>
      <c r="H124" t="inlineStr">
        <is>
          <t>Sugarcane straw, harvested, at ethanol plant</t>
        </is>
      </c>
    </row>
    <row r="125">
      <c r="A125" t="inlineStr">
        <is>
          <t>market for ethanol fermentation plant</t>
        </is>
      </c>
      <c r="B125" t="n">
        <v>5.555555555555555e-10</v>
      </c>
      <c r="C125" t="inlineStr">
        <is>
          <t>GLO</t>
        </is>
      </c>
      <c r="D125" t="inlineStr">
        <is>
          <t>unit</t>
        </is>
      </c>
      <c r="F125" t="inlineStr">
        <is>
          <t>technosphere</t>
        </is>
      </c>
      <c r="G125" t="inlineStr">
        <is>
          <t>To replace inputs for concrete and steel. 1 plant = 90,000 t of ethanol per year * 20 years</t>
        </is>
      </c>
      <c r="H125" t="inlineStr">
        <is>
          <t>ethanol fermentation plant</t>
        </is>
      </c>
    </row>
    <row r="126">
      <c r="A126" t="inlineStr">
        <is>
          <t>market for zeolite, slurry, without water, in 50% solution state</t>
        </is>
      </c>
      <c r="B126" t="n">
        <v>0.0002549869423286181</v>
      </c>
      <c r="C126" t="inlineStr">
        <is>
          <t>RoW</t>
        </is>
      </c>
      <c r="D126" t="inlineStr">
        <is>
          <t>kilogram</t>
        </is>
      </c>
      <c r="F126" t="inlineStr">
        <is>
          <t>technosphere</t>
        </is>
      </c>
      <c r="G126" t="inlineStr">
        <is>
          <t>0.01g per MJ ethanol</t>
        </is>
      </c>
      <c r="H126" t="inlineStr">
        <is>
          <t>zeolite, slurry, without water, in 50% solution state</t>
        </is>
      </c>
    </row>
    <row r="127">
      <c r="A127" t="inlineStr">
        <is>
          <t>market for sulfuric acid</t>
        </is>
      </c>
      <c r="B127" t="n">
        <v>0.003314830250272035</v>
      </c>
      <c r="C127" t="inlineStr">
        <is>
          <t>RoW</t>
        </is>
      </c>
      <c r="D127" t="inlineStr">
        <is>
          <t>kilogram</t>
        </is>
      </c>
      <c r="F127" t="inlineStr">
        <is>
          <t>technosphere</t>
        </is>
      </c>
      <c r="G127" t="inlineStr">
        <is>
          <t>0.2g per MJ ethanol</t>
        </is>
      </c>
      <c r="H127" t="inlineStr">
        <is>
          <t>sulfuric acid</t>
        </is>
      </c>
    </row>
    <row r="128">
      <c r="A128" t="inlineStr">
        <is>
          <t>market for phosphoric acid, fertiliser grade, without water, in 70% solution state</t>
        </is>
      </c>
      <c r="B128" t="n">
        <v>0.001751250319912949</v>
      </c>
      <c r="C128" t="inlineStr">
        <is>
          <t>RoW</t>
        </is>
      </c>
      <c r="D128" t="inlineStr">
        <is>
          <t>kilogram</t>
        </is>
      </c>
      <c r="F128" t="inlineStr">
        <is>
          <t>technosphere</t>
        </is>
      </c>
      <c r="G128" t="inlineStr">
        <is>
          <t>68.68 mg per MJ ethanol of phosphoric acid</t>
        </is>
      </c>
      <c r="H128" t="inlineStr">
        <is>
          <t>phosphoric acid, fertiliser grade, without water, in 70% solution state</t>
        </is>
      </c>
    </row>
    <row r="129">
      <c r="A129" t="inlineStr">
        <is>
          <t>enzymes production</t>
        </is>
      </c>
      <c r="B129" t="n">
        <v>0.02167389009793253</v>
      </c>
      <c r="C129" t="inlineStr">
        <is>
          <t>RoW</t>
        </is>
      </c>
      <c r="D129" t="inlineStr">
        <is>
          <t>kilogram</t>
        </is>
      </c>
      <c r="F129" t="inlineStr">
        <is>
          <t>technosphere</t>
        </is>
      </c>
      <c r="G129" t="inlineStr">
        <is>
          <t>proxy for cellulase. 0.23g per MJ ethanol</t>
        </is>
      </c>
      <c r="H129" t="inlineStr">
        <is>
          <t>enzymes</t>
        </is>
      </c>
    </row>
    <row r="130">
      <c r="A130" t="inlineStr">
        <is>
          <t>market for ammonia, anhydrous, liquid</t>
        </is>
      </c>
      <c r="B130" t="n">
        <v>0.01912402067464635</v>
      </c>
      <c r="C130" t="inlineStr">
        <is>
          <t>RoW</t>
        </is>
      </c>
      <c r="D130" t="inlineStr">
        <is>
          <t>kilogram</t>
        </is>
      </c>
      <c r="F130" t="inlineStr">
        <is>
          <t>technosphere</t>
        </is>
      </c>
      <c r="G130" t="inlineStr">
        <is>
          <t>0.75g ammonia per MJ ethanol</t>
        </is>
      </c>
      <c r="H130" t="inlineStr">
        <is>
          <t>ammonia, anhydrous, liquid</t>
        </is>
      </c>
    </row>
    <row r="131">
      <c r="A131" t="inlineStr">
        <is>
          <t>Carbon dioxide, non-fossil</t>
        </is>
      </c>
      <c r="B131" t="n">
        <v>3.56346375359086</v>
      </c>
      <c r="D131" t="inlineStr">
        <is>
          <t>kilogram</t>
        </is>
      </c>
      <c r="E131" t="inlineStr">
        <is>
          <t>air</t>
        </is>
      </c>
      <c r="F131" t="inlineStr">
        <is>
          <t>biosphere</t>
        </is>
      </c>
      <c r="G131" t="inlineStr">
        <is>
          <t>Fermentation CO2</t>
        </is>
      </c>
    </row>
    <row r="132">
      <c r="A132" t="inlineStr">
        <is>
          <t>market for tap water</t>
        </is>
      </c>
      <c r="B132" t="n">
        <v>10.66376496191513</v>
      </c>
      <c r="C132" t="inlineStr">
        <is>
          <t>BR</t>
        </is>
      </c>
      <c r="D132" t="inlineStr">
        <is>
          <t>kilogram</t>
        </is>
      </c>
      <c r="F132" t="inlineStr">
        <is>
          <t>technosphere</t>
        </is>
      </c>
      <c r="G132" t="inlineStr">
        <is>
          <t>9.8l/l ethanol, from https://doi.org/10.1007/s00267-009-9370-0</t>
        </is>
      </c>
    </row>
    <row r="134">
      <c r="A134" t="inlineStr">
        <is>
          <t>Activity</t>
        </is>
      </c>
      <c r="B134" t="inlineStr">
        <is>
          <t>Ethanol production, via fermentation, from sugarcane straw, system expansion</t>
        </is>
      </c>
    </row>
    <row r="135">
      <c r="A135" t="inlineStr">
        <is>
          <t>location</t>
        </is>
      </c>
      <c r="B135" t="inlineStr">
        <is>
          <t>BR</t>
        </is>
      </c>
    </row>
    <row r="136">
      <c r="A136" t="inlineStr">
        <is>
          <t>production amount</t>
        </is>
      </c>
      <c r="B136" t="n">
        <v>1</v>
      </c>
    </row>
    <row r="137">
      <c r="A137" t="inlineStr">
        <is>
          <t>reference product</t>
        </is>
      </c>
      <c r="B137" t="inlineStr">
        <is>
          <t>ethanol, from sugarcane straw</t>
        </is>
      </c>
    </row>
    <row r="138">
      <c r="A138" t="inlineStr">
        <is>
          <t>type</t>
        </is>
      </c>
      <c r="B138" t="inlineStr">
        <is>
          <t>process</t>
        </is>
      </c>
    </row>
    <row r="139">
      <c r="A139" t="inlineStr">
        <is>
          <t>unit</t>
        </is>
      </c>
      <c r="B139" t="inlineStr">
        <is>
          <t>kilogram</t>
        </is>
      </c>
    </row>
    <row r="140">
      <c r="A140" t="inlineStr">
        <is>
          <t>source</t>
        </is>
      </c>
      <c r="B140" t="inlineStr">
        <is>
          <t>Comparison of Biofuel Life Cycle Assessment Tools. Lucas G. Pereira, Otavio Cavalett, and Antonio Bonomi. 2017. http://task39.sites.olt.ubc.ca/files/2019/04/Task-39-GHS-models-Final-Report-Phase-1.pdf</t>
        </is>
      </c>
    </row>
    <row r="141">
      <c r="A141" t="inlineStr">
        <is>
          <t>comment</t>
        </is>
      </c>
      <c r="B141" t="inlineStr">
        <is>
          <t>system expansion of ethanol production inputs between ethanol and electricity (86%-14% for ethanol).</t>
        </is>
      </c>
    </row>
    <row r="142">
      <c r="A142" t="inlineStr">
        <is>
          <t>Conversion efficiency (exc. Fuel)</t>
        </is>
      </c>
      <c r="B142" t="n">
        <v>0.4724781478856602</v>
      </c>
    </row>
    <row r="143">
      <c r="A143" t="inlineStr">
        <is>
          <t>classifications</t>
        </is>
      </c>
      <c r="B143" t="inlineStr">
        <is>
          <t>CPC::34131:Ethyl alcohol and other spirits, denatured, of any strength</t>
        </is>
      </c>
    </row>
    <row r="144">
      <c r="A144" t="inlineStr">
        <is>
          <t>Exchanges</t>
        </is>
      </c>
    </row>
    <row r="145">
      <c r="A145" t="inlineStr">
        <is>
          <t>name</t>
        </is>
      </c>
      <c r="B145" t="inlineStr">
        <is>
          <t>amount</t>
        </is>
      </c>
      <c r="C145" t="inlineStr">
        <is>
          <t>location</t>
        </is>
      </c>
      <c r="D145" t="inlineStr">
        <is>
          <t>unit</t>
        </is>
      </c>
      <c r="E145" t="inlineStr">
        <is>
          <t>categories</t>
        </is>
      </c>
      <c r="F145" t="inlineStr">
        <is>
          <t>type</t>
        </is>
      </c>
      <c r="G145" t="inlineStr">
        <is>
          <t>comment</t>
        </is>
      </c>
      <c r="H145" t="inlineStr">
        <is>
          <t>reference product</t>
        </is>
      </c>
    </row>
    <row r="146">
      <c r="A146" t="inlineStr">
        <is>
          <t>Ethanol production, via fermentation, from sugarcane straw, system expansion</t>
        </is>
      </c>
      <c r="B146" t="n">
        <v>1</v>
      </c>
      <c r="C146" t="inlineStr">
        <is>
          <t>BR</t>
        </is>
      </c>
      <c r="D146" t="inlineStr">
        <is>
          <t>kilogram</t>
        </is>
      </c>
      <c r="F146" t="inlineStr">
        <is>
          <t>production</t>
        </is>
      </c>
      <c r="H146" t="inlineStr">
        <is>
          <t>ethanol, from sugarcane straw</t>
        </is>
      </c>
    </row>
    <row r="147">
      <c r="A147" t="inlineStr">
        <is>
          <t>Farming and supply of sugarcane straw</t>
        </is>
      </c>
      <c r="B147" t="n">
        <v>4.455</v>
      </c>
      <c r="C147" t="inlineStr">
        <is>
          <t>BR</t>
        </is>
      </c>
      <c r="D147" t="inlineStr">
        <is>
          <t>kilogram</t>
        </is>
      </c>
      <c r="F147" t="inlineStr">
        <is>
          <t>technosphere</t>
        </is>
      </c>
      <c r="H147" t="inlineStr">
        <is>
          <t>Sugarcane straw, harvested, at ethanol plant</t>
        </is>
      </c>
    </row>
    <row r="148">
      <c r="A148" t="inlineStr">
        <is>
          <t>market for ethanol fermentation plant</t>
        </is>
      </c>
      <c r="B148" t="n">
        <v>5.555555555555555e-10</v>
      </c>
      <c r="C148" t="inlineStr">
        <is>
          <t>GLO</t>
        </is>
      </c>
      <c r="D148" t="inlineStr">
        <is>
          <t>unit</t>
        </is>
      </c>
      <c r="F148" t="inlineStr">
        <is>
          <t>technosphere</t>
        </is>
      </c>
      <c r="G148" t="inlineStr">
        <is>
          <t>To replace inputs for concrete and steel. 1 plant = 90,000 t of ethanol per year * 20 years</t>
        </is>
      </c>
      <c r="H148" t="inlineStr">
        <is>
          <t>ethanol fermentation plant</t>
        </is>
      </c>
    </row>
    <row r="149">
      <c r="A149" t="inlineStr">
        <is>
          <t>market for zeolite, slurry, without water, in 50% solution state</t>
        </is>
      </c>
      <c r="B149" t="n">
        <v>0</v>
      </c>
      <c r="C149" t="inlineStr">
        <is>
          <t>RoW</t>
        </is>
      </c>
      <c r="D149" t="inlineStr">
        <is>
          <t>kilogram</t>
        </is>
      </c>
      <c r="F149" t="inlineStr">
        <is>
          <t>technosphere</t>
        </is>
      </c>
      <c r="G149" t="inlineStr">
        <is>
          <t>0.01g per MJ ethanol</t>
        </is>
      </c>
      <c r="H149" t="inlineStr">
        <is>
          <t>zeolite, slurry, without water, in 50% solution state</t>
        </is>
      </c>
    </row>
    <row r="150">
      <c r="A150" t="inlineStr">
        <is>
          <t>market for sulfuric acid</t>
        </is>
      </c>
      <c r="B150" t="n">
        <v>0</v>
      </c>
      <c r="C150" t="inlineStr">
        <is>
          <t>RoW</t>
        </is>
      </c>
      <c r="D150" t="inlineStr">
        <is>
          <t>kilogram</t>
        </is>
      </c>
      <c r="F150" t="inlineStr">
        <is>
          <t>technosphere</t>
        </is>
      </c>
      <c r="G150" t="inlineStr">
        <is>
          <t>0.2g per MJ ethanol</t>
        </is>
      </c>
      <c r="H150" t="inlineStr">
        <is>
          <t>sulfuric acid</t>
        </is>
      </c>
    </row>
    <row r="151">
      <c r="A151" t="inlineStr">
        <is>
          <t>market for phosphoric acid, fertiliser grade, without water, in 70% solution state</t>
        </is>
      </c>
      <c r="B151" t="n">
        <v>0</v>
      </c>
      <c r="C151" t="inlineStr">
        <is>
          <t>RoW</t>
        </is>
      </c>
      <c r="D151" t="inlineStr">
        <is>
          <t>kilogram</t>
        </is>
      </c>
      <c r="F151" t="inlineStr">
        <is>
          <t>technosphere</t>
        </is>
      </c>
      <c r="G151" t="inlineStr">
        <is>
          <t>68.68 mg per MJ ethanol of phosphoric acid</t>
        </is>
      </c>
      <c r="H151" t="inlineStr">
        <is>
          <t>phosphoric acid, fertiliser grade, without water, in 70% solution state</t>
        </is>
      </c>
    </row>
    <row r="152">
      <c r="A152" t="inlineStr">
        <is>
          <t>enzymes production</t>
        </is>
      </c>
      <c r="B152" t="n">
        <v>0</v>
      </c>
      <c r="C152" t="inlineStr">
        <is>
          <t>RoW</t>
        </is>
      </c>
      <c r="D152" t="inlineStr">
        <is>
          <t>kilogram</t>
        </is>
      </c>
      <c r="F152" t="inlineStr">
        <is>
          <t>technosphere</t>
        </is>
      </c>
      <c r="G152" t="inlineStr">
        <is>
          <t>proxy for cellulase. 0.23g per MJ ethanol</t>
        </is>
      </c>
      <c r="H152" t="inlineStr">
        <is>
          <t>enzymes</t>
        </is>
      </c>
    </row>
    <row r="153">
      <c r="A153" t="inlineStr">
        <is>
          <t>market for ammonia, anhydrous, liquid</t>
        </is>
      </c>
      <c r="B153" t="n">
        <v>0</v>
      </c>
      <c r="C153" t="inlineStr">
        <is>
          <t>RoW</t>
        </is>
      </c>
      <c r="D153" t="inlineStr">
        <is>
          <t>kilogram</t>
        </is>
      </c>
      <c r="F153" t="inlineStr">
        <is>
          <t>technosphere</t>
        </is>
      </c>
      <c r="G153" t="inlineStr">
        <is>
          <t>0.75g ammonia per MJ ethanol</t>
        </is>
      </c>
      <c r="H153" t="inlineStr">
        <is>
          <t>ammonia, anhydrous, liquid</t>
        </is>
      </c>
    </row>
    <row r="154">
      <c r="A154" t="inlineStr">
        <is>
          <t>Carbon dioxide, non-fossil</t>
        </is>
      </c>
      <c r="B154" t="n">
        <v>4.465960949999999</v>
      </c>
      <c r="D154" t="inlineStr">
        <is>
          <t>kilogram</t>
        </is>
      </c>
      <c r="E154" t="inlineStr">
        <is>
          <t>air</t>
        </is>
      </c>
      <c r="F154" t="inlineStr">
        <is>
          <t>biosphere</t>
        </is>
      </c>
      <c r="G154" t="inlineStr">
        <is>
          <t>Fermentation CO2</t>
        </is>
      </c>
    </row>
    <row r="155">
      <c r="A155" t="inlineStr">
        <is>
          <t>market group for electricity, low voltage</t>
        </is>
      </c>
      <c r="B155" t="n">
        <v>-1.0725</v>
      </c>
      <c r="C155" t="inlineStr">
        <is>
          <t>BR</t>
        </is>
      </c>
      <c r="D155" t="inlineStr">
        <is>
          <t>kilowatt hour</t>
        </is>
      </c>
      <c r="F155" t="inlineStr">
        <is>
          <t>technosphere</t>
        </is>
      </c>
      <c r="G155" t="inlineStr">
        <is>
          <t>Co-production fo electricity. Displaces 0.13 MJ of electricity per MJ of ethanol produced.</t>
        </is>
      </c>
      <c r="H155" t="inlineStr">
        <is>
          <t>electricity, low voltage</t>
        </is>
      </c>
    </row>
    <row r="156">
      <c r="A156" t="inlineStr">
        <is>
          <t>market for tap water</t>
        </is>
      </c>
      <c r="B156" t="n">
        <v>12.42078580481622</v>
      </c>
      <c r="C156" t="inlineStr">
        <is>
          <t>BR</t>
        </is>
      </c>
      <c r="D156" t="inlineStr">
        <is>
          <t>kilogram</t>
        </is>
      </c>
      <c r="F156" t="inlineStr">
        <is>
          <t>technosphere</t>
        </is>
      </c>
      <c r="G156" t="inlineStr">
        <is>
          <t>9.8l/l ethanol, from https://doi.org/10.1007/s00267-009-9370-0</t>
        </is>
      </c>
    </row>
    <row r="158">
      <c r="A158" t="inlineStr">
        <is>
          <t>Activity</t>
        </is>
      </c>
      <c r="B158" t="inlineStr">
        <is>
          <t>Ethanol, from sugarcane straw, economic allocation, at fuelling station</t>
        </is>
      </c>
    </row>
    <row r="159">
      <c r="A159" t="inlineStr">
        <is>
          <t>location</t>
        </is>
      </c>
      <c r="B159" t="inlineStr">
        <is>
          <t>BR</t>
        </is>
      </c>
    </row>
    <row r="160">
      <c r="A160" t="inlineStr">
        <is>
          <t>production amount</t>
        </is>
      </c>
      <c r="B160" t="n">
        <v>1</v>
      </c>
    </row>
    <row r="161">
      <c r="A161" t="inlineStr">
        <is>
          <t>reference product</t>
        </is>
      </c>
      <c r="B161" t="inlineStr">
        <is>
          <t>ethanol, without water, in 99.7% solution state, vehicle grade</t>
        </is>
      </c>
    </row>
    <row r="162">
      <c r="A162" t="inlineStr">
        <is>
          <t>type</t>
        </is>
      </c>
      <c r="B162" t="inlineStr">
        <is>
          <t>process</t>
        </is>
      </c>
    </row>
    <row r="163">
      <c r="A163" t="inlineStr">
        <is>
          <t>unit</t>
        </is>
      </c>
      <c r="B163" t="inlineStr">
        <is>
          <t>kilogram</t>
        </is>
      </c>
    </row>
    <row r="164">
      <c r="A164" t="inlineStr">
        <is>
          <t>source</t>
        </is>
      </c>
      <c r="B164" t="inlineStr">
        <is>
          <t>Comparison of Biofuel Life Cycle Assessment Tools. Lucas G. Pereira, Otavio Cavalett, and Antonio Bonomi. 2017. http://task39.sites.olt.ubc.ca/files/2019/04/Task-39-GHS-models-Final-Report-Phase-1.pdf</t>
        </is>
      </c>
    </row>
    <row r="165">
      <c r="A165" t="inlineStr">
        <is>
          <t>comment</t>
        </is>
      </c>
      <c r="B165" t="inlineStr">
        <is>
          <t>Economic allocation. LHV: 29.7 MJ/kg.</t>
        </is>
      </c>
    </row>
    <row r="166">
      <c r="A166" t="inlineStr">
        <is>
          <t>classifications</t>
        </is>
      </c>
      <c r="B166" t="inlineStr">
        <is>
          <t>CPC::35491:Biodiesel</t>
        </is>
      </c>
    </row>
    <row r="167">
      <c r="A167" t="inlineStr">
        <is>
          <t>Exchanges</t>
        </is>
      </c>
    </row>
    <row r="168">
      <c r="A168" t="inlineStr">
        <is>
          <t>name</t>
        </is>
      </c>
      <c r="B168" t="inlineStr">
        <is>
          <t>amount</t>
        </is>
      </c>
      <c r="C168" t="inlineStr">
        <is>
          <t>location</t>
        </is>
      </c>
      <c r="D168" t="inlineStr">
        <is>
          <t>unit</t>
        </is>
      </c>
      <c r="E168" t="inlineStr">
        <is>
          <t>categories</t>
        </is>
      </c>
      <c r="F168" t="inlineStr">
        <is>
          <t>type</t>
        </is>
      </c>
      <c r="G168" t="inlineStr">
        <is>
          <t>uncertainty type</t>
        </is>
      </c>
      <c r="H168" t="inlineStr">
        <is>
          <t>loc</t>
        </is>
      </c>
      <c r="I168" t="inlineStr">
        <is>
          <t>comment</t>
        </is>
      </c>
      <c r="J168" t="inlineStr">
        <is>
          <t>reference product</t>
        </is>
      </c>
    </row>
    <row r="169">
      <c r="A169" t="inlineStr">
        <is>
          <t>Ethanol, from sugarcane straw, economic allocation, at fuelling station</t>
        </is>
      </c>
      <c r="B169" t="n">
        <v>1</v>
      </c>
      <c r="C169" t="inlineStr">
        <is>
          <t>BR</t>
        </is>
      </c>
      <c r="D169" t="inlineStr">
        <is>
          <t>kilogram</t>
        </is>
      </c>
      <c r="F169" t="inlineStr">
        <is>
          <t>production</t>
        </is>
      </c>
      <c r="J169" t="inlineStr">
        <is>
          <t>ethanol, without water, in 99.7% solution state, vehicle grade</t>
        </is>
      </c>
    </row>
    <row r="170">
      <c r="A170" t="inlineStr">
        <is>
          <t>Ethanol production, via fermentation, from sugarcane straw, economic allocation</t>
        </is>
      </c>
      <c r="B170" t="n">
        <v>1.00057</v>
      </c>
      <c r="C170" t="inlineStr">
        <is>
          <t>BR</t>
        </is>
      </c>
      <c r="D170" t="inlineStr">
        <is>
          <t>kilogram</t>
        </is>
      </c>
      <c r="F170" t="inlineStr">
        <is>
          <t>technosphere</t>
        </is>
      </c>
      <c r="J170" t="inlineStr">
        <is>
          <t>ethanol, from sugarcane straw</t>
        </is>
      </c>
    </row>
    <row r="171">
      <c r="A171" t="inlineStr">
        <is>
          <t>market group for electricity, low voltage</t>
        </is>
      </c>
      <c r="B171" t="n">
        <v>0.0067</v>
      </c>
      <c r="C171" t="inlineStr">
        <is>
          <t>BR</t>
        </is>
      </c>
      <c r="D171" t="inlineStr">
        <is>
          <t>kilowatt hour</t>
        </is>
      </c>
      <c r="F171" t="inlineStr">
        <is>
          <t>technosphere</t>
        </is>
      </c>
      <c r="J171" t="inlineStr">
        <is>
          <t>electricity, low voltage</t>
        </is>
      </c>
    </row>
    <row r="172">
      <c r="A172" t="inlineStr">
        <is>
          <t>market for fly ash and scrubber sludge</t>
        </is>
      </c>
      <c r="B172" t="n">
        <v>-0.000168</v>
      </c>
      <c r="C172" t="inlineStr">
        <is>
          <t>RoW</t>
        </is>
      </c>
      <c r="D172" t="inlineStr">
        <is>
          <t>kilogram</t>
        </is>
      </c>
      <c r="F172" t="inlineStr">
        <is>
          <t>technosphere</t>
        </is>
      </c>
      <c r="J172" t="inlineStr">
        <is>
          <t>fly ash and scrubber sludge</t>
        </is>
      </c>
    </row>
    <row r="173">
      <c r="A173" t="inlineStr">
        <is>
          <t>market for heat, central or small-scale, other than natural gas</t>
        </is>
      </c>
      <c r="B173" t="n">
        <v>0.000584</v>
      </c>
      <c r="C173" t="inlineStr">
        <is>
          <t>RoW</t>
        </is>
      </c>
      <c r="D173" t="inlineStr">
        <is>
          <t>megajoule</t>
        </is>
      </c>
      <c r="F173" t="inlineStr">
        <is>
          <t>technosphere</t>
        </is>
      </c>
      <c r="J173" t="inlineStr">
        <is>
          <t>heat, central or small-scale, other than natural gas</t>
        </is>
      </c>
    </row>
    <row r="174">
      <c r="A174" t="inlineStr">
        <is>
          <t>infrastructure construction, for regional distribution of oil product</t>
        </is>
      </c>
      <c r="B174" t="n">
        <v>2.6e-10</v>
      </c>
      <c r="C174" t="inlineStr">
        <is>
          <t>RoW</t>
        </is>
      </c>
      <c r="D174" t="inlineStr">
        <is>
          <t>unit</t>
        </is>
      </c>
      <c r="F174" t="inlineStr">
        <is>
          <t>technosphere</t>
        </is>
      </c>
      <c r="J174" t="inlineStr">
        <is>
          <t>infrastructure, for regional distribution of oil product</t>
        </is>
      </c>
    </row>
    <row r="175">
      <c r="A175" t="inlineStr">
        <is>
          <t>market for municipal solid waste</t>
        </is>
      </c>
      <c r="B175" t="n">
        <v>-6.27e-06</v>
      </c>
      <c r="C175" t="inlineStr">
        <is>
          <t>RoW</t>
        </is>
      </c>
      <c r="D175" t="inlineStr">
        <is>
          <t>kilogram</t>
        </is>
      </c>
      <c r="F175" t="inlineStr">
        <is>
          <t>technosphere</t>
        </is>
      </c>
      <c r="J175" t="inlineStr">
        <is>
          <t>municipal solid waste</t>
        </is>
      </c>
    </row>
    <row r="176">
      <c r="A176" t="inlineStr">
        <is>
          <t>market for rainwater mineral oil storage</t>
        </is>
      </c>
      <c r="B176" t="n">
        <v>-7.499999999999999e-05</v>
      </c>
      <c r="C176" t="inlineStr">
        <is>
          <t>RoW</t>
        </is>
      </c>
      <c r="D176" t="inlineStr">
        <is>
          <t>cubic meter</t>
        </is>
      </c>
      <c r="F176" t="inlineStr">
        <is>
          <t>technosphere</t>
        </is>
      </c>
      <c r="J176" t="inlineStr">
        <is>
          <t>rainwater mineral oil storage</t>
        </is>
      </c>
    </row>
    <row r="177">
      <c r="A177" t="inlineStr">
        <is>
          <t>market for tap water</t>
        </is>
      </c>
      <c r="B177" t="n">
        <v>0.0006890000000000001</v>
      </c>
      <c r="C177" t="inlineStr">
        <is>
          <t>BR</t>
        </is>
      </c>
      <c r="D177" t="inlineStr">
        <is>
          <t>kilogram</t>
        </is>
      </c>
      <c r="F177" t="inlineStr">
        <is>
          <t>technosphere</t>
        </is>
      </c>
      <c r="J177" t="inlineStr">
        <is>
          <t>tap water</t>
        </is>
      </c>
    </row>
    <row r="178">
      <c r="A178" t="inlineStr">
        <is>
          <t>market for transport, freight train</t>
        </is>
      </c>
      <c r="B178" t="n">
        <v>0.0336</v>
      </c>
      <c r="C178" t="inlineStr">
        <is>
          <t>RoW</t>
        </is>
      </c>
      <c r="D178" t="inlineStr">
        <is>
          <t>ton kilometer</t>
        </is>
      </c>
      <c r="F178" t="inlineStr">
        <is>
          <t>technosphere</t>
        </is>
      </c>
      <c r="J178" t="inlineStr">
        <is>
          <t>transport, freight train</t>
        </is>
      </c>
    </row>
    <row r="179">
      <c r="A179" t="inlineStr">
        <is>
          <t>market for transport, freight, lorry, unspecified</t>
        </is>
      </c>
      <c r="B179" t="n">
        <v>0.0326</v>
      </c>
      <c r="C179" t="inlineStr">
        <is>
          <t>RER</t>
        </is>
      </c>
      <c r="D179" t="inlineStr">
        <is>
          <t>ton kilometer</t>
        </is>
      </c>
      <c r="F179" t="inlineStr">
        <is>
          <t>technosphere</t>
        </is>
      </c>
      <c r="J179" t="inlineStr">
        <is>
          <t>transport, freight, lorry, unspecified</t>
        </is>
      </c>
    </row>
    <row r="180">
      <c r="A180" t="inlineStr">
        <is>
          <t>treatment of wastewater, average, capacity 1E9l/year</t>
        </is>
      </c>
      <c r="B180" t="n">
        <v>-6.89e-07</v>
      </c>
      <c r="C180" t="inlineStr">
        <is>
          <t>RoW</t>
        </is>
      </c>
      <c r="D180" t="inlineStr">
        <is>
          <t>cubic meter</t>
        </is>
      </c>
      <c r="F180" t="inlineStr">
        <is>
          <t>technosphere</t>
        </is>
      </c>
      <c r="J180" t="inlineStr">
        <is>
          <t>wastewater, average</t>
        </is>
      </c>
    </row>
    <row r="182">
      <c r="A182" t="inlineStr">
        <is>
          <t>Activity</t>
        </is>
      </c>
      <c r="B182" t="inlineStr">
        <is>
          <t>Ethanol, from sugarcane straw, energy allocation, at fuelling station</t>
        </is>
      </c>
    </row>
    <row r="183">
      <c r="A183" t="inlineStr">
        <is>
          <t>location</t>
        </is>
      </c>
      <c r="B183" t="inlineStr">
        <is>
          <t>BR</t>
        </is>
      </c>
    </row>
    <row r="184">
      <c r="A184" t="inlineStr">
        <is>
          <t>production amount</t>
        </is>
      </c>
      <c r="B184" t="n">
        <v>1</v>
      </c>
    </row>
    <row r="185">
      <c r="A185" t="inlineStr">
        <is>
          <t>reference product</t>
        </is>
      </c>
      <c r="B185" t="inlineStr">
        <is>
          <t>ethanol, without water, in 99.7% solution state, vehicle grade</t>
        </is>
      </c>
    </row>
    <row r="186">
      <c r="A186" t="inlineStr">
        <is>
          <t>type</t>
        </is>
      </c>
      <c r="B186" t="inlineStr">
        <is>
          <t>process</t>
        </is>
      </c>
    </row>
    <row r="187">
      <c r="A187" t="inlineStr">
        <is>
          <t>unit</t>
        </is>
      </c>
      <c r="B187" t="inlineStr">
        <is>
          <t>kilogram</t>
        </is>
      </c>
    </row>
    <row r="188">
      <c r="A188" t="inlineStr">
        <is>
          <t>source</t>
        </is>
      </c>
      <c r="B188" t="inlineStr">
        <is>
          <t>Comparison of Biofuel Life Cycle Assessment Tools. Lucas G. Pereira, Otavio Cavalett, and Antonio Bonomi. 2017. http://task39.sites.olt.ubc.ca/files/2019/04/Task-39-GHS-models-Final-Report-Phase-1.pdf</t>
        </is>
      </c>
    </row>
    <row r="189">
      <c r="A189" t="inlineStr">
        <is>
          <t>comment</t>
        </is>
      </c>
      <c r="B189" t="inlineStr">
        <is>
          <t>Energy allocation. LHV: 29.7 MJ/kg.</t>
        </is>
      </c>
    </row>
    <row r="190">
      <c r="A190" t="inlineStr">
        <is>
          <t>classifications</t>
        </is>
      </c>
      <c r="B190" t="inlineStr">
        <is>
          <t>CPC::35491:Biodiesel</t>
        </is>
      </c>
    </row>
    <row r="191">
      <c r="A191" t="inlineStr">
        <is>
          <t>Exchanges</t>
        </is>
      </c>
    </row>
    <row r="192">
      <c r="A192" t="inlineStr">
        <is>
          <t>name</t>
        </is>
      </c>
      <c r="B192" t="inlineStr">
        <is>
          <t>amount</t>
        </is>
      </c>
      <c r="C192" t="inlineStr">
        <is>
          <t>location</t>
        </is>
      </c>
      <c r="D192" t="inlineStr">
        <is>
          <t>unit</t>
        </is>
      </c>
      <c r="E192" t="inlineStr">
        <is>
          <t>categories</t>
        </is>
      </c>
      <c r="F192" t="inlineStr">
        <is>
          <t>type</t>
        </is>
      </c>
      <c r="G192" t="inlineStr">
        <is>
          <t>uncertainty type</t>
        </is>
      </c>
      <c r="H192" t="inlineStr">
        <is>
          <t>loc</t>
        </is>
      </c>
      <c r="I192" t="inlineStr">
        <is>
          <t>comment</t>
        </is>
      </c>
      <c r="J192" t="inlineStr">
        <is>
          <t>reference product</t>
        </is>
      </c>
    </row>
    <row r="193">
      <c r="A193" t="inlineStr">
        <is>
          <t>Ethanol, from sugarcane straw, energy allocation, at fuelling station</t>
        </is>
      </c>
      <c r="B193" t="n">
        <v>1</v>
      </c>
      <c r="C193" t="inlineStr">
        <is>
          <t>BR</t>
        </is>
      </c>
      <c r="D193" t="inlineStr">
        <is>
          <t>kilogram</t>
        </is>
      </c>
      <c r="F193" t="inlineStr">
        <is>
          <t>production</t>
        </is>
      </c>
      <c r="J193" t="inlineStr">
        <is>
          <t>ethanol, without water, in 99.7% solution state, vehicle grade</t>
        </is>
      </c>
    </row>
    <row r="194">
      <c r="A194" t="inlineStr">
        <is>
          <t>Ethanol production, via fermentation, from sugarcane straw, energy allocation</t>
        </is>
      </c>
      <c r="B194" t="n">
        <v>1.00057</v>
      </c>
      <c r="C194" t="inlineStr">
        <is>
          <t>BR</t>
        </is>
      </c>
      <c r="D194" t="inlineStr">
        <is>
          <t>kilogram</t>
        </is>
      </c>
      <c r="F194" t="inlineStr">
        <is>
          <t>technosphere</t>
        </is>
      </c>
      <c r="J194" t="inlineStr">
        <is>
          <t>ethanol, from sugarcane straw</t>
        </is>
      </c>
    </row>
    <row r="195">
      <c r="A195" t="inlineStr">
        <is>
          <t>market group for electricity, low voltage</t>
        </is>
      </c>
      <c r="B195" t="n">
        <v>0.0067</v>
      </c>
      <c r="C195" t="inlineStr">
        <is>
          <t>BR</t>
        </is>
      </c>
      <c r="D195" t="inlineStr">
        <is>
          <t>kilowatt hour</t>
        </is>
      </c>
      <c r="F195" t="inlineStr">
        <is>
          <t>technosphere</t>
        </is>
      </c>
      <c r="J195" t="inlineStr">
        <is>
          <t>electricity, low voltage</t>
        </is>
      </c>
    </row>
    <row r="196">
      <c r="A196" t="inlineStr">
        <is>
          <t>market for fly ash and scrubber sludge</t>
        </is>
      </c>
      <c r="B196" t="n">
        <v>-0.000168</v>
      </c>
      <c r="C196" t="inlineStr">
        <is>
          <t>RoW</t>
        </is>
      </c>
      <c r="D196" t="inlineStr">
        <is>
          <t>kilogram</t>
        </is>
      </c>
      <c r="F196" t="inlineStr">
        <is>
          <t>technosphere</t>
        </is>
      </c>
      <c r="J196" t="inlineStr">
        <is>
          <t>fly ash and scrubber sludge</t>
        </is>
      </c>
    </row>
    <row r="197">
      <c r="A197" t="inlineStr">
        <is>
          <t>market for heat, central or small-scale, other than natural gas</t>
        </is>
      </c>
      <c r="B197" t="n">
        <v>0.000584</v>
      </c>
      <c r="C197" t="inlineStr">
        <is>
          <t>RoW</t>
        </is>
      </c>
      <c r="D197" t="inlineStr">
        <is>
          <t>megajoule</t>
        </is>
      </c>
      <c r="F197" t="inlineStr">
        <is>
          <t>technosphere</t>
        </is>
      </c>
      <c r="J197" t="inlineStr">
        <is>
          <t>heat, central or small-scale, other than natural gas</t>
        </is>
      </c>
    </row>
    <row r="198">
      <c r="A198" t="inlineStr">
        <is>
          <t>infrastructure construction, for regional distribution of oil product</t>
        </is>
      </c>
      <c r="B198" t="n">
        <v>2.6e-10</v>
      </c>
      <c r="C198" t="inlineStr">
        <is>
          <t>RoW</t>
        </is>
      </c>
      <c r="D198" t="inlineStr">
        <is>
          <t>unit</t>
        </is>
      </c>
      <c r="F198" t="inlineStr">
        <is>
          <t>technosphere</t>
        </is>
      </c>
      <c r="J198" t="inlineStr">
        <is>
          <t>infrastructure, for regional distribution of oil product</t>
        </is>
      </c>
    </row>
    <row r="199">
      <c r="A199" t="inlineStr">
        <is>
          <t>market for municipal solid waste</t>
        </is>
      </c>
      <c r="B199" t="n">
        <v>-6.27e-06</v>
      </c>
      <c r="C199" t="inlineStr">
        <is>
          <t>RoW</t>
        </is>
      </c>
      <c r="D199" t="inlineStr">
        <is>
          <t>kilogram</t>
        </is>
      </c>
      <c r="F199" t="inlineStr">
        <is>
          <t>technosphere</t>
        </is>
      </c>
      <c r="J199" t="inlineStr">
        <is>
          <t>municipal solid waste</t>
        </is>
      </c>
    </row>
    <row r="200">
      <c r="A200" t="inlineStr">
        <is>
          <t>market for rainwater mineral oil storage</t>
        </is>
      </c>
      <c r="B200" t="n">
        <v>-7.499999999999999e-05</v>
      </c>
      <c r="C200" t="inlineStr">
        <is>
          <t>RoW</t>
        </is>
      </c>
      <c r="D200" t="inlineStr">
        <is>
          <t>cubic meter</t>
        </is>
      </c>
      <c r="F200" t="inlineStr">
        <is>
          <t>technosphere</t>
        </is>
      </c>
      <c r="J200" t="inlineStr">
        <is>
          <t>rainwater mineral oil storage</t>
        </is>
      </c>
    </row>
    <row r="201">
      <c r="A201" t="inlineStr">
        <is>
          <t>market for tap water</t>
        </is>
      </c>
      <c r="B201" t="n">
        <v>0.0006890000000000001</v>
      </c>
      <c r="C201" t="inlineStr">
        <is>
          <t>BR</t>
        </is>
      </c>
      <c r="D201" t="inlineStr">
        <is>
          <t>kilogram</t>
        </is>
      </c>
      <c r="F201" t="inlineStr">
        <is>
          <t>technosphere</t>
        </is>
      </c>
      <c r="J201" t="inlineStr">
        <is>
          <t>tap water</t>
        </is>
      </c>
    </row>
    <row r="202">
      <c r="A202" t="inlineStr">
        <is>
          <t>market for transport, freight train</t>
        </is>
      </c>
      <c r="B202" t="n">
        <v>0.0336</v>
      </c>
      <c r="C202" t="inlineStr">
        <is>
          <t>RoW</t>
        </is>
      </c>
      <c r="D202" t="inlineStr">
        <is>
          <t>ton kilometer</t>
        </is>
      </c>
      <c r="F202" t="inlineStr">
        <is>
          <t>technosphere</t>
        </is>
      </c>
      <c r="J202" t="inlineStr">
        <is>
          <t>transport, freight train</t>
        </is>
      </c>
    </row>
    <row r="203">
      <c r="A203" t="inlineStr">
        <is>
          <t>market for transport, freight, lorry, unspecified</t>
        </is>
      </c>
      <c r="B203" t="n">
        <v>0.0326</v>
      </c>
      <c r="C203" t="inlineStr">
        <is>
          <t>RER</t>
        </is>
      </c>
      <c r="D203" t="inlineStr">
        <is>
          <t>ton kilometer</t>
        </is>
      </c>
      <c r="F203" t="inlineStr">
        <is>
          <t>technosphere</t>
        </is>
      </c>
      <c r="J203" t="inlineStr">
        <is>
          <t>transport, freight, lorry, unspecified</t>
        </is>
      </c>
    </row>
    <row r="204">
      <c r="A204" t="inlineStr">
        <is>
          <t>treatment of wastewater, average, capacity 1E9l/year</t>
        </is>
      </c>
      <c r="B204" t="n">
        <v>-6.89e-07</v>
      </c>
      <c r="C204" t="inlineStr">
        <is>
          <t>RoW</t>
        </is>
      </c>
      <c r="D204" t="inlineStr">
        <is>
          <t>cubic meter</t>
        </is>
      </c>
      <c r="F204" t="inlineStr">
        <is>
          <t>technosphere</t>
        </is>
      </c>
      <c r="J204" t="inlineStr">
        <is>
          <t>wastewater, average</t>
        </is>
      </c>
    </row>
    <row r="206">
      <c r="A206" t="inlineStr">
        <is>
          <t>Activity</t>
        </is>
      </c>
      <c r="B206" t="inlineStr">
        <is>
          <t>Ethanol, from sugarcane straw, system expansion, at fuelling station</t>
        </is>
      </c>
    </row>
    <row r="207">
      <c r="A207" t="inlineStr">
        <is>
          <t>location</t>
        </is>
      </c>
      <c r="B207" t="inlineStr">
        <is>
          <t>BR</t>
        </is>
      </c>
    </row>
    <row r="208">
      <c r="A208" t="inlineStr">
        <is>
          <t>production amount</t>
        </is>
      </c>
      <c r="B208" t="n">
        <v>1</v>
      </c>
    </row>
    <row r="209">
      <c r="A209" t="inlineStr">
        <is>
          <t>reference product</t>
        </is>
      </c>
      <c r="B209" t="inlineStr">
        <is>
          <t>ethanol, without water, in 99.7% solution state, vehicle grade</t>
        </is>
      </c>
    </row>
    <row r="210">
      <c r="A210" t="inlineStr">
        <is>
          <t>type</t>
        </is>
      </c>
      <c r="B210" t="inlineStr">
        <is>
          <t>process</t>
        </is>
      </c>
    </row>
    <row r="211">
      <c r="A211" t="inlineStr">
        <is>
          <t>unit</t>
        </is>
      </c>
      <c r="B211" t="inlineStr">
        <is>
          <t>kilogram</t>
        </is>
      </c>
    </row>
    <row r="212">
      <c r="A212" t="inlineStr">
        <is>
          <t>source</t>
        </is>
      </c>
      <c r="B212" t="inlineStr">
        <is>
          <t>Comparison of Biofuel Life Cycle Assessment Tools. Lucas G. Pereira, Otavio Cavalett, and Antonio Bonomi. 2017. http://task39.sites.olt.ubc.ca/files/2019/04/Task-39-GHS-models-Final-Report-Phase-1.pdf</t>
        </is>
      </c>
    </row>
    <row r="213">
      <c r="A213" t="inlineStr">
        <is>
          <t>comment</t>
        </is>
      </c>
      <c r="B213" t="inlineStr">
        <is>
          <t>system expansion. LHV: 29.7 MJ/kg.</t>
        </is>
      </c>
    </row>
    <row r="214">
      <c r="A214" t="inlineStr">
        <is>
          <t>classifications</t>
        </is>
      </c>
      <c r="B214" t="inlineStr">
        <is>
          <t>CPC::35491:Biodiesel</t>
        </is>
      </c>
    </row>
    <row r="215">
      <c r="A215" t="inlineStr">
        <is>
          <t>Exchanges</t>
        </is>
      </c>
    </row>
    <row r="216">
      <c r="A216" t="inlineStr">
        <is>
          <t>name</t>
        </is>
      </c>
      <c r="B216" t="inlineStr">
        <is>
          <t>amount</t>
        </is>
      </c>
      <c r="C216" t="inlineStr">
        <is>
          <t>location</t>
        </is>
      </c>
      <c r="D216" t="inlineStr">
        <is>
          <t>unit</t>
        </is>
      </c>
      <c r="E216" t="inlineStr">
        <is>
          <t>categories</t>
        </is>
      </c>
      <c r="F216" t="inlineStr">
        <is>
          <t>type</t>
        </is>
      </c>
      <c r="G216" t="inlineStr">
        <is>
          <t>uncertainty type</t>
        </is>
      </c>
      <c r="H216" t="inlineStr">
        <is>
          <t>loc</t>
        </is>
      </c>
      <c r="I216" t="inlineStr">
        <is>
          <t>comment</t>
        </is>
      </c>
      <c r="J216" t="inlineStr">
        <is>
          <t>reference product</t>
        </is>
      </c>
    </row>
    <row r="217">
      <c r="A217" t="inlineStr">
        <is>
          <t>Ethanol, from sugarcane straw, system expansion, at fuelling station</t>
        </is>
      </c>
      <c r="B217" t="n">
        <v>1</v>
      </c>
      <c r="C217" t="inlineStr">
        <is>
          <t>BR</t>
        </is>
      </c>
      <c r="D217" t="inlineStr">
        <is>
          <t>kilogram</t>
        </is>
      </c>
      <c r="F217" t="inlineStr">
        <is>
          <t>production</t>
        </is>
      </c>
      <c r="J217" t="inlineStr">
        <is>
          <t>ethanol, without water, in 99.7% solution state, vehicle grade</t>
        </is>
      </c>
    </row>
    <row r="218">
      <c r="A218" t="inlineStr">
        <is>
          <t>Ethanol production, via fermentation, from sugarcane straw, system expansion</t>
        </is>
      </c>
      <c r="B218" t="n">
        <v>1.00057</v>
      </c>
      <c r="C218" t="inlineStr">
        <is>
          <t>BR</t>
        </is>
      </c>
      <c r="D218" t="inlineStr">
        <is>
          <t>kilogram</t>
        </is>
      </c>
      <c r="F218" t="inlineStr">
        <is>
          <t>technosphere</t>
        </is>
      </c>
      <c r="J218" t="inlineStr">
        <is>
          <t>ethanol, from sugarcane straw</t>
        </is>
      </c>
    </row>
    <row r="219">
      <c r="A219" t="inlineStr">
        <is>
          <t>market group for electricity, low voltage</t>
        </is>
      </c>
      <c r="B219" t="n">
        <v>0.0067</v>
      </c>
      <c r="C219" t="inlineStr">
        <is>
          <t>BR</t>
        </is>
      </c>
      <c r="D219" t="inlineStr">
        <is>
          <t>kilowatt hour</t>
        </is>
      </c>
      <c r="F219" t="inlineStr">
        <is>
          <t>technosphere</t>
        </is>
      </c>
      <c r="J219" t="inlineStr">
        <is>
          <t>electricity, low voltage</t>
        </is>
      </c>
    </row>
    <row r="220">
      <c r="A220" t="inlineStr">
        <is>
          <t>market for fly ash and scrubber sludge</t>
        </is>
      </c>
      <c r="B220" t="n">
        <v>-0.000168</v>
      </c>
      <c r="C220" t="inlineStr">
        <is>
          <t>RoW</t>
        </is>
      </c>
      <c r="D220" t="inlineStr">
        <is>
          <t>kilogram</t>
        </is>
      </c>
      <c r="F220" t="inlineStr">
        <is>
          <t>technosphere</t>
        </is>
      </c>
      <c r="J220" t="inlineStr">
        <is>
          <t>fly ash and scrubber sludge</t>
        </is>
      </c>
    </row>
    <row r="221">
      <c r="A221" t="inlineStr">
        <is>
          <t>market for heat, central or small-scale, other than natural gas</t>
        </is>
      </c>
      <c r="B221" t="n">
        <v>0.000584</v>
      </c>
      <c r="C221" t="inlineStr">
        <is>
          <t>RoW</t>
        </is>
      </c>
      <c r="D221" t="inlineStr">
        <is>
          <t>megajoule</t>
        </is>
      </c>
      <c r="F221" t="inlineStr">
        <is>
          <t>technosphere</t>
        </is>
      </c>
      <c r="J221" t="inlineStr">
        <is>
          <t>heat, central or small-scale, other than natural gas</t>
        </is>
      </c>
    </row>
    <row r="222">
      <c r="A222" t="inlineStr">
        <is>
          <t>infrastructure construction, for regional distribution of oil product</t>
        </is>
      </c>
      <c r="B222" t="n">
        <v>2.6e-10</v>
      </c>
      <c r="C222" t="inlineStr">
        <is>
          <t>RoW</t>
        </is>
      </c>
      <c r="D222" t="inlineStr">
        <is>
          <t>unit</t>
        </is>
      </c>
      <c r="F222" t="inlineStr">
        <is>
          <t>technosphere</t>
        </is>
      </c>
      <c r="J222" t="inlineStr">
        <is>
          <t>infrastructure, for regional distribution of oil product</t>
        </is>
      </c>
    </row>
    <row r="223">
      <c r="A223" t="inlineStr">
        <is>
          <t>market for municipal solid waste</t>
        </is>
      </c>
      <c r="B223" t="n">
        <v>-6.27e-06</v>
      </c>
      <c r="C223" t="inlineStr">
        <is>
          <t>RoW</t>
        </is>
      </c>
      <c r="D223" t="inlineStr">
        <is>
          <t>kilogram</t>
        </is>
      </c>
      <c r="F223" t="inlineStr">
        <is>
          <t>technosphere</t>
        </is>
      </c>
      <c r="J223" t="inlineStr">
        <is>
          <t>municipal solid waste</t>
        </is>
      </c>
    </row>
    <row r="224">
      <c r="A224" t="inlineStr">
        <is>
          <t>market for rainwater mineral oil storage</t>
        </is>
      </c>
      <c r="B224" t="n">
        <v>-7.499999999999999e-05</v>
      </c>
      <c r="C224" t="inlineStr">
        <is>
          <t>RoW</t>
        </is>
      </c>
      <c r="D224" t="inlineStr">
        <is>
          <t>cubic meter</t>
        </is>
      </c>
      <c r="F224" t="inlineStr">
        <is>
          <t>technosphere</t>
        </is>
      </c>
      <c r="J224" t="inlineStr">
        <is>
          <t>rainwater mineral oil storage</t>
        </is>
      </c>
    </row>
    <row r="225">
      <c r="A225" t="inlineStr">
        <is>
          <t>market for tap water</t>
        </is>
      </c>
      <c r="B225" t="n">
        <v>0.0006890000000000001</v>
      </c>
      <c r="C225" t="inlineStr">
        <is>
          <t>BR</t>
        </is>
      </c>
      <c r="D225" t="inlineStr">
        <is>
          <t>kilogram</t>
        </is>
      </c>
      <c r="F225" t="inlineStr">
        <is>
          <t>technosphere</t>
        </is>
      </c>
      <c r="J225" t="inlineStr">
        <is>
          <t>tap water</t>
        </is>
      </c>
    </row>
    <row r="226">
      <c r="A226" t="inlineStr">
        <is>
          <t>market for transport, freight train</t>
        </is>
      </c>
      <c r="B226" t="n">
        <v>0.0336</v>
      </c>
      <c r="C226" t="inlineStr">
        <is>
          <t>RoW</t>
        </is>
      </c>
      <c r="D226" t="inlineStr">
        <is>
          <t>ton kilometer</t>
        </is>
      </c>
      <c r="F226" t="inlineStr">
        <is>
          <t>technosphere</t>
        </is>
      </c>
      <c r="J226" t="inlineStr">
        <is>
          <t>transport, freight train</t>
        </is>
      </c>
    </row>
    <row r="227">
      <c r="A227" t="inlineStr">
        <is>
          <t>market for transport, freight, lorry, unspecified</t>
        </is>
      </c>
      <c r="B227" t="n">
        <v>0.0326</v>
      </c>
      <c r="C227" t="inlineStr">
        <is>
          <t>RER</t>
        </is>
      </c>
      <c r="D227" t="inlineStr">
        <is>
          <t>ton kilometer</t>
        </is>
      </c>
      <c r="F227" t="inlineStr">
        <is>
          <t>technosphere</t>
        </is>
      </c>
      <c r="J227" t="inlineStr">
        <is>
          <t>transport, freight, lorry, unspecified</t>
        </is>
      </c>
    </row>
    <row r="228">
      <c r="A228" t="inlineStr">
        <is>
          <t>treatment of wastewater, average, capacity 1E9l/year</t>
        </is>
      </c>
      <c r="B228" t="n">
        <v>-6.89e-07</v>
      </c>
      <c r="C228" t="inlineStr">
        <is>
          <t>RoW</t>
        </is>
      </c>
      <c r="D228" t="inlineStr">
        <is>
          <t>cubic meter</t>
        </is>
      </c>
      <c r="F228" t="inlineStr">
        <is>
          <t>technosphere</t>
        </is>
      </c>
      <c r="J228" t="inlineStr">
        <is>
          <t>wastewater, average</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50"/>
  <sheetViews>
    <sheetView workbookViewId="0">
      <selection activeCell="A1" sqref="A1"/>
    </sheetView>
  </sheetViews>
  <sheetFormatPr baseColWidth="8" defaultRowHeight="15"/>
  <sheetData>
    <row r="1">
      <c r="A1" t="inlineStr">
        <is>
          <t>Activity</t>
        </is>
      </c>
      <c r="B1" t="inlineStr">
        <is>
          <t>Farming and supply of eucalyptus</t>
        </is>
      </c>
    </row>
    <row r="2">
      <c r="A2" t="inlineStr">
        <is>
          <t>location</t>
        </is>
      </c>
      <c r="B2" t="inlineStr">
        <is>
          <t>ES</t>
        </is>
      </c>
    </row>
    <row r="3">
      <c r="A3" t="inlineStr">
        <is>
          <t>production amount</t>
        </is>
      </c>
      <c r="B3" t="n">
        <v>1</v>
      </c>
    </row>
    <row r="4">
      <c r="A4" t="inlineStr">
        <is>
          <t>reference product</t>
        </is>
      </c>
      <c r="B4" t="inlineStr">
        <is>
          <t>Eucalyptus, harvested, at ethanol plant</t>
        </is>
      </c>
    </row>
    <row r="5">
      <c r="A5" t="inlineStr">
        <is>
          <t>type</t>
        </is>
      </c>
      <c r="B5" t="inlineStr">
        <is>
          <t>process</t>
        </is>
      </c>
    </row>
    <row r="6">
      <c r="A6" t="inlineStr">
        <is>
          <t>unit</t>
        </is>
      </c>
      <c r="B6" t="inlineStr">
        <is>
          <t>kilogram</t>
        </is>
      </c>
    </row>
    <row r="7">
      <c r="A7" t="inlineStr">
        <is>
          <t>source</t>
        </is>
      </c>
      <c r="B7" t="inlineStr">
        <is>
          <t>Sara González-García, M. Teresa Moreira, Gumersindo Feijoo, Environmental aspects of eucalyptus based ethanol production and use, Science of The Total Environment, Volume 438, 2012, Pages 1-8, ISSN 0048-9697, https://doi.org/10.1016/j.scitotenv.2012.07.044.</t>
        </is>
      </c>
    </row>
    <row r="8">
      <c r="A8" t="inlineStr">
        <is>
          <t>comment</t>
        </is>
      </c>
      <c r="B8" t="inlineStr">
        <is>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is>
      </c>
    </row>
    <row r="9">
      <c r="A9" t="inlineStr">
        <is>
          <t>LHV [MJ/kg dry]</t>
        </is>
      </c>
      <c r="B9" t="n">
        <v>18.85</v>
      </c>
    </row>
    <row r="10">
      <c r="A10" t="inlineStr">
        <is>
          <t>LHV [MJ/kg as received]</t>
        </is>
      </c>
      <c r="B10" t="n">
        <v>11.31</v>
      </c>
    </row>
    <row r="11">
      <c r="A11" t="inlineStr">
        <is>
          <t>Moisture content [% wt]</t>
        </is>
      </c>
      <c r="B11" t="n">
        <v>0.4</v>
      </c>
    </row>
    <row r="12">
      <c r="A12" t="inlineStr">
        <is>
          <t>Dry density [kg/m3]</t>
        </is>
      </c>
      <c r="B12" t="n">
        <v>549</v>
      </c>
    </row>
    <row r="13">
      <c r="A13" t="inlineStr">
        <is>
          <t>Annual production [t/ha]</t>
        </is>
      </c>
      <c r="B13" t="n">
        <v>5.2</v>
      </c>
    </row>
    <row r="14">
      <c r="A14" t="inlineStr">
        <is>
          <t>classifications</t>
        </is>
      </c>
      <c r="B14" t="inlineStr">
        <is>
          <t>CPC::03132:Fuel wood of non-coniferous wood</t>
        </is>
      </c>
    </row>
    <row r="15">
      <c r="A15" t="inlineStr">
        <is>
          <t>Exchanges</t>
        </is>
      </c>
    </row>
    <row r="16">
      <c r="A16" t="inlineStr">
        <is>
          <t>name</t>
        </is>
      </c>
      <c r="B16" t="inlineStr">
        <is>
          <t>amount</t>
        </is>
      </c>
      <c r="C16" t="inlineStr">
        <is>
          <t>location</t>
        </is>
      </c>
      <c r="D16" t="inlineStr">
        <is>
          <t>unit</t>
        </is>
      </c>
      <c r="E16" t="inlineStr">
        <is>
          <t>categories</t>
        </is>
      </c>
      <c r="F16" t="inlineStr">
        <is>
          <t>type</t>
        </is>
      </c>
      <c r="G16" t="inlineStr">
        <is>
          <t>comment</t>
        </is>
      </c>
      <c r="H16" t="inlineStr">
        <is>
          <t>reference product</t>
        </is>
      </c>
    </row>
    <row r="17">
      <c r="A17" t="inlineStr">
        <is>
          <t>Farming and supply of eucalyptus</t>
        </is>
      </c>
      <c r="B17" t="n">
        <v>1</v>
      </c>
      <c r="C17" t="inlineStr">
        <is>
          <t>ES</t>
        </is>
      </c>
      <c r="D17" t="inlineStr">
        <is>
          <t>kilogram</t>
        </is>
      </c>
      <c r="F17" t="inlineStr">
        <is>
          <t>production</t>
        </is>
      </c>
      <c r="G17" t="inlineStr">
        <is>
          <t>40% moisture</t>
        </is>
      </c>
      <c r="H17" t="inlineStr">
        <is>
          <t>Eucalyptus, harvested, at ethanol plant</t>
        </is>
      </c>
    </row>
    <row r="18">
      <c r="A18" t="inlineStr">
        <is>
          <t>market for diesel, burned in agricultural machinery</t>
        </is>
      </c>
      <c r="B18" t="n">
        <v>0.7138</v>
      </c>
      <c r="C18" t="inlineStr">
        <is>
          <t>GLO</t>
        </is>
      </c>
      <c r="D18" t="inlineStr">
        <is>
          <t>megajoule</t>
        </is>
      </c>
      <c r="F18" t="inlineStr">
        <is>
          <t>technosphere</t>
        </is>
      </c>
      <c r="G18" t="inlineStr">
        <is>
          <t>Originally givne as gasoline consumption, however, most tractors and other farm equipment run on diesel.</t>
        </is>
      </c>
      <c r="H18" t="inlineStr">
        <is>
          <t>diesel, burned in agricultural machinery</t>
        </is>
      </c>
    </row>
    <row r="19">
      <c r="A19" t="inlineStr">
        <is>
          <t>market group for electricity, low voltage</t>
        </is>
      </c>
      <c r="B19" t="n">
        <v>0.001423739322833333</v>
      </c>
      <c r="C19" t="inlineStr">
        <is>
          <t>RER</t>
        </is>
      </c>
      <c r="D19" t="inlineStr">
        <is>
          <t>kilowatt hour</t>
        </is>
      </c>
      <c r="F19" t="inlineStr">
        <is>
          <t>technosphere</t>
        </is>
      </c>
      <c r="G19" t="inlineStr">
        <is>
          <t>Originally, no electricity input is declared, so we reuse values from GREET to be consistent.</t>
        </is>
      </c>
      <c r="H19" t="inlineStr">
        <is>
          <t>electricity, low voltage</t>
        </is>
      </c>
    </row>
    <row r="20">
      <c r="A20" t="inlineStr">
        <is>
          <t>market for transport, freight, lorry, unspecified</t>
        </is>
      </c>
      <c r="B20" t="n">
        <v>0.05</v>
      </c>
      <c r="C20" t="inlineStr">
        <is>
          <t>RER</t>
        </is>
      </c>
      <c r="D20" t="inlineStr">
        <is>
          <t>ton kilometer</t>
        </is>
      </c>
      <c r="F20" t="inlineStr">
        <is>
          <t>technosphere</t>
        </is>
      </c>
      <c r="G20" t="inlineStr">
        <is>
          <t>Given as 50 km.</t>
        </is>
      </c>
      <c r="H20" t="inlineStr">
        <is>
          <t>transport, freight, lorry, unspecified</t>
        </is>
      </c>
    </row>
    <row r="21">
      <c r="A21" t="inlineStr">
        <is>
          <t>market for inorganic nitrogen fertiliser, as N</t>
        </is>
      </c>
      <c r="B21" t="n">
        <v>0.00106</v>
      </c>
      <c r="C21" t="inlineStr">
        <is>
          <t>ES</t>
        </is>
      </c>
      <c r="D21" t="inlineStr">
        <is>
          <t>kilogram</t>
        </is>
      </c>
      <c r="F21" t="inlineStr">
        <is>
          <t>technosphere</t>
        </is>
      </c>
      <c r="H21" t="inlineStr">
        <is>
          <t>inorganic nitrogen fertiliser, as N</t>
        </is>
      </c>
    </row>
    <row r="22">
      <c r="A22" t="inlineStr">
        <is>
          <t>market for inorganic phosphorus fertiliser, as P2O5</t>
        </is>
      </c>
      <c r="B22" t="n">
        <v>0.00179</v>
      </c>
      <c r="C22" t="inlineStr">
        <is>
          <t>ES</t>
        </is>
      </c>
      <c r="D22" t="inlineStr">
        <is>
          <t>kilogram</t>
        </is>
      </c>
      <c r="F22" t="inlineStr">
        <is>
          <t>technosphere</t>
        </is>
      </c>
      <c r="H22" t="inlineStr">
        <is>
          <t>inorganic phosphorus fertiliser, as P2O5</t>
        </is>
      </c>
    </row>
    <row r="23">
      <c r="A23" t="inlineStr">
        <is>
          <t>market for inorganic potassium fertiliser, as K2O</t>
        </is>
      </c>
      <c r="B23" t="n">
        <v>0.00142</v>
      </c>
      <c r="C23" t="inlineStr">
        <is>
          <t>ES</t>
        </is>
      </c>
      <c r="D23" t="inlineStr">
        <is>
          <t>kilogram</t>
        </is>
      </c>
      <c r="F23" t="inlineStr">
        <is>
          <t>technosphere</t>
        </is>
      </c>
      <c r="H23" t="inlineStr">
        <is>
          <t>inorganic potassium fertiliser, as K2O</t>
        </is>
      </c>
    </row>
    <row r="24">
      <c r="A24" t="inlineStr">
        <is>
          <t>market for glyphosate</t>
        </is>
      </c>
      <c r="B24" t="n">
        <v>0.0003462</v>
      </c>
      <c r="C24" t="inlineStr">
        <is>
          <t>GLO</t>
        </is>
      </c>
      <c r="D24" t="inlineStr">
        <is>
          <t>kilogram</t>
        </is>
      </c>
      <c r="F24" t="inlineStr">
        <is>
          <t>technosphere</t>
        </is>
      </c>
      <c r="G24" t="inlineStr">
        <is>
          <t>herbicide, 342mL per ton</t>
        </is>
      </c>
      <c r="H24" t="inlineStr">
        <is>
          <t>glyphosate</t>
        </is>
      </c>
    </row>
    <row r="25">
      <c r="A25" t="inlineStr">
        <is>
          <t>market for packaging film, low density polyethylene</t>
        </is>
      </c>
      <c r="B25" t="n">
        <v>0.0003374784</v>
      </c>
      <c r="C25" t="inlineStr">
        <is>
          <t>GLO</t>
        </is>
      </c>
      <c r="D25" t="inlineStr">
        <is>
          <t>kilogram</t>
        </is>
      </c>
      <c r="F25" t="inlineStr">
        <is>
          <t>technosphere</t>
        </is>
      </c>
      <c r="G25" t="inlineStr">
        <is>
          <t>Originally, no platic film for transport is declared, so we reuse values from GREET (53 miles) to be consistent.</t>
        </is>
      </c>
      <c r="H25" t="inlineStr">
        <is>
          <t>packaging film, low density polyethylene</t>
        </is>
      </c>
    </row>
    <row r="26">
      <c r="A26" t="inlineStr">
        <is>
          <t>Carbon dioxide, in air</t>
        </is>
      </c>
      <c r="B26" t="n">
        <v>1.098</v>
      </c>
      <c r="D26" t="inlineStr">
        <is>
          <t>kilogram</t>
        </is>
      </c>
      <c r="E26" t="inlineStr">
        <is>
          <t>natural resource::in air</t>
        </is>
      </c>
      <c r="F26" t="inlineStr">
        <is>
          <t>biosphere</t>
        </is>
      </c>
      <c r="G26" t="inlineStr">
        <is>
          <t>1.83 kg CO2/kg dry, with 40% moisture.</t>
        </is>
      </c>
    </row>
    <row r="27">
      <c r="A27" t="inlineStr">
        <is>
          <t>Energy, gross calorific value, in biomass</t>
        </is>
      </c>
      <c r="B27" t="n">
        <v>11.31</v>
      </c>
      <c r="D27" t="inlineStr">
        <is>
          <t>megajoule</t>
        </is>
      </c>
      <c r="E27" t="inlineStr">
        <is>
          <t>natural resource::biotic</t>
        </is>
      </c>
      <c r="F27" t="inlineStr">
        <is>
          <t>biosphere</t>
        </is>
      </c>
      <c r="G27" t="inlineStr">
        <is>
          <t>https://phyllis.nl/Biomass/View/3291</t>
        </is>
      </c>
    </row>
    <row r="28">
      <c r="A28" t="inlineStr">
        <is>
          <t>Occupation, annual crop, non-irrigated, intensive</t>
        </is>
      </c>
      <c r="B28" t="n">
        <v>0.4363636363636363</v>
      </c>
      <c r="D28" t="inlineStr">
        <is>
          <t>square meter-year</t>
        </is>
      </c>
      <c r="E28" t="inlineStr">
        <is>
          <t>natural resource::land</t>
        </is>
      </c>
      <c r="F28" t="inlineStr">
        <is>
          <t>biosphere</t>
        </is>
      </c>
      <c r="G28" t="inlineStr">
        <is>
          <t>Based on "hardwood forestry, eucalyptus ssp., sustainable forest management"</t>
        </is>
      </c>
    </row>
    <row r="29">
      <c r="A29" t="inlineStr">
        <is>
          <t>Transformation, from annual crop, non-irrigated</t>
        </is>
      </c>
      <c r="B29" t="n">
        <v>0.02181818181818182</v>
      </c>
      <c r="D29" t="inlineStr">
        <is>
          <t>square meter</t>
        </is>
      </c>
      <c r="E29" t="inlineStr">
        <is>
          <t>natural resource::land</t>
        </is>
      </c>
      <c r="F29" t="inlineStr">
        <is>
          <t>biosphere</t>
        </is>
      </c>
      <c r="G29" t="inlineStr">
        <is>
          <t>Based on "hardwood forestry, eucalyptus ssp., sustainable forest management"</t>
        </is>
      </c>
    </row>
    <row r="30">
      <c r="A30" t="inlineStr">
        <is>
          <t>Transformation, to annual crop, non-irrigated, intensive</t>
        </is>
      </c>
      <c r="B30" t="n">
        <v>0.02181818181818182</v>
      </c>
      <c r="D30" t="inlineStr">
        <is>
          <t>square meter</t>
        </is>
      </c>
      <c r="E30" t="inlineStr">
        <is>
          <t>natural resource::land</t>
        </is>
      </c>
      <c r="F30" t="inlineStr">
        <is>
          <t>biosphere</t>
        </is>
      </c>
      <c r="G30" t="inlineStr">
        <is>
          <t>Based on "hardwood forestry, eucalyptus ssp., sustainable forest management"</t>
        </is>
      </c>
    </row>
    <row r="31">
      <c r="A31" t="inlineStr">
        <is>
          <t>market for tap water</t>
        </is>
      </c>
      <c r="B31" t="n">
        <v>0.07787988489742879</v>
      </c>
      <c r="C31" t="inlineStr">
        <is>
          <t>Europe without Switzerland</t>
        </is>
      </c>
      <c r="D31" t="inlineStr">
        <is>
          <t>kilogram</t>
        </is>
      </c>
      <c r="F31" t="inlineStr">
        <is>
          <t>technosphere</t>
        </is>
      </c>
      <c r="G31" t="inlineStr">
        <is>
          <t>from ecoinvent's hardwood forestry, eucalyptus ssp., planted forest management</t>
        </is>
      </c>
      <c r="H31" t="inlineStr">
        <is>
          <t>tap water</t>
        </is>
      </c>
    </row>
    <row r="32">
      <c r="A32" t="inlineStr">
        <is>
          <t>market for lime</t>
        </is>
      </c>
      <c r="B32" t="n">
        <v>0.016877209859666</v>
      </c>
      <c r="C32" t="inlineStr">
        <is>
          <t>RoW</t>
        </is>
      </c>
      <c r="D32" t="inlineStr">
        <is>
          <t>kilogram</t>
        </is>
      </c>
      <c r="F32" t="inlineStr">
        <is>
          <t>technosphere</t>
        </is>
      </c>
      <c r="G32" t="inlineStr">
        <is>
          <t>from ecoinvent's hardwood forestry, eucalyptus ssp., planted forest management</t>
        </is>
      </c>
      <c r="H32" t="inlineStr">
        <is>
          <t>lime</t>
        </is>
      </c>
    </row>
    <row r="33">
      <c r="A33" t="inlineStr">
        <is>
          <t>market for eucalyptus seedling, for planting</t>
        </is>
      </c>
      <c r="B33" t="n">
        <v>0.0059070234508831</v>
      </c>
      <c r="C33" t="inlineStr">
        <is>
          <t>GLO</t>
        </is>
      </c>
      <c r="D33" t="inlineStr">
        <is>
          <t>unit</t>
        </is>
      </c>
      <c r="F33" t="inlineStr">
        <is>
          <t>technosphere</t>
        </is>
      </c>
      <c r="G33" t="inlineStr">
        <is>
          <t>from ecoinvent's hardwood forestry, eucalyptus ssp., planted forest management</t>
        </is>
      </c>
      <c r="H33" t="inlineStr">
        <is>
          <t>eucalyptus seedling, for planting</t>
        </is>
      </c>
    </row>
    <row r="34">
      <c r="A34" t="inlineStr">
        <is>
          <t>market for gypsum, mineral</t>
        </is>
      </c>
      <c r="B34" t="n">
        <v>0.0025315814789499</v>
      </c>
      <c r="C34" t="inlineStr">
        <is>
          <t>RoW</t>
        </is>
      </c>
      <c r="D34" t="inlineStr">
        <is>
          <t>kilogram</t>
        </is>
      </c>
      <c r="F34" t="inlineStr">
        <is>
          <t>technosphere</t>
        </is>
      </c>
      <c r="G34" t="inlineStr">
        <is>
          <t>from ecoinvent's hardwood forestry, eucalyptus ssp., planted forest management</t>
        </is>
      </c>
      <c r="H34" t="inlineStr">
        <is>
          <t>gypsum, mineral</t>
        </is>
      </c>
    </row>
    <row r="35">
      <c r="A35" t="inlineStr">
        <is>
          <t>market for boric acid, anhydrous, powder</t>
        </is>
      </c>
      <c r="B35" t="n">
        <v>4.81844341493464e-05</v>
      </c>
      <c r="C35" t="inlineStr">
        <is>
          <t>GLO</t>
        </is>
      </c>
      <c r="D35" t="inlineStr">
        <is>
          <t>kilogram</t>
        </is>
      </c>
      <c r="F35" t="inlineStr">
        <is>
          <t>technosphere</t>
        </is>
      </c>
      <c r="G35" t="inlineStr">
        <is>
          <t>from ecoinvent's hardwood forestry, eucalyptus ssp., planted forest management</t>
        </is>
      </c>
      <c r="H35" t="inlineStr">
        <is>
          <t>boric acid, anhydrous, powder</t>
        </is>
      </c>
    </row>
    <row r="36">
      <c r="A36" t="inlineStr">
        <is>
          <t>market for skidding, skidder</t>
        </is>
      </c>
      <c r="B36" t="n">
        <v>4.03e-05</v>
      </c>
      <c r="C36" t="inlineStr">
        <is>
          <t>GLO</t>
        </is>
      </c>
      <c r="D36" t="inlineStr">
        <is>
          <t>hour</t>
        </is>
      </c>
      <c r="F36" t="inlineStr">
        <is>
          <t>technosphere</t>
        </is>
      </c>
      <c r="G36" t="inlineStr">
        <is>
          <t>from ecoinvent's hardwood forestry, eucalyptus ssp., planted forest management</t>
        </is>
      </c>
      <c r="H36" t="inlineStr">
        <is>
          <t>skidding, skidder</t>
        </is>
      </c>
    </row>
    <row r="37">
      <c r="A37" t="inlineStr">
        <is>
          <t>market for mulching</t>
        </is>
      </c>
      <c r="B37" t="n">
        <v>3.67e-05</v>
      </c>
      <c r="C37" t="inlineStr">
        <is>
          <t>GLO</t>
        </is>
      </c>
      <c r="D37" t="inlineStr">
        <is>
          <t>hectare</t>
        </is>
      </c>
      <c r="F37" t="inlineStr">
        <is>
          <t>technosphere</t>
        </is>
      </c>
      <c r="G37" t="inlineStr">
        <is>
          <t>from ecoinvent's hardwood forestry, eucalyptus ssp., planted forest management</t>
        </is>
      </c>
      <c r="H37" t="inlineStr">
        <is>
          <t>mulching</t>
        </is>
      </c>
    </row>
    <row r="38">
      <c r="A38" t="inlineStr">
        <is>
          <t>fertilising, by broadcaster</t>
        </is>
      </c>
      <c r="B38" t="n">
        <v>2.63e-05</v>
      </c>
      <c r="C38" t="inlineStr">
        <is>
          <t>CH</t>
        </is>
      </c>
      <c r="D38" t="inlineStr">
        <is>
          <t>hectare</t>
        </is>
      </c>
      <c r="F38" t="inlineStr">
        <is>
          <t>technosphere</t>
        </is>
      </c>
      <c r="G38" t="inlineStr">
        <is>
          <t>from ecoinvent's hardwood forestry, eucalyptus ssp., planted forest management</t>
        </is>
      </c>
      <c r="H38" t="inlineStr">
        <is>
          <t>fertilising, by broadcaster</t>
        </is>
      </c>
    </row>
    <row r="39">
      <c r="A39" t="inlineStr">
        <is>
          <t>market for glyphosate</t>
        </is>
      </c>
      <c r="B39" t="n">
        <v>2.61174822578331e-05</v>
      </c>
      <c r="C39" t="inlineStr">
        <is>
          <t>GLO</t>
        </is>
      </c>
      <c r="D39" t="inlineStr">
        <is>
          <t>kilogram</t>
        </is>
      </c>
      <c r="F39" t="inlineStr">
        <is>
          <t>technosphere</t>
        </is>
      </c>
      <c r="G39" t="inlineStr">
        <is>
          <t>from ecoinvent's hardwood forestry, eucalyptus ssp., planted forest management</t>
        </is>
      </c>
      <c r="H39" t="inlineStr">
        <is>
          <t>glyphosate</t>
        </is>
      </c>
    </row>
    <row r="40">
      <c r="A40" t="inlineStr">
        <is>
          <t>market for copper sulfate</t>
        </is>
      </c>
      <c r="B40" t="n">
        <v>1.38393120849261e-05</v>
      </c>
      <c r="C40" t="inlineStr">
        <is>
          <t>GLO</t>
        </is>
      </c>
      <c r="D40" t="inlineStr">
        <is>
          <t>kilogram</t>
        </is>
      </c>
      <c r="F40" t="inlineStr">
        <is>
          <t>technosphere</t>
        </is>
      </c>
      <c r="G40" t="inlineStr">
        <is>
          <t>from ecoinvent's hardwood forestry, eucalyptus ssp., planted forest management</t>
        </is>
      </c>
      <c r="H40" t="inlineStr">
        <is>
          <t>copper sulfate</t>
        </is>
      </c>
    </row>
    <row r="41">
      <c r="A41" t="inlineStr">
        <is>
          <t>market for zinc oxide</t>
        </is>
      </c>
      <c r="B41" t="n">
        <v>8.77614912702632e-06</v>
      </c>
      <c r="C41" t="inlineStr">
        <is>
          <t>GLO</t>
        </is>
      </c>
      <c r="D41" t="inlineStr">
        <is>
          <t>kilogram</t>
        </is>
      </c>
      <c r="F41" t="inlineStr">
        <is>
          <t>technosphere</t>
        </is>
      </c>
      <c r="G41" t="inlineStr">
        <is>
          <t>from ecoinvent's hardwood forestry, eucalyptus ssp., planted forest management</t>
        </is>
      </c>
      <c r="H41" t="inlineStr">
        <is>
          <t>zinc oxide</t>
        </is>
      </c>
    </row>
    <row r="42">
      <c r="A42" t="inlineStr">
        <is>
          <t>market for tillage, ploughing</t>
        </is>
      </c>
      <c r="B42" t="n">
        <v>1.78e-06</v>
      </c>
      <c r="C42" t="inlineStr">
        <is>
          <t>GLO</t>
        </is>
      </c>
      <c r="D42" t="inlineStr">
        <is>
          <t>hectare</t>
        </is>
      </c>
      <c r="F42" t="inlineStr">
        <is>
          <t>technosphere</t>
        </is>
      </c>
      <c r="G42" t="inlineStr">
        <is>
          <t>from ecoinvent's hardwood forestry, eucalyptus ssp., planted forest management</t>
        </is>
      </c>
      <c r="H42" t="inlineStr">
        <is>
          <t>tillage, ploughing</t>
        </is>
      </c>
    </row>
    <row r="43">
      <c r="A43" t="inlineStr">
        <is>
          <t>market for planting</t>
        </is>
      </c>
      <c r="B43" t="n">
        <v>1.09e-06</v>
      </c>
      <c r="C43" t="inlineStr">
        <is>
          <t>GLO</t>
        </is>
      </c>
      <c r="D43" t="inlineStr">
        <is>
          <t>hectare</t>
        </is>
      </c>
      <c r="F43" t="inlineStr">
        <is>
          <t>technosphere</t>
        </is>
      </c>
      <c r="G43" t="inlineStr">
        <is>
          <t>from ecoinvent's hardwood forestry, eucalyptus ssp., planted forest management</t>
        </is>
      </c>
      <c r="H43" t="inlineStr">
        <is>
          <t>planting</t>
        </is>
      </c>
    </row>
    <row r="44">
      <c r="A44" t="inlineStr">
        <is>
          <t>Ammonia</t>
        </is>
      </c>
      <c r="B44" t="n">
        <v>4.87e-05</v>
      </c>
      <c r="D44" t="inlineStr">
        <is>
          <t>kilogram</t>
        </is>
      </c>
      <c r="E44" t="inlineStr">
        <is>
          <t>air::non-urban air or from high stacks</t>
        </is>
      </c>
      <c r="F44" t="inlineStr">
        <is>
          <t>biosphere</t>
        </is>
      </c>
      <c r="G44" t="inlineStr">
        <is>
          <t>Given</t>
        </is>
      </c>
    </row>
    <row r="45">
      <c r="A45" t="inlineStr">
        <is>
          <t>Dinitrogen monoxide</t>
        </is>
      </c>
      <c r="B45" t="n">
        <v>1.79e-05</v>
      </c>
      <c r="D45" t="inlineStr">
        <is>
          <t>kilogram</t>
        </is>
      </c>
      <c r="E45" t="inlineStr">
        <is>
          <t>air::non-urban air or from high stacks</t>
        </is>
      </c>
      <c r="F45" t="inlineStr">
        <is>
          <t>biosphere</t>
        </is>
      </c>
      <c r="G45" t="inlineStr">
        <is>
          <t>Given</t>
        </is>
      </c>
    </row>
    <row r="46">
      <c r="A46" t="inlineStr">
        <is>
          <t>Nitrogen oxides</t>
        </is>
      </c>
      <c r="B46" t="n">
        <v>2.56e-06</v>
      </c>
      <c r="D46" t="inlineStr">
        <is>
          <t>kilogram</t>
        </is>
      </c>
      <c r="E46" t="inlineStr">
        <is>
          <t>air::non-urban air or from high stacks</t>
        </is>
      </c>
      <c r="F46" t="inlineStr">
        <is>
          <t>biosphere</t>
        </is>
      </c>
      <c r="G46" t="inlineStr">
        <is>
          <t>Given</t>
        </is>
      </c>
    </row>
    <row r="47">
      <c r="A47" t="inlineStr">
        <is>
          <t>Carbon dioxide, fossil</t>
        </is>
      </c>
      <c r="B47" t="n">
        <v>0.008272618977297339</v>
      </c>
      <c r="D47" t="inlineStr">
        <is>
          <t>kilogram</t>
        </is>
      </c>
      <c r="E47" t="inlineStr">
        <is>
          <t>air::non-urban air or from high stacks</t>
        </is>
      </c>
      <c r="F47" t="inlineStr">
        <is>
          <t>biosphere</t>
        </is>
      </c>
      <c r="G47" t="inlineStr">
        <is>
          <t>from ecoinvent's hardwood forestry, eucalyptus ssp., planted forest management</t>
        </is>
      </c>
    </row>
    <row r="48">
      <c r="A48" t="inlineStr">
        <is>
          <t>Nitrate</t>
        </is>
      </c>
      <c r="B48" t="n">
        <v>0.000503393256584222</v>
      </c>
      <c r="D48" t="inlineStr">
        <is>
          <t>kilogram</t>
        </is>
      </c>
      <c r="E48" t="inlineStr">
        <is>
          <t>water::ground-</t>
        </is>
      </c>
      <c r="F48" t="inlineStr">
        <is>
          <t>biosphere</t>
        </is>
      </c>
      <c r="G48" t="inlineStr">
        <is>
          <t>from ecoinvent's hardwood forestry, eucalyptus ssp., planted forest management</t>
        </is>
      </c>
    </row>
    <row r="49">
      <c r="A49" t="inlineStr">
        <is>
          <t>Water</t>
        </is>
      </c>
      <c r="B49" t="n">
        <v>7.78798848974288e-05</v>
      </c>
      <c r="D49" t="inlineStr">
        <is>
          <t>cubic meter</t>
        </is>
      </c>
      <c r="E49" t="inlineStr">
        <is>
          <t>air::non-urban air or from high stacks</t>
        </is>
      </c>
      <c r="F49" t="inlineStr">
        <is>
          <t>biosphere</t>
        </is>
      </c>
      <c r="G49" t="inlineStr">
        <is>
          <t>from ecoinvent's hardwood forestry, eucalyptus ssp., planted forest management</t>
        </is>
      </c>
    </row>
    <row r="50">
      <c r="A50" t="inlineStr">
        <is>
          <t>Glyphosate</t>
        </is>
      </c>
      <c r="B50" t="n">
        <v>2.61174822578331e-05</v>
      </c>
      <c r="D50" t="inlineStr">
        <is>
          <t>kilogram</t>
        </is>
      </c>
      <c r="E50" t="inlineStr">
        <is>
          <t>soil::agricultural</t>
        </is>
      </c>
      <c r="F50" t="inlineStr">
        <is>
          <t>biosphere</t>
        </is>
      </c>
      <c r="G50" t="inlineStr">
        <is>
          <t>from ecoinvent's hardwood forestry, eucalyptus ssp., planted forest management</t>
        </is>
      </c>
    </row>
    <row r="51">
      <c r="A51" t="inlineStr">
        <is>
          <t>Phosphorus</t>
        </is>
      </c>
      <c r="B51" t="n">
        <v>8.05791245791246e-06</v>
      </c>
      <c r="D51" t="inlineStr">
        <is>
          <t>kilogram</t>
        </is>
      </c>
      <c r="E51" t="inlineStr">
        <is>
          <t>water::surface water</t>
        </is>
      </c>
      <c r="F51" t="inlineStr">
        <is>
          <t>biosphere</t>
        </is>
      </c>
      <c r="G51" t="inlineStr">
        <is>
          <t>from ecoinvent's hardwood forestry, eucalyptus ssp., planted forest management</t>
        </is>
      </c>
    </row>
    <row r="52">
      <c r="A52" t="inlineStr">
        <is>
          <t>Lead</t>
        </is>
      </c>
      <c r="B52" t="n">
        <v>5.10535598254897e-07</v>
      </c>
      <c r="D52" t="inlineStr">
        <is>
          <t>kilogram</t>
        </is>
      </c>
      <c r="E52" t="inlineStr">
        <is>
          <t>soil::forestry</t>
        </is>
      </c>
      <c r="F52" t="inlineStr">
        <is>
          <t>biosphere</t>
        </is>
      </c>
      <c r="G52" t="inlineStr">
        <is>
          <t>from ecoinvent's hardwood forestry, eucalyptus ssp., planted forest management</t>
        </is>
      </c>
    </row>
    <row r="53">
      <c r="A53" t="inlineStr">
        <is>
          <t>Flumioxazin</t>
        </is>
      </c>
      <c r="B53" t="n">
        <v>4.2193024649165e-07</v>
      </c>
      <c r="D53" t="inlineStr">
        <is>
          <t>kilogram</t>
        </is>
      </c>
      <c r="E53" t="inlineStr">
        <is>
          <t>soil::agricultural</t>
        </is>
      </c>
      <c r="F53" t="inlineStr">
        <is>
          <t>biosphere</t>
        </is>
      </c>
      <c r="G53" t="inlineStr">
        <is>
          <t>from ecoinvent's hardwood forestry, eucalyptus ssp., planted forest management</t>
        </is>
      </c>
    </row>
    <row r="54">
      <c r="A54" t="inlineStr">
        <is>
          <t>Chromium</t>
        </is>
      </c>
      <c r="B54" t="n">
        <v>3.70454756419669e-07</v>
      </c>
      <c r="D54" t="inlineStr">
        <is>
          <t>kilogram</t>
        </is>
      </c>
      <c r="E54" t="inlineStr">
        <is>
          <t>soil::forestry</t>
        </is>
      </c>
      <c r="F54" t="inlineStr">
        <is>
          <t>biosphere</t>
        </is>
      </c>
      <c r="G54" t="inlineStr">
        <is>
          <t>from ecoinvent's hardwood forestry, eucalyptus ssp., planted forest management</t>
        </is>
      </c>
    </row>
    <row r="55">
      <c r="A55" t="inlineStr">
        <is>
          <t>Pesticides, unspecified</t>
        </is>
      </c>
      <c r="B55" t="n">
        <v>3.64969663215277e-07</v>
      </c>
      <c r="D55" t="inlineStr">
        <is>
          <t>kilogram</t>
        </is>
      </c>
      <c r="E55" t="inlineStr">
        <is>
          <t>soil::agricultural</t>
        </is>
      </c>
      <c r="F55" t="inlineStr">
        <is>
          <t>biosphere</t>
        </is>
      </c>
      <c r="G55" t="inlineStr">
        <is>
          <t>from ecoinvent's hardwood forestry, eucalyptus ssp., planted forest management</t>
        </is>
      </c>
    </row>
    <row r="56">
      <c r="A56" t="inlineStr">
        <is>
          <t>Nickel</t>
        </is>
      </c>
      <c r="B56" t="n">
        <v>7.17281419035805e-08</v>
      </c>
      <c r="D56" t="inlineStr">
        <is>
          <t>kilogram</t>
        </is>
      </c>
      <c r="E56" t="inlineStr">
        <is>
          <t>soil::forestry</t>
        </is>
      </c>
      <c r="F56" t="inlineStr">
        <is>
          <t>biosphere</t>
        </is>
      </c>
      <c r="G56" t="inlineStr">
        <is>
          <t>from ecoinvent's hardwood forestry, eucalyptus ssp., planted forest management</t>
        </is>
      </c>
    </row>
    <row r="57">
      <c r="A57" t="inlineStr">
        <is>
          <t>Cadmium</t>
        </is>
      </c>
      <c r="B57" t="n">
        <v>2.0969933250635e-08</v>
      </c>
      <c r="D57" t="inlineStr">
        <is>
          <t>kilogram</t>
        </is>
      </c>
      <c r="E57" t="inlineStr">
        <is>
          <t>soil::forestry</t>
        </is>
      </c>
      <c r="F57" t="inlineStr">
        <is>
          <t>biosphere</t>
        </is>
      </c>
      <c r="G57" t="inlineStr">
        <is>
          <t>from ecoinvent's hardwood forestry, eucalyptus ssp., planted forest management</t>
        </is>
      </c>
    </row>
    <row r="58">
      <c r="A58" t="inlineStr">
        <is>
          <t>Lead</t>
        </is>
      </c>
      <c r="B58" t="n">
        <v>5.10535598254896e-11</v>
      </c>
      <c r="D58" t="inlineStr">
        <is>
          <t>kilogram</t>
        </is>
      </c>
      <c r="E58" t="inlineStr">
        <is>
          <t>water::surface water</t>
        </is>
      </c>
      <c r="F58" t="inlineStr">
        <is>
          <t>biosphere</t>
        </is>
      </c>
      <c r="G58" t="inlineStr">
        <is>
          <t>from ecoinvent's hardwood forestry, eucalyptus ssp., planted forest management</t>
        </is>
      </c>
    </row>
    <row r="59">
      <c r="A59" t="inlineStr">
        <is>
          <t>Chromium, ion</t>
        </is>
      </c>
      <c r="B59" t="n">
        <v>3.70454756419669e-11</v>
      </c>
      <c r="D59" t="inlineStr">
        <is>
          <t>kilogram</t>
        </is>
      </c>
      <c r="E59" t="inlineStr">
        <is>
          <t>water::surface water</t>
        </is>
      </c>
      <c r="F59" t="inlineStr">
        <is>
          <t>biosphere</t>
        </is>
      </c>
      <c r="G59" t="inlineStr">
        <is>
          <t>from ecoinvent's hardwood forestry, eucalyptus ssp., planted forest management</t>
        </is>
      </c>
    </row>
    <row r="60">
      <c r="A60" t="inlineStr">
        <is>
          <t>Nickel, ion</t>
        </is>
      </c>
      <c r="B60" t="n">
        <v>7.17281419035805e-12</v>
      </c>
      <c r="D60" t="inlineStr">
        <is>
          <t>kilogram</t>
        </is>
      </c>
      <c r="E60" t="inlineStr">
        <is>
          <t>water::surface water</t>
        </is>
      </c>
      <c r="F60" t="inlineStr">
        <is>
          <t>biosphere</t>
        </is>
      </c>
      <c r="G60" t="inlineStr">
        <is>
          <t>from ecoinvent's hardwood forestry, eucalyptus ssp., planted forest management</t>
        </is>
      </c>
    </row>
    <row r="61">
      <c r="A61" t="inlineStr">
        <is>
          <t>Cadmium, ion</t>
        </is>
      </c>
      <c r="B61" t="n">
        <v>2.0969933250635e-12</v>
      </c>
      <c r="D61" t="inlineStr">
        <is>
          <t>kilogram</t>
        </is>
      </c>
      <c r="E61" t="inlineStr">
        <is>
          <t>water::surface water</t>
        </is>
      </c>
      <c r="F61" t="inlineStr">
        <is>
          <t>biosphere</t>
        </is>
      </c>
      <c r="G61" t="inlineStr">
        <is>
          <t>from ecoinvent's hardwood forestry, eucalyptus ssp., planted forest management</t>
        </is>
      </c>
    </row>
    <row r="62">
      <c r="A62" t="inlineStr">
        <is>
          <t>Copper, ion</t>
        </is>
      </c>
      <c r="B62" t="n">
        <v>-9.704395669307951e-10</v>
      </c>
      <c r="D62" t="inlineStr">
        <is>
          <t>kilogram</t>
        </is>
      </c>
      <c r="E62" t="inlineStr">
        <is>
          <t>water::surface water</t>
        </is>
      </c>
      <c r="F62" t="inlineStr">
        <is>
          <t>biosphere</t>
        </is>
      </c>
      <c r="G62" t="inlineStr">
        <is>
          <t>from ecoinvent's hardwood forestry, eucalyptus ssp., planted forest management</t>
        </is>
      </c>
    </row>
    <row r="63">
      <c r="A63" t="inlineStr">
        <is>
          <t>Zinc, ion</t>
        </is>
      </c>
      <c r="B63" t="n">
        <v>-4.47246061281149e-09</v>
      </c>
      <c r="D63" t="inlineStr">
        <is>
          <t>kilogram</t>
        </is>
      </c>
      <c r="E63" t="inlineStr">
        <is>
          <t>water::surface water</t>
        </is>
      </c>
      <c r="F63" t="inlineStr">
        <is>
          <t>biosphere</t>
        </is>
      </c>
      <c r="G63" t="inlineStr">
        <is>
          <t>from ecoinvent's hardwood forestry, eucalyptus ssp., planted forest management</t>
        </is>
      </c>
    </row>
    <row r="64">
      <c r="A64" t="inlineStr">
        <is>
          <t>Copper</t>
        </is>
      </c>
      <c r="B64" t="n">
        <v>-9.70439566930795e-06</v>
      </c>
      <c r="D64" t="inlineStr">
        <is>
          <t>kilogram</t>
        </is>
      </c>
      <c r="E64" t="inlineStr">
        <is>
          <t>soil::forestry</t>
        </is>
      </c>
      <c r="F64" t="inlineStr">
        <is>
          <t>biosphere</t>
        </is>
      </c>
      <c r="G64" t="inlineStr">
        <is>
          <t>from ecoinvent's hardwood forestry, eucalyptus ssp., planted forest management</t>
        </is>
      </c>
    </row>
    <row r="65">
      <c r="A65" t="inlineStr">
        <is>
          <t>Zinc</t>
        </is>
      </c>
      <c r="B65" t="n">
        <v>-4.47246061281149e-05</v>
      </c>
      <c r="D65" t="inlineStr">
        <is>
          <t>kilogram</t>
        </is>
      </c>
      <c r="E65" t="inlineStr">
        <is>
          <t>soil::forestry</t>
        </is>
      </c>
      <c r="F65" t="inlineStr">
        <is>
          <t>biosphere</t>
        </is>
      </c>
      <c r="G65" t="inlineStr">
        <is>
          <t>from ecoinvent's hardwood forestry, eucalyptus ssp., planted forest management</t>
        </is>
      </c>
    </row>
    <row r="66">
      <c r="A66" t="inlineStr">
        <is>
          <t>Water, unspecified natural origin</t>
        </is>
      </c>
      <c r="B66" t="n">
        <v>0</v>
      </c>
      <c r="D66" t="inlineStr">
        <is>
          <t>cubic meter</t>
        </is>
      </c>
      <c r="E66" t="inlineStr">
        <is>
          <t>natural resource::in water</t>
        </is>
      </c>
      <c r="F66" t="inlineStr">
        <is>
          <t>biosphere</t>
        </is>
      </c>
      <c r="G66" t="inlineStr">
        <is>
          <t>WF for sugar cane trash from https://doi.org/10.1016/j.jclepro.2017.02.032</t>
        </is>
      </c>
    </row>
    <row r="68">
      <c r="A68" t="inlineStr">
        <is>
          <t>Activity</t>
        </is>
      </c>
      <c r="B68" t="inlineStr">
        <is>
          <t>Ethanol production, via fermentation, from eucalyptus</t>
        </is>
      </c>
    </row>
    <row r="69">
      <c r="A69" t="inlineStr">
        <is>
          <t>location</t>
        </is>
      </c>
      <c r="B69" t="inlineStr">
        <is>
          <t>ES</t>
        </is>
      </c>
    </row>
    <row r="70">
      <c r="A70" t="inlineStr">
        <is>
          <t>production amount</t>
        </is>
      </c>
      <c r="B70" t="n">
        <v>1</v>
      </c>
    </row>
    <row r="71">
      <c r="A71" t="inlineStr">
        <is>
          <t>reference product</t>
        </is>
      </c>
      <c r="B71" t="inlineStr">
        <is>
          <t>ethanol, from eucalyptus</t>
        </is>
      </c>
    </row>
    <row r="72">
      <c r="A72" t="inlineStr">
        <is>
          <t>type</t>
        </is>
      </c>
      <c r="B72" t="inlineStr">
        <is>
          <t>process</t>
        </is>
      </c>
    </row>
    <row r="73">
      <c r="A73" t="inlineStr">
        <is>
          <t>unit</t>
        </is>
      </c>
      <c r="B73" t="inlineStr">
        <is>
          <t>kilogram</t>
        </is>
      </c>
    </row>
    <row r="74">
      <c r="A74" t="inlineStr">
        <is>
          <t>source</t>
        </is>
      </c>
      <c r="B74" t="inlineStr">
        <is>
          <t>Sara González-García, M. Teresa Moreira, Gumersindo Feijoo, Environmental aspects of eucalyptus based ethanol production and use, Science of The Total Environment, Volume 438, 2012, Pages 1-8, ISSN 0048-9697, https://doi.org/10.1016/j.scitotenv.2012.07.044.</t>
        </is>
      </c>
    </row>
    <row r="75">
      <c r="A75" t="inlineStr">
        <is>
          <t>comment</t>
        </is>
      </c>
      <c r="B75" t="inlineStr">
        <is>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is>
      </c>
    </row>
    <row r="76">
      <c r="A76" t="inlineStr">
        <is>
          <t>Conversion efficiency (exc. Fuel)</t>
        </is>
      </c>
      <c r="B76" t="n">
        <v>0.4574903649756467</v>
      </c>
    </row>
    <row r="77">
      <c r="A77" t="inlineStr">
        <is>
          <t>classifications</t>
        </is>
      </c>
      <c r="B77" t="inlineStr">
        <is>
          <t>CPC::34131:Ethyl alcohol and other spirits, denatured, of any strength</t>
        </is>
      </c>
    </row>
    <row r="78">
      <c r="A78" t="inlineStr">
        <is>
          <t>Exchanges</t>
        </is>
      </c>
    </row>
    <row r="79">
      <c r="A79" t="inlineStr">
        <is>
          <t>name</t>
        </is>
      </c>
      <c r="B79" t="inlineStr">
        <is>
          <t>amount</t>
        </is>
      </c>
      <c r="C79" t="inlineStr">
        <is>
          <t>location</t>
        </is>
      </c>
      <c r="D79" t="inlineStr">
        <is>
          <t>unit</t>
        </is>
      </c>
      <c r="E79" t="inlineStr">
        <is>
          <t>categories</t>
        </is>
      </c>
      <c r="F79" t="inlineStr">
        <is>
          <t>type</t>
        </is>
      </c>
      <c r="G79" t="inlineStr">
        <is>
          <t>comment</t>
        </is>
      </c>
      <c r="H79" t="inlineStr">
        <is>
          <t>reference product</t>
        </is>
      </c>
    </row>
    <row r="80">
      <c r="A80" t="inlineStr">
        <is>
          <t>Ethanol production, via fermentation, from eucalyptus</t>
        </is>
      </c>
      <c r="B80" t="n">
        <v>1</v>
      </c>
      <c r="C80" t="inlineStr">
        <is>
          <t>ES</t>
        </is>
      </c>
      <c r="D80" t="inlineStr">
        <is>
          <t>kilogram</t>
        </is>
      </c>
      <c r="F80" t="inlineStr">
        <is>
          <t>production</t>
        </is>
      </c>
      <c r="H80" t="inlineStr">
        <is>
          <t>ethanol, from eucalyptus</t>
        </is>
      </c>
    </row>
    <row r="81">
      <c r="A81" t="inlineStr">
        <is>
          <t>Farming and supply of eucalyptus</t>
        </is>
      </c>
      <c r="B81" t="n">
        <v>5.74</v>
      </c>
      <c r="C81" t="inlineStr">
        <is>
          <t>ES</t>
        </is>
      </c>
      <c r="D81" t="inlineStr">
        <is>
          <t>kilogram</t>
        </is>
      </c>
      <c r="F81" t="inlineStr">
        <is>
          <t>technosphere</t>
        </is>
      </c>
      <c r="H81" t="inlineStr">
        <is>
          <t>Eucalyptus, harvested, at ethanol plant</t>
        </is>
      </c>
    </row>
    <row r="82">
      <c r="A82" t="inlineStr">
        <is>
          <t>market for vinyl acetate</t>
        </is>
      </c>
      <c r="B82" t="n">
        <v>0.00164</v>
      </c>
      <c r="C82" t="inlineStr">
        <is>
          <t>GLO</t>
        </is>
      </c>
      <c r="D82" t="inlineStr">
        <is>
          <t>kilogram</t>
        </is>
      </c>
      <c r="F82" t="inlineStr">
        <is>
          <t>technosphere</t>
        </is>
      </c>
      <c r="H82" t="inlineStr">
        <is>
          <t>vinyl acetate</t>
        </is>
      </c>
    </row>
    <row r="83">
      <c r="A83" t="inlineStr">
        <is>
          <t>market for sulfuric acid</t>
        </is>
      </c>
      <c r="B83" t="n">
        <v>0.09290000000000001</v>
      </c>
      <c r="C83" t="inlineStr">
        <is>
          <t>RER</t>
        </is>
      </c>
      <c r="D83" t="inlineStr">
        <is>
          <t>kilogram</t>
        </is>
      </c>
      <c r="F83" t="inlineStr">
        <is>
          <t>technosphere</t>
        </is>
      </c>
      <c r="H83" t="inlineStr">
        <is>
          <t>sulfuric acid</t>
        </is>
      </c>
    </row>
    <row r="84">
      <c r="A84" t="inlineStr">
        <is>
          <t>market for lime</t>
        </is>
      </c>
      <c r="B84" t="n">
        <v>0.0677</v>
      </c>
      <c r="C84" t="inlineStr">
        <is>
          <t>RER</t>
        </is>
      </c>
      <c r="D84" t="inlineStr">
        <is>
          <t>kilogram</t>
        </is>
      </c>
      <c r="F84" t="inlineStr">
        <is>
          <t>technosphere</t>
        </is>
      </c>
      <c r="H84" t="inlineStr">
        <is>
          <t>lime</t>
        </is>
      </c>
    </row>
    <row r="85">
      <c r="A85" t="inlineStr">
        <is>
          <t>market for diammonium phosphate</t>
        </is>
      </c>
      <c r="B85" t="n">
        <v>0.00114</v>
      </c>
      <c r="C85" t="inlineStr">
        <is>
          <t>RER</t>
        </is>
      </c>
      <c r="D85" t="inlineStr">
        <is>
          <t>kilogram</t>
        </is>
      </c>
      <c r="F85" t="inlineStr">
        <is>
          <t>technosphere</t>
        </is>
      </c>
      <c r="H85" t="inlineStr">
        <is>
          <t>diammonium phosphate</t>
        </is>
      </c>
    </row>
    <row r="86">
      <c r="A86" t="inlineStr">
        <is>
          <t>market for enzymes</t>
        </is>
      </c>
      <c r="B86" t="n">
        <v>0.0003741</v>
      </c>
      <c r="C86" t="inlineStr">
        <is>
          <t>GLO</t>
        </is>
      </c>
      <c r="D86" t="inlineStr">
        <is>
          <t>kilogram</t>
        </is>
      </c>
      <c r="F86" t="inlineStr">
        <is>
          <t>technosphere</t>
        </is>
      </c>
      <c r="H86" t="inlineStr">
        <is>
          <t>enzymes</t>
        </is>
      </c>
    </row>
    <row r="87">
      <c r="A87" t="inlineStr">
        <is>
          <t>treatment of waste gypsum, inert material landfill</t>
        </is>
      </c>
      <c r="B87" t="n">
        <v>-0.2252</v>
      </c>
      <c r="C87" t="inlineStr">
        <is>
          <t>Europe without Switzerland</t>
        </is>
      </c>
      <c r="D87" t="inlineStr">
        <is>
          <t>kilogram</t>
        </is>
      </c>
      <c r="F87" t="inlineStr">
        <is>
          <t>technosphere</t>
        </is>
      </c>
      <c r="H87" t="inlineStr">
        <is>
          <t>waste gypsum</t>
        </is>
      </c>
    </row>
    <row r="88">
      <c r="A88" t="inlineStr">
        <is>
          <t>treatment of wood ash mixture, pure, sanitary landfill</t>
        </is>
      </c>
      <c r="B88" t="n">
        <v>-0.1295</v>
      </c>
      <c r="C88" t="inlineStr">
        <is>
          <t>Europe without Switzerland</t>
        </is>
      </c>
      <c r="D88" t="inlineStr">
        <is>
          <t>kilogram</t>
        </is>
      </c>
      <c r="F88" t="inlineStr">
        <is>
          <t>technosphere</t>
        </is>
      </c>
      <c r="H88" t="inlineStr">
        <is>
          <t>wood ash mixture, pure</t>
        </is>
      </c>
    </row>
    <row r="89">
      <c r="A89" t="inlineStr">
        <is>
          <t>Acetic acid</t>
        </is>
      </c>
      <c r="B89" t="n">
        <v>0.008070000000000001</v>
      </c>
      <c r="D89" t="inlineStr">
        <is>
          <t>kilogram</t>
        </is>
      </c>
      <c r="E89" t="inlineStr">
        <is>
          <t>air</t>
        </is>
      </c>
      <c r="F89" t="inlineStr">
        <is>
          <t>biosphere</t>
        </is>
      </c>
    </row>
    <row r="90">
      <c r="A90" t="inlineStr">
        <is>
          <t>Ethanol</t>
        </is>
      </c>
      <c r="B90" t="n">
        <v>0.0008489999999999999</v>
      </c>
      <c r="D90" t="inlineStr">
        <is>
          <t>kilogram</t>
        </is>
      </c>
      <c r="E90" t="inlineStr">
        <is>
          <t>air</t>
        </is>
      </c>
      <c r="F90" t="inlineStr">
        <is>
          <t>biosphere</t>
        </is>
      </c>
    </row>
    <row r="91">
      <c r="A91" t="inlineStr">
        <is>
          <t>Methane, fossil</t>
        </is>
      </c>
      <c r="B91" t="n">
        <v>5.999999999999999e-05</v>
      </c>
      <c r="D91" t="inlineStr">
        <is>
          <t>kilogram</t>
        </is>
      </c>
      <c r="E91" t="inlineStr">
        <is>
          <t>air</t>
        </is>
      </c>
      <c r="F91" t="inlineStr">
        <is>
          <t>biosphere</t>
        </is>
      </c>
    </row>
    <row r="92">
      <c r="A92" t="inlineStr">
        <is>
          <t>Sulfuric acid</t>
        </is>
      </c>
      <c r="B92" t="n">
        <v>5.999999999999999e-05</v>
      </c>
      <c r="D92" t="inlineStr">
        <is>
          <t>kilogram</t>
        </is>
      </c>
      <c r="E92" t="inlineStr">
        <is>
          <t>air</t>
        </is>
      </c>
      <c r="F92" t="inlineStr">
        <is>
          <t>biosphere</t>
        </is>
      </c>
    </row>
    <row r="93">
      <c r="A93" t="inlineStr">
        <is>
          <t>Carbon dioxide, non-fossil</t>
        </is>
      </c>
      <c r="B93" t="n">
        <v>4.2</v>
      </c>
      <c r="D93" t="inlineStr">
        <is>
          <t>kilogram</t>
        </is>
      </c>
      <c r="E93" t="inlineStr">
        <is>
          <t>air</t>
        </is>
      </c>
      <c r="F93" t="inlineStr">
        <is>
          <t>biosphere</t>
        </is>
      </c>
    </row>
    <row r="94">
      <c r="A94" t="inlineStr">
        <is>
          <t>market for tap water</t>
        </is>
      </c>
      <c r="B94" t="n">
        <v>12.42078580481622</v>
      </c>
      <c r="C94" t="inlineStr">
        <is>
          <t>Europe without Switzerland</t>
        </is>
      </c>
      <c r="D94" t="inlineStr">
        <is>
          <t>kilogram</t>
        </is>
      </c>
      <c r="F94" t="inlineStr">
        <is>
          <t>technosphere</t>
        </is>
      </c>
      <c r="G94" t="inlineStr">
        <is>
          <t>9.8l/l ethanol, from https://doi.org/10.1007/s00267-009-9370-0</t>
        </is>
      </c>
    </row>
    <row r="97">
      <c r="A97" t="inlineStr">
        <is>
          <t>Activity</t>
        </is>
      </c>
      <c r="B97" t="inlineStr">
        <is>
          <t>Ethanol production, via fermentation, from eucalyptus, with carbon capture and storage</t>
        </is>
      </c>
    </row>
    <row r="98">
      <c r="A98" t="inlineStr">
        <is>
          <t>location</t>
        </is>
      </c>
      <c r="B98" t="inlineStr">
        <is>
          <t>ES</t>
        </is>
      </c>
    </row>
    <row r="99">
      <c r="A99" t="inlineStr">
        <is>
          <t>production amount</t>
        </is>
      </c>
      <c r="B99" t="n">
        <v>1</v>
      </c>
    </row>
    <row r="100">
      <c r="A100" t="inlineStr">
        <is>
          <t>reference product</t>
        </is>
      </c>
      <c r="B100" t="inlineStr">
        <is>
          <t>ethanol, from eucalyptus</t>
        </is>
      </c>
    </row>
    <row r="101">
      <c r="A101" t="inlineStr">
        <is>
          <t>type</t>
        </is>
      </c>
      <c r="B101" t="inlineStr">
        <is>
          <t>process</t>
        </is>
      </c>
    </row>
    <row r="102">
      <c r="A102" t="inlineStr">
        <is>
          <t>unit</t>
        </is>
      </c>
      <c r="B102" t="inlineStr">
        <is>
          <t>kilogram</t>
        </is>
      </c>
    </row>
    <row r="103">
      <c r="A103" t="inlineStr">
        <is>
          <t>source</t>
        </is>
      </c>
      <c r="B103" t="inlineStr">
        <is>
          <t>Sara González-García, M. Teresa Moreira, Gumersindo Feijoo, Environmental aspects of eucalyptus based ethanol production and use, Science of The Total Environment, Volume 438, 2012, Pages 1-8, ISSN 0048-9697, https://doi.org/10.1016/j.scitotenv.2012.07.044.</t>
        </is>
      </c>
    </row>
    <row r="104">
      <c r="A104" t="inlineStr">
        <is>
          <t>comment</t>
        </is>
      </c>
      <c r="B104" t="inlineStr">
        <is>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is>
      </c>
    </row>
    <row r="105">
      <c r="A105" t="inlineStr">
        <is>
          <t>Conversion efficiency (exc. Fuel)</t>
        </is>
      </c>
      <c r="B105" t="n">
        <v>0.5503262584371632</v>
      </c>
    </row>
    <row r="106">
      <c r="A106" t="inlineStr">
        <is>
          <t>classifications</t>
        </is>
      </c>
      <c r="B106" t="inlineStr">
        <is>
          <t>CPC::34131:Ethyl alcohol and other spirits, denatured, of any strength</t>
        </is>
      </c>
    </row>
    <row r="107">
      <c r="A107" t="inlineStr">
        <is>
          <t>Exchanges</t>
        </is>
      </c>
    </row>
    <row r="108">
      <c r="A108" t="inlineStr">
        <is>
          <t>name</t>
        </is>
      </c>
      <c r="B108" t="inlineStr">
        <is>
          <t>amount</t>
        </is>
      </c>
      <c r="C108" t="inlineStr">
        <is>
          <t>location</t>
        </is>
      </c>
      <c r="D108" t="inlineStr">
        <is>
          <t>unit</t>
        </is>
      </c>
      <c r="E108" t="inlineStr">
        <is>
          <t>categories</t>
        </is>
      </c>
      <c r="F108" t="inlineStr">
        <is>
          <t>type</t>
        </is>
      </c>
      <c r="G108" t="inlineStr">
        <is>
          <t>comment</t>
        </is>
      </c>
      <c r="H108" t="inlineStr">
        <is>
          <t>reference product</t>
        </is>
      </c>
    </row>
    <row r="109">
      <c r="A109" t="inlineStr">
        <is>
          <t>Ethanol production, via fermentation, from eucalyptus, with carbon capture and storage</t>
        </is>
      </c>
      <c r="B109" t="n">
        <v>1</v>
      </c>
      <c r="C109" t="inlineStr">
        <is>
          <t>ES</t>
        </is>
      </c>
      <c r="D109" t="inlineStr">
        <is>
          <t>kilogram</t>
        </is>
      </c>
      <c r="F109" t="inlineStr">
        <is>
          <t>production</t>
        </is>
      </c>
      <c r="H109" t="inlineStr">
        <is>
          <t>ethanol, from eucalyptus</t>
        </is>
      </c>
    </row>
    <row r="110">
      <c r="A110" t="inlineStr">
        <is>
          <t>Farming and supply of eucalyptus</t>
        </is>
      </c>
      <c r="B110" t="n">
        <v>5.74</v>
      </c>
      <c r="C110" t="inlineStr">
        <is>
          <t>ES</t>
        </is>
      </c>
      <c r="D110" t="inlineStr">
        <is>
          <t>kilogram</t>
        </is>
      </c>
      <c r="F110" t="inlineStr">
        <is>
          <t>technosphere</t>
        </is>
      </c>
      <c r="H110" t="inlineStr">
        <is>
          <t>Eucalyptus, harvested, at ethanol plant</t>
        </is>
      </c>
    </row>
    <row r="111">
      <c r="A111" t="inlineStr">
        <is>
          <t>market for vinyl acetate</t>
        </is>
      </c>
      <c r="B111" t="n">
        <v>0.00164</v>
      </c>
      <c r="C111" t="inlineStr">
        <is>
          <t>GLO</t>
        </is>
      </c>
      <c r="D111" t="inlineStr">
        <is>
          <t>kilogram</t>
        </is>
      </c>
      <c r="F111" t="inlineStr">
        <is>
          <t>technosphere</t>
        </is>
      </c>
      <c r="H111" t="inlineStr">
        <is>
          <t>vinyl acetate</t>
        </is>
      </c>
    </row>
    <row r="112">
      <c r="A112" t="inlineStr">
        <is>
          <t>market for sulfuric acid</t>
        </is>
      </c>
      <c r="B112" t="n">
        <v>0.09290000000000001</v>
      </c>
      <c r="C112" t="inlineStr">
        <is>
          <t>RER</t>
        </is>
      </c>
      <c r="D112" t="inlineStr">
        <is>
          <t>kilogram</t>
        </is>
      </c>
      <c r="F112" t="inlineStr">
        <is>
          <t>technosphere</t>
        </is>
      </c>
      <c r="H112" t="inlineStr">
        <is>
          <t>sulfuric acid</t>
        </is>
      </c>
    </row>
    <row r="113">
      <c r="A113" t="inlineStr">
        <is>
          <t>market for lime</t>
        </is>
      </c>
      <c r="B113" t="n">
        <v>0.0677</v>
      </c>
      <c r="C113" t="inlineStr">
        <is>
          <t>RER</t>
        </is>
      </c>
      <c r="D113" t="inlineStr">
        <is>
          <t>kilogram</t>
        </is>
      </c>
      <c r="F113" t="inlineStr">
        <is>
          <t>technosphere</t>
        </is>
      </c>
      <c r="H113" t="inlineStr">
        <is>
          <t>lime</t>
        </is>
      </c>
    </row>
    <row r="114">
      <c r="A114" t="inlineStr">
        <is>
          <t>market for diammonium phosphate</t>
        </is>
      </c>
      <c r="B114" t="n">
        <v>0.00114</v>
      </c>
      <c r="C114" t="inlineStr">
        <is>
          <t>RER</t>
        </is>
      </c>
      <c r="D114" t="inlineStr">
        <is>
          <t>kilogram</t>
        </is>
      </c>
      <c r="F114" t="inlineStr">
        <is>
          <t>technosphere</t>
        </is>
      </c>
      <c r="H114" t="inlineStr">
        <is>
          <t>diammonium phosphate</t>
        </is>
      </c>
    </row>
    <row r="115">
      <c r="A115" t="inlineStr">
        <is>
          <t>market for enzymes</t>
        </is>
      </c>
      <c r="B115" t="n">
        <v>0.0003741</v>
      </c>
      <c r="C115" t="inlineStr">
        <is>
          <t>GLO</t>
        </is>
      </c>
      <c r="D115" t="inlineStr">
        <is>
          <t>kilogram</t>
        </is>
      </c>
      <c r="F115" t="inlineStr">
        <is>
          <t>technosphere</t>
        </is>
      </c>
      <c r="H115" t="inlineStr">
        <is>
          <t>enzymes</t>
        </is>
      </c>
    </row>
    <row r="116">
      <c r="A116" t="inlineStr">
        <is>
          <t>treatment of waste gypsum, inert material landfill</t>
        </is>
      </c>
      <c r="B116" t="n">
        <v>-0.2252</v>
      </c>
      <c r="C116" t="inlineStr">
        <is>
          <t>Europe without Switzerland</t>
        </is>
      </c>
      <c r="D116" t="inlineStr">
        <is>
          <t>kilogram</t>
        </is>
      </c>
      <c r="F116" t="inlineStr">
        <is>
          <t>technosphere</t>
        </is>
      </c>
      <c r="H116" t="inlineStr">
        <is>
          <t>waste gypsum</t>
        </is>
      </c>
    </row>
    <row r="117">
      <c r="A117" t="inlineStr">
        <is>
          <t>treatment of wood ash mixture, pure, sanitary landfill</t>
        </is>
      </c>
      <c r="B117" t="n">
        <v>-0.1295</v>
      </c>
      <c r="C117" t="inlineStr">
        <is>
          <t>Europe without Switzerland</t>
        </is>
      </c>
      <c r="D117" t="inlineStr">
        <is>
          <t>kilogram</t>
        </is>
      </c>
      <c r="F117" t="inlineStr">
        <is>
          <t>technosphere</t>
        </is>
      </c>
      <c r="H117" t="inlineStr">
        <is>
          <t>wood ash mixture, pure</t>
        </is>
      </c>
    </row>
    <row r="118">
      <c r="A118" t="inlineStr">
        <is>
          <t>Acetic acid</t>
        </is>
      </c>
      <c r="B118" t="n">
        <v>0.008070000000000001</v>
      </c>
      <c r="D118" t="inlineStr">
        <is>
          <t>kilogram</t>
        </is>
      </c>
      <c r="E118" t="inlineStr">
        <is>
          <t>air</t>
        </is>
      </c>
      <c r="F118" t="inlineStr">
        <is>
          <t>biosphere</t>
        </is>
      </c>
    </row>
    <row r="119">
      <c r="A119" t="inlineStr">
        <is>
          <t>Ethanol</t>
        </is>
      </c>
      <c r="B119" t="n">
        <v>0.0008489999999999999</v>
      </c>
      <c r="D119" t="inlineStr">
        <is>
          <t>kilogram</t>
        </is>
      </c>
      <c r="E119" t="inlineStr">
        <is>
          <t>air</t>
        </is>
      </c>
      <c r="F119" t="inlineStr">
        <is>
          <t>biosphere</t>
        </is>
      </c>
    </row>
    <row r="120">
      <c r="A120" t="inlineStr">
        <is>
          <t>Methane, fossil</t>
        </is>
      </c>
      <c r="B120" t="n">
        <v>5.999999999999999e-05</v>
      </c>
      <c r="D120" t="inlineStr">
        <is>
          <t>kilogram</t>
        </is>
      </c>
      <c r="E120" t="inlineStr">
        <is>
          <t>air</t>
        </is>
      </c>
      <c r="F120" t="inlineStr">
        <is>
          <t>biosphere</t>
        </is>
      </c>
    </row>
    <row r="121">
      <c r="A121" t="inlineStr">
        <is>
          <t>Sulfuric acid</t>
        </is>
      </c>
      <c r="B121" t="n">
        <v>5.999999999999999e-05</v>
      </c>
      <c r="D121" t="inlineStr">
        <is>
          <t>kilogram</t>
        </is>
      </c>
      <c r="E121" t="inlineStr">
        <is>
          <t>air</t>
        </is>
      </c>
      <c r="F121" t="inlineStr">
        <is>
          <t>biosphere</t>
        </is>
      </c>
    </row>
    <row r="122">
      <c r="A122" t="inlineStr">
        <is>
          <t>Carbon dioxide, non-fossil</t>
        </is>
      </c>
      <c r="B122" t="n">
        <v>0.1050000000000001</v>
      </c>
      <c r="D122" t="inlineStr">
        <is>
          <t>kilogram</t>
        </is>
      </c>
      <c r="E122" t="inlineStr">
        <is>
          <t>air</t>
        </is>
      </c>
      <c r="F122" t="inlineStr">
        <is>
          <t>biosphere</t>
        </is>
      </c>
    </row>
    <row r="123">
      <c r="A123" t="inlineStr">
        <is>
          <t>market group for electricity, low voltage</t>
        </is>
      </c>
      <c r="B123" t="n">
        <v>0.7371</v>
      </c>
      <c r="C123" t="inlineStr">
        <is>
          <t>RER</t>
        </is>
      </c>
      <c r="D123" t="inlineStr">
        <is>
          <t>kilowatt hour</t>
        </is>
      </c>
      <c r="F123" t="inlineStr">
        <is>
          <t>technosphere</t>
        </is>
      </c>
      <c r="H123" t="inlineStr">
        <is>
          <t>electricity, low voltage</t>
        </is>
      </c>
    </row>
    <row r="124">
      <c r="A124" t="inlineStr">
        <is>
          <t>carbon dioxide storage at wood burning power plant 20 MW post, pipeline 200km, storage 1000m</t>
        </is>
      </c>
      <c r="B124" t="n">
        <v>4.095</v>
      </c>
      <c r="C124" t="inlineStr">
        <is>
          <t>RER</t>
        </is>
      </c>
      <c r="D124" t="inlineStr">
        <is>
          <t>kilogram</t>
        </is>
      </c>
      <c r="F124" t="inlineStr">
        <is>
          <t>technosphere</t>
        </is>
      </c>
      <c r="H124" t="inlineStr">
        <is>
          <t>carbon dioxide storage at wood burning power plant 20 MW post, pipeline 200km, storage 1000m</t>
        </is>
      </c>
    </row>
    <row r="125">
      <c r="A125" t="inlineStr">
        <is>
          <t>market for tap water</t>
        </is>
      </c>
      <c r="B125" t="n">
        <v>12.42078580481622</v>
      </c>
      <c r="C125" t="inlineStr">
        <is>
          <t>Europe without Switzerland</t>
        </is>
      </c>
      <c r="D125" t="inlineStr">
        <is>
          <t>kilogram</t>
        </is>
      </c>
      <c r="F125" t="inlineStr">
        <is>
          <t>technosphere</t>
        </is>
      </c>
      <c r="G125" t="inlineStr">
        <is>
          <t>9.8l/l ethanol, from https://doi.org/10.1007/s00267-009-9370-0</t>
        </is>
      </c>
    </row>
    <row r="128">
      <c r="A128" t="inlineStr">
        <is>
          <t>Activity</t>
        </is>
      </c>
      <c r="B128" t="inlineStr">
        <is>
          <t>Ethanol, from eucalyptus, at fuelling station</t>
        </is>
      </c>
    </row>
    <row r="129">
      <c r="A129" t="inlineStr">
        <is>
          <t>location</t>
        </is>
      </c>
      <c r="B129" t="inlineStr">
        <is>
          <t>ES</t>
        </is>
      </c>
    </row>
    <row r="130">
      <c r="A130" t="inlineStr">
        <is>
          <t>production amount</t>
        </is>
      </c>
      <c r="B130" t="n">
        <v>1</v>
      </c>
    </row>
    <row r="131">
      <c r="A131" t="inlineStr">
        <is>
          <t>reference product</t>
        </is>
      </c>
      <c r="B131" t="inlineStr">
        <is>
          <t>ethanol, without water, in 99.7% solution state, vehicle grade</t>
        </is>
      </c>
    </row>
    <row r="132">
      <c r="A132" t="inlineStr">
        <is>
          <t>type</t>
        </is>
      </c>
      <c r="B132" t="inlineStr">
        <is>
          <t>process</t>
        </is>
      </c>
    </row>
    <row r="133">
      <c r="A133" t="inlineStr">
        <is>
          <t>unit</t>
        </is>
      </c>
      <c r="B133" t="inlineStr">
        <is>
          <t>kilogram</t>
        </is>
      </c>
    </row>
    <row r="134">
      <c r="A134" t="inlineStr">
        <is>
          <t>source</t>
        </is>
      </c>
      <c r="B134" t="inlineStr">
        <is>
          <t>Sara González-García, M. Teresa Moreira, Gumersindo Feijoo, Environmental aspects of eucalyptus based ethanol production and use, Science of The Total Environment, Volume 438, 2012, Pages 1-8, ISSN 0048-9697, https://doi.org/10.1016/j.scitotenv.2012.07.044.</t>
        </is>
      </c>
    </row>
    <row r="135">
      <c r="A135" t="inlineStr">
        <is>
          <t>comment</t>
        </is>
      </c>
      <c r="B135" t="inlineStr">
        <is>
          <t>No allocation.</t>
        </is>
      </c>
    </row>
    <row r="136">
      <c r="A136" t="inlineStr">
        <is>
          <t>classifications</t>
        </is>
      </c>
      <c r="B136" t="inlineStr">
        <is>
          <t>CPC::35491:Biodiesel</t>
        </is>
      </c>
    </row>
    <row r="137">
      <c r="A137" t="inlineStr">
        <is>
          <t>Exchanges</t>
        </is>
      </c>
    </row>
    <row r="138">
      <c r="A138" t="inlineStr">
        <is>
          <t>name</t>
        </is>
      </c>
      <c r="B138" t="inlineStr">
        <is>
          <t>amount</t>
        </is>
      </c>
      <c r="C138" t="inlineStr">
        <is>
          <t>location</t>
        </is>
      </c>
      <c r="D138" t="inlineStr">
        <is>
          <t>unit</t>
        </is>
      </c>
      <c r="E138" t="inlineStr">
        <is>
          <t>categories</t>
        </is>
      </c>
      <c r="F138" t="inlineStr">
        <is>
          <t>type</t>
        </is>
      </c>
      <c r="G138" t="inlineStr">
        <is>
          <t>uncertainty type</t>
        </is>
      </c>
      <c r="H138" t="inlineStr">
        <is>
          <t>loc</t>
        </is>
      </c>
      <c r="I138" t="inlineStr">
        <is>
          <t>comment</t>
        </is>
      </c>
      <c r="J138" t="inlineStr">
        <is>
          <t>reference product</t>
        </is>
      </c>
    </row>
    <row r="139">
      <c r="A139" t="inlineStr">
        <is>
          <t>Ethanol, from eucalyptus, at fuelling station</t>
        </is>
      </c>
      <c r="B139" t="n">
        <v>1</v>
      </c>
      <c r="C139" t="inlineStr">
        <is>
          <t>ES</t>
        </is>
      </c>
      <c r="D139" t="inlineStr">
        <is>
          <t>kilogram</t>
        </is>
      </c>
      <c r="F139" t="inlineStr">
        <is>
          <t>production</t>
        </is>
      </c>
      <c r="J139" t="inlineStr">
        <is>
          <t>ethanol, without water, in 99.7% solution state, vehicle grade</t>
        </is>
      </c>
    </row>
    <row r="140">
      <c r="A140" t="inlineStr">
        <is>
          <t>Ethanol production, via fermentation, from eucalyptus</t>
        </is>
      </c>
      <c r="B140" t="n">
        <v>1.00057</v>
      </c>
      <c r="C140" t="inlineStr">
        <is>
          <t>ES</t>
        </is>
      </c>
      <c r="D140" t="inlineStr">
        <is>
          <t>kilogram</t>
        </is>
      </c>
      <c r="F140" t="inlineStr">
        <is>
          <t>technosphere</t>
        </is>
      </c>
      <c r="J140" t="inlineStr">
        <is>
          <t>ethanol, from sugarcane</t>
        </is>
      </c>
    </row>
    <row r="141">
      <c r="A141" t="inlineStr">
        <is>
          <t>market group for electricity, low voltage</t>
        </is>
      </c>
      <c r="B141" t="n">
        <v>0.0067</v>
      </c>
      <c r="C141" t="inlineStr">
        <is>
          <t>RER</t>
        </is>
      </c>
      <c r="D141" t="inlineStr">
        <is>
          <t>kilowatt hour</t>
        </is>
      </c>
      <c r="F141" t="inlineStr">
        <is>
          <t>technosphere</t>
        </is>
      </c>
      <c r="J141" t="inlineStr">
        <is>
          <t>electricity, low voltage</t>
        </is>
      </c>
    </row>
    <row r="142">
      <c r="A142" t="inlineStr">
        <is>
          <t>market for fly ash and scrubber sludge</t>
        </is>
      </c>
      <c r="B142" t="n">
        <v>-0.000168</v>
      </c>
      <c r="C142" t="inlineStr">
        <is>
          <t>RoW</t>
        </is>
      </c>
      <c r="D142" t="inlineStr">
        <is>
          <t>kilogram</t>
        </is>
      </c>
      <c r="F142" t="inlineStr">
        <is>
          <t>technosphere</t>
        </is>
      </c>
      <c r="J142" t="inlineStr">
        <is>
          <t>fly ash and scrubber sludge</t>
        </is>
      </c>
    </row>
    <row r="143">
      <c r="A143" t="inlineStr">
        <is>
          <t>market for heat, central or small-scale, other than natural gas</t>
        </is>
      </c>
      <c r="B143" t="n">
        <v>0.000584</v>
      </c>
      <c r="C143" t="inlineStr">
        <is>
          <t>RoW</t>
        </is>
      </c>
      <c r="D143" t="inlineStr">
        <is>
          <t>megajoule</t>
        </is>
      </c>
      <c r="F143" t="inlineStr">
        <is>
          <t>technosphere</t>
        </is>
      </c>
      <c r="J143" t="inlineStr">
        <is>
          <t>heat, central or small-scale, other than natural gas</t>
        </is>
      </c>
    </row>
    <row r="144">
      <c r="A144" t="inlineStr">
        <is>
          <t>infrastructure construction, for regional distribution of oil product</t>
        </is>
      </c>
      <c r="B144" t="n">
        <v>2.6e-10</v>
      </c>
      <c r="C144" t="inlineStr">
        <is>
          <t>RoW</t>
        </is>
      </c>
      <c r="D144" t="inlineStr">
        <is>
          <t>unit</t>
        </is>
      </c>
      <c r="F144" t="inlineStr">
        <is>
          <t>technosphere</t>
        </is>
      </c>
      <c r="J144" t="inlineStr">
        <is>
          <t>infrastructure, for regional distribution of oil product</t>
        </is>
      </c>
    </row>
    <row r="145">
      <c r="A145" t="inlineStr">
        <is>
          <t>market for municipal solid waste</t>
        </is>
      </c>
      <c r="B145" t="n">
        <v>-6.27e-06</v>
      </c>
      <c r="C145" t="inlineStr">
        <is>
          <t>RoW</t>
        </is>
      </c>
      <c r="D145" t="inlineStr">
        <is>
          <t>kilogram</t>
        </is>
      </c>
      <c r="F145" t="inlineStr">
        <is>
          <t>technosphere</t>
        </is>
      </c>
      <c r="J145" t="inlineStr">
        <is>
          <t>municipal solid waste</t>
        </is>
      </c>
    </row>
    <row r="146">
      <c r="A146" t="inlineStr">
        <is>
          <t>market for rainwater mineral oil storage</t>
        </is>
      </c>
      <c r="B146" t="n">
        <v>-7.499999999999999e-05</v>
      </c>
      <c r="C146" t="inlineStr">
        <is>
          <t>RoW</t>
        </is>
      </c>
      <c r="D146" t="inlineStr">
        <is>
          <t>cubic meter</t>
        </is>
      </c>
      <c r="F146" t="inlineStr">
        <is>
          <t>technosphere</t>
        </is>
      </c>
      <c r="J146" t="inlineStr">
        <is>
          <t>rainwater mineral oil storage</t>
        </is>
      </c>
    </row>
    <row r="147">
      <c r="A147" t="inlineStr">
        <is>
          <t>market for tap water</t>
        </is>
      </c>
      <c r="B147" t="n">
        <v>0.0006890000000000001</v>
      </c>
      <c r="C147" t="inlineStr">
        <is>
          <t>Europe without Switzerland</t>
        </is>
      </c>
      <c r="D147" t="inlineStr">
        <is>
          <t>kilogram</t>
        </is>
      </c>
      <c r="F147" t="inlineStr">
        <is>
          <t>technosphere</t>
        </is>
      </c>
      <c r="J147" t="inlineStr">
        <is>
          <t>tap water</t>
        </is>
      </c>
    </row>
    <row r="148">
      <c r="A148" t="inlineStr">
        <is>
          <t>market for transport, freight train</t>
        </is>
      </c>
      <c r="B148" t="n">
        <v>0.0336</v>
      </c>
      <c r="C148" t="inlineStr">
        <is>
          <t>RoW</t>
        </is>
      </c>
      <c r="D148" t="inlineStr">
        <is>
          <t>ton kilometer</t>
        </is>
      </c>
      <c r="F148" t="inlineStr">
        <is>
          <t>technosphere</t>
        </is>
      </c>
      <c r="J148" t="inlineStr">
        <is>
          <t>transport, freight train</t>
        </is>
      </c>
    </row>
    <row r="149">
      <c r="A149" t="inlineStr">
        <is>
          <t>market for transport, freight, lorry, unspecified</t>
        </is>
      </c>
      <c r="B149" t="n">
        <v>0.0326</v>
      </c>
      <c r="C149" t="inlineStr">
        <is>
          <t>RER</t>
        </is>
      </c>
      <c r="D149" t="inlineStr">
        <is>
          <t>ton kilometer</t>
        </is>
      </c>
      <c r="F149" t="inlineStr">
        <is>
          <t>technosphere</t>
        </is>
      </c>
      <c r="J149" t="inlineStr">
        <is>
          <t>transport, freight, lorry, unspecified</t>
        </is>
      </c>
    </row>
    <row r="150">
      <c r="A150" t="inlineStr">
        <is>
          <t>treatment of wastewater, average, capacity 1E9l/year</t>
        </is>
      </c>
      <c r="B150" t="n">
        <v>-6.89e-07</v>
      </c>
      <c r="C150" t="inlineStr">
        <is>
          <t>RoW</t>
        </is>
      </c>
      <c r="D150" t="inlineStr">
        <is>
          <t>cubic meter</t>
        </is>
      </c>
      <c r="F150" t="inlineStr">
        <is>
          <t>technosphere</t>
        </is>
      </c>
      <c r="J150" t="inlineStr">
        <is>
          <t>wastewater, average</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145"/>
  <sheetViews>
    <sheetView workbookViewId="0">
      <selection activeCell="A1" sqref="A1"/>
    </sheetView>
  </sheetViews>
  <sheetFormatPr baseColWidth="8" defaultRowHeight="15"/>
  <sheetData>
    <row r="1">
      <c r="A1" t="inlineStr">
        <is>
          <t>Activity</t>
        </is>
      </c>
      <c r="B1" t="inlineStr">
        <is>
          <t>Farming and supply of wheat grains</t>
        </is>
      </c>
    </row>
    <row r="2">
      <c r="A2" t="inlineStr">
        <is>
          <t>location</t>
        </is>
      </c>
      <c r="B2" t="inlineStr">
        <is>
          <t>RER</t>
        </is>
      </c>
    </row>
    <row r="3">
      <c r="A3" t="inlineStr">
        <is>
          <t>production amount</t>
        </is>
      </c>
      <c r="B3" t="n">
        <v>1</v>
      </c>
    </row>
    <row r="4">
      <c r="A4" t="inlineStr">
        <is>
          <t>reference product</t>
        </is>
      </c>
      <c r="B4" t="inlineStr">
        <is>
          <t>Wheat grains</t>
        </is>
      </c>
    </row>
    <row r="5">
      <c r="A5" t="inlineStr">
        <is>
          <t>type</t>
        </is>
      </c>
      <c r="B5" t="inlineStr">
        <is>
          <t>process</t>
        </is>
      </c>
    </row>
    <row r="6">
      <c r="A6" t="inlineStr">
        <is>
          <t>unit</t>
        </is>
      </c>
      <c r="B6" t="inlineStr">
        <is>
          <t>kilogram</t>
        </is>
      </c>
    </row>
    <row r="7">
      <c r="A7" t="inlineStr">
        <is>
          <t>source</t>
        </is>
      </c>
      <c r="B7" t="inlineStr">
        <is>
          <t>Life Cycle Assessment of Biofuels in EU/CH, F. Cozzolini 2018, PSI</t>
        </is>
      </c>
    </row>
    <row r="8">
      <c r="A8" t="inlineStr">
        <is>
          <t>comment</t>
        </is>
      </c>
      <c r="B8" t="inlineStr">
        <is>
          <t>Includes drying and storage</t>
        </is>
      </c>
    </row>
    <row r="9">
      <c r="A9" t="inlineStr">
        <is>
          <t>LHV [MJ/kg dry]</t>
        </is>
      </c>
      <c r="B9" t="n">
        <v>15.15</v>
      </c>
    </row>
    <row r="10">
      <c r="A10" t="inlineStr">
        <is>
          <t>Moisture content [% wt]</t>
        </is>
      </c>
      <c r="B10" t="n">
        <v>0.135</v>
      </c>
    </row>
    <row r="11">
      <c r="A11" t="inlineStr">
        <is>
          <t>classifications</t>
        </is>
      </c>
      <c r="B11" t="inlineStr">
        <is>
          <t>CPC::01112:Wheat, other</t>
        </is>
      </c>
    </row>
    <row r="12">
      <c r="A12" t="inlineStr">
        <is>
          <t>Exchanges</t>
        </is>
      </c>
    </row>
    <row r="13">
      <c r="A13" t="inlineStr">
        <is>
          <t>name</t>
        </is>
      </c>
      <c r="B13" t="inlineStr">
        <is>
          <t>amount</t>
        </is>
      </c>
      <c r="C13" t="inlineStr">
        <is>
          <t>location</t>
        </is>
      </c>
      <c r="D13" t="inlineStr">
        <is>
          <t>unit</t>
        </is>
      </c>
      <c r="E13" t="inlineStr">
        <is>
          <t>categories</t>
        </is>
      </c>
      <c r="F13" t="inlineStr">
        <is>
          <t>type</t>
        </is>
      </c>
      <c r="G13" t="inlineStr">
        <is>
          <t>comment</t>
        </is>
      </c>
      <c r="H13" t="inlineStr">
        <is>
          <t>reference product</t>
        </is>
      </c>
    </row>
    <row r="14">
      <c r="A14" t="inlineStr">
        <is>
          <t>Farming and supply of wheat grains</t>
        </is>
      </c>
      <c r="B14" t="n">
        <v>1</v>
      </c>
      <c r="C14" t="inlineStr">
        <is>
          <t>RER</t>
        </is>
      </c>
      <c r="D14" t="inlineStr">
        <is>
          <t>kilogram</t>
        </is>
      </c>
      <c r="E14" t="inlineStr">
        <is>
          <t>Francesco TH::BioEthanol::Wheat to EtOH</t>
        </is>
      </c>
      <c r="F14" t="inlineStr">
        <is>
          <t>production</t>
        </is>
      </c>
      <c r="H14" t="inlineStr">
        <is>
          <t>Wheat grains</t>
        </is>
      </c>
    </row>
    <row r="15">
      <c r="A15" t="inlineStr">
        <is>
          <t>market for natural gas, medium pressure, vehicle grade</t>
        </is>
      </c>
      <c r="B15" t="n">
        <v>0.000161188425</v>
      </c>
      <c r="C15" t="inlineStr">
        <is>
          <t>GLO</t>
        </is>
      </c>
      <c r="D15" t="inlineStr">
        <is>
          <t>kilogram</t>
        </is>
      </c>
      <c r="E15" t="inlineStr">
        <is>
          <t>Electricity/heat</t>
        </is>
      </c>
      <c r="F15" t="inlineStr">
        <is>
          <t>technosphere</t>
        </is>
      </c>
      <c r="G15" t="inlineStr">
        <is>
          <t>Drying data calculated in CAPRI by Markus Kempen of Bonn University, October 2016</t>
        </is>
      </c>
      <c r="H15" t="inlineStr">
        <is>
          <t>natural gas, medium pressure, vehicle grade</t>
        </is>
      </c>
    </row>
    <row r="16">
      <c r="A16" t="inlineStr">
        <is>
          <t>market for inorganic nitrogen fertiliser, as N</t>
        </is>
      </c>
      <c r="B16" t="n">
        <v>0.017036175</v>
      </c>
      <c r="C16" t="inlineStr">
        <is>
          <t>CH</t>
        </is>
      </c>
      <c r="D16" t="inlineStr">
        <is>
          <t>kilogram</t>
        </is>
      </c>
      <c r="E16" t="inlineStr">
        <is>
          <t>Materials/fuels</t>
        </is>
      </c>
      <c r="F16" t="inlineStr">
        <is>
          <t>technosphere</t>
        </is>
      </c>
      <c r="G16" t="inlineStr">
        <is>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is>
      </c>
      <c r="H16" t="inlineStr">
        <is>
          <t>inorganic nitrogen fertiliser, as N</t>
        </is>
      </c>
    </row>
    <row r="17">
      <c r="A17" t="inlineStr">
        <is>
          <t>market for pesticide, unspecified</t>
        </is>
      </c>
      <c r="B17" t="n">
        <v>8.803691564602368e-07</v>
      </c>
      <c r="C17" t="inlineStr">
        <is>
          <t>GLO</t>
        </is>
      </c>
      <c r="D17" t="inlineStr">
        <is>
          <t>kilogram</t>
        </is>
      </c>
      <c r="E17" t="inlineStr">
        <is>
          <t>Materials/fuels</t>
        </is>
      </c>
      <c r="F17" t="inlineStr">
        <is>
          <t>technosphere</t>
        </is>
      </c>
      <c r="G17" t="inlineStr">
        <is>
          <t>CAPRI database, Energy use data extracted by Markus Kempen of Bonn University, March 2012, converted to JEC format</t>
        </is>
      </c>
      <c r="H17" t="inlineStr">
        <is>
          <t>pesticide, unspecified</t>
        </is>
      </c>
    </row>
    <row r="18">
      <c r="A18" t="inlineStr">
        <is>
          <t>market for inorganic phosphorus fertiliser, as P2O5</t>
        </is>
      </c>
      <c r="B18" t="n">
        <v>0.003931425</v>
      </c>
      <c r="C18" t="inlineStr">
        <is>
          <t>CH</t>
        </is>
      </c>
      <c r="D18" t="inlineStr">
        <is>
          <t>kilogram</t>
        </is>
      </c>
      <c r="E18" t="inlineStr">
        <is>
          <t>Materials/fuels</t>
        </is>
      </c>
      <c r="F18" t="inlineStr">
        <is>
          <t>technosphere</t>
        </is>
      </c>
      <c r="G18" t="inlineStr">
        <is>
          <t>Data on fertilizer-per-crop in EU for 2013/14 from Fertilizers Europe, received by JRC in August 2016.</t>
        </is>
      </c>
      <c r="H18" t="inlineStr">
        <is>
          <t>inorganic phosphorus fertiliser, as P2O5</t>
        </is>
      </c>
    </row>
    <row r="19">
      <c r="A19" t="inlineStr">
        <is>
          <t>market for inorganic potassium fertiliser, as K2O</t>
        </is>
      </c>
      <c r="B19" t="n">
        <v>0.00262095</v>
      </c>
      <c r="C19" t="inlineStr">
        <is>
          <t>CH</t>
        </is>
      </c>
      <c r="D19" t="inlineStr">
        <is>
          <t>kilogram</t>
        </is>
      </c>
      <c r="E19" t="inlineStr">
        <is>
          <t>Materials/fuels</t>
        </is>
      </c>
      <c r="F19" t="inlineStr">
        <is>
          <t>technosphere</t>
        </is>
      </c>
      <c r="G19" t="inlineStr">
        <is>
          <t>Data on fertilizer-per-crop in EU for 2013/14 from Fertilizers Europe, received by JRC in August 2016.</t>
        </is>
      </c>
      <c r="H19" t="inlineStr">
        <is>
          <t>inorganic potassium fertiliser, as K2O</t>
        </is>
      </c>
    </row>
    <row r="20">
      <c r="A20" t="inlineStr">
        <is>
          <t>market for soil pH raising agent, as CaCO3</t>
        </is>
      </c>
      <c r="B20" t="n">
        <v>0.03407235</v>
      </c>
      <c r="C20" t="inlineStr">
        <is>
          <t>GLO</t>
        </is>
      </c>
      <c r="D20" t="inlineStr">
        <is>
          <t>kilogram</t>
        </is>
      </c>
      <c r="E20" t="inlineStr">
        <is>
          <t>Materials/fuels</t>
        </is>
      </c>
      <c r="F20" t="inlineStr">
        <is>
          <t>technosphere</t>
        </is>
      </c>
      <c r="G20" t="inlineStr">
        <is>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is>
      </c>
      <c r="H20" t="inlineStr">
        <is>
          <t>soil pH raising agent, as CaCO3</t>
        </is>
      </c>
    </row>
    <row r="21">
      <c r="A21" t="inlineStr">
        <is>
          <t>market for wheat seed, for sowing</t>
        </is>
      </c>
      <c r="B21" t="n">
        <v>0.005241900000000001</v>
      </c>
      <c r="C21" t="inlineStr">
        <is>
          <t>GLO</t>
        </is>
      </c>
      <c r="D21" t="inlineStr">
        <is>
          <t>kilogram</t>
        </is>
      </c>
      <c r="E21" t="inlineStr">
        <is>
          <t>Materials/fuels</t>
        </is>
      </c>
      <c r="F21" t="inlineStr">
        <is>
          <t>technosphere</t>
        </is>
      </c>
      <c r="G21" t="inlineStr">
        <is>
          <t>Faostat data accessed in October 2016</t>
        </is>
      </c>
      <c r="H21" t="inlineStr">
        <is>
          <t>wheat seed, for sowing</t>
        </is>
      </c>
    </row>
    <row r="22">
      <c r="A22" t="inlineStr">
        <is>
          <t>market for diesel, burned in agricultural machinery</t>
        </is>
      </c>
      <c r="B22" t="n">
        <v>0.50208228675</v>
      </c>
      <c r="C22" t="inlineStr">
        <is>
          <t>GLO</t>
        </is>
      </c>
      <c r="D22" t="inlineStr">
        <is>
          <t>megajoule</t>
        </is>
      </c>
      <c r="E22" t="inlineStr">
        <is>
          <t>Materials/fuels</t>
        </is>
      </c>
      <c r="F22" t="inlineStr">
        <is>
          <t>technosphere</t>
        </is>
      </c>
      <c r="G22" t="inlineStr">
        <is>
          <t>CAPRI database, Energy use data extracted by Markus Kempen of Bonn University, March 2012, converted to JEC format</t>
        </is>
      </c>
      <c r="H22" t="inlineStr">
        <is>
          <t>diesel, burned in agricultural machinery</t>
        </is>
      </c>
    </row>
    <row r="23">
      <c r="A23" t="inlineStr">
        <is>
          <t>market group for electricity, medium voltage</t>
        </is>
      </c>
      <c r="B23" t="n">
        <v>0.000182156025</v>
      </c>
      <c r="C23" t="inlineStr">
        <is>
          <t>Europe without Switzerland</t>
        </is>
      </c>
      <c r="D23" t="inlineStr">
        <is>
          <t>kilowatt hour</t>
        </is>
      </c>
      <c r="E23" t="inlineStr">
        <is>
          <t>Electricity/heat</t>
        </is>
      </c>
      <c r="F23" t="inlineStr">
        <is>
          <t>technosphere</t>
        </is>
      </c>
      <c r="G23" t="inlineStr">
        <is>
          <t>Drying data calculated in CAPRI by Markus Kempen of Bonn University, October 2016</t>
        </is>
      </c>
      <c r="H23" t="inlineStr">
        <is>
          <t>electricity, medium voltage</t>
        </is>
      </c>
    </row>
    <row r="24">
      <c r="A24" t="inlineStr">
        <is>
          <t>market group for electricity, medium voltage</t>
        </is>
      </c>
      <c r="B24" t="n">
        <v>0.001415534470275</v>
      </c>
      <c r="C24" t="inlineStr">
        <is>
          <t>Europe without Switzerland</t>
        </is>
      </c>
      <c r="D24" t="inlineStr">
        <is>
          <t>kilowatt hour</t>
        </is>
      </c>
      <c r="E24" t="inlineStr">
        <is>
          <t>Electricity/heat</t>
        </is>
      </c>
      <c r="F24" t="inlineStr">
        <is>
          <t>technosphere</t>
        </is>
      </c>
      <c r="G24" t="inlineStr">
        <is>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is>
      </c>
      <c r="H24" t="inlineStr">
        <is>
          <t>electricity, medium voltage</t>
        </is>
      </c>
    </row>
    <row r="25">
      <c r="A25" t="inlineStr">
        <is>
          <t>market for transport, freight, lorry, unspecified</t>
        </is>
      </c>
      <c r="B25" t="n">
        <v>0.04325</v>
      </c>
      <c r="C25" t="inlineStr">
        <is>
          <t>RER</t>
        </is>
      </c>
      <c r="D25" t="inlineStr">
        <is>
          <t>ton kilometer</t>
        </is>
      </c>
      <c r="F25" t="inlineStr">
        <is>
          <t>technosphere</t>
        </is>
      </c>
      <c r="H25" t="inlineStr">
        <is>
          <t>transport, freight, lorry, unspecified</t>
        </is>
      </c>
    </row>
    <row r="26">
      <c r="A26" t="inlineStr">
        <is>
          <t>Dinitrogen monoxide</t>
        </is>
      </c>
      <c r="B26" t="n">
        <v>0.0005818509000000001</v>
      </c>
      <c r="D26" t="inlineStr">
        <is>
          <t>kilogram</t>
        </is>
      </c>
      <c r="E26" t="inlineStr">
        <is>
          <t>air</t>
        </is>
      </c>
      <c r="F26" t="inlineStr">
        <is>
          <t>biosphere</t>
        </is>
      </c>
    </row>
    <row r="27">
      <c r="A27" t="inlineStr">
        <is>
          <t>Energy, gross calorific value, in biomass</t>
        </is>
      </c>
      <c r="B27" t="n">
        <v>13.10475</v>
      </c>
      <c r="D27" t="inlineStr">
        <is>
          <t>megajoule</t>
        </is>
      </c>
      <c r="E27" t="inlineStr">
        <is>
          <t>natural resource::biotic</t>
        </is>
      </c>
      <c r="F27" t="inlineStr">
        <is>
          <t>biosphere</t>
        </is>
      </c>
      <c r="G27" t="inlineStr">
        <is>
          <t>To account for primary energy in oil</t>
        </is>
      </c>
    </row>
    <row r="28">
      <c r="A28" t="inlineStr">
        <is>
          <t>Carbon dioxide, in air</t>
        </is>
      </c>
      <c r="B28" t="n">
        <v>1.452623333333333</v>
      </c>
      <c r="D28" t="inlineStr">
        <is>
          <t>kilogram</t>
        </is>
      </c>
      <c r="E28" t="inlineStr">
        <is>
          <t>natural resource::in air</t>
        </is>
      </c>
      <c r="F28" t="inlineStr">
        <is>
          <t>biosphere</t>
        </is>
      </c>
      <c r="G28" t="inlineStr">
        <is>
          <t>Carbon uptake during biomass growth, based on 45.8% carbon content, dry, minus moisture content</t>
        </is>
      </c>
    </row>
    <row r="29">
      <c r="A29" t="inlineStr">
        <is>
          <t>Occupation, annual crop, non-irrigated, intensive</t>
        </is>
      </c>
      <c r="B29" t="n">
        <v>1.492151112644472</v>
      </c>
      <c r="D29" t="inlineStr">
        <is>
          <t>square meter-year</t>
        </is>
      </c>
      <c r="E29" t="inlineStr">
        <is>
          <t>natural resource::land</t>
        </is>
      </c>
      <c r="F29" t="inlineStr">
        <is>
          <t>biosphere</t>
        </is>
      </c>
      <c r="G29" t="inlineStr">
        <is>
          <t>Based on an annual production of 5.797 t/ha. Assumes 1-year rotation.</t>
        </is>
      </c>
    </row>
    <row r="30">
      <c r="A30" t="inlineStr">
        <is>
          <t>Transformation, from annual crop, non-irrigated</t>
        </is>
      </c>
      <c r="B30" t="n">
        <v>1.492151112644472</v>
      </c>
      <c r="D30" t="inlineStr">
        <is>
          <t>square meter</t>
        </is>
      </c>
      <c r="E30" t="inlineStr">
        <is>
          <t>natural resource::land</t>
        </is>
      </c>
      <c r="F30" t="inlineStr">
        <is>
          <t>biosphere</t>
        </is>
      </c>
      <c r="G30" t="inlineStr">
        <is>
          <t>Based on an annual production of 5.797 t/ha</t>
        </is>
      </c>
    </row>
    <row r="31">
      <c r="A31" t="inlineStr">
        <is>
          <t>Transformation, to annual crop, non-irrigated, intensive</t>
        </is>
      </c>
      <c r="B31" t="n">
        <v>1.492151112644472</v>
      </c>
      <c r="D31" t="inlineStr">
        <is>
          <t>square meter</t>
        </is>
      </c>
      <c r="E31" t="inlineStr">
        <is>
          <t>natural resource::land</t>
        </is>
      </c>
      <c r="F31" t="inlineStr">
        <is>
          <t>biosphere</t>
        </is>
      </c>
      <c r="G31" t="inlineStr">
        <is>
          <t>Based on an annual production of 5.797 t/ha</t>
        </is>
      </c>
    </row>
    <row r="32">
      <c r="A32" t="inlineStr">
        <is>
          <t>market for irrigation</t>
        </is>
      </c>
      <c r="B32" t="n">
        <v>0.12318</v>
      </c>
      <c r="C32" t="inlineStr">
        <is>
          <t>FR</t>
        </is>
      </c>
      <c r="D32" t="inlineStr">
        <is>
          <t>cubic meter</t>
        </is>
      </c>
      <c r="F32" t="inlineStr">
        <is>
          <t>technosphere</t>
        </is>
      </c>
      <c r="G32" t="inlineStr">
        <is>
          <t>from ecoinvent 3.7 "wheat production"</t>
        </is>
      </c>
      <c r="H32" t="inlineStr">
        <is>
          <t>irrigation</t>
        </is>
      </c>
    </row>
    <row r="33">
      <c r="A33" t="inlineStr">
        <is>
          <t>market for packaging, for fertilisers</t>
        </is>
      </c>
      <c r="B33" t="n">
        <v>0.094817</v>
      </c>
      <c r="C33" t="inlineStr">
        <is>
          <t>GLO</t>
        </is>
      </c>
      <c r="D33" t="inlineStr">
        <is>
          <t>kilogram</t>
        </is>
      </c>
      <c r="F33" t="inlineStr">
        <is>
          <t>technosphere</t>
        </is>
      </c>
      <c r="G33" t="inlineStr">
        <is>
          <t>from ecoinvent 3.7 "wheat production"</t>
        </is>
      </c>
      <c r="H33" t="inlineStr">
        <is>
          <t>packaging, for fertilisers</t>
        </is>
      </c>
    </row>
    <row r="34">
      <c r="A34" t="inlineStr">
        <is>
          <t>market for packaging, for pesticides</t>
        </is>
      </c>
      <c r="B34" t="n">
        <v>0.0010309</v>
      </c>
      <c r="C34" t="inlineStr">
        <is>
          <t>GLO</t>
        </is>
      </c>
      <c r="D34" t="inlineStr">
        <is>
          <t>kilogram</t>
        </is>
      </c>
      <c r="F34" t="inlineStr">
        <is>
          <t>technosphere</t>
        </is>
      </c>
      <c r="G34" t="inlineStr">
        <is>
          <t>from ecoinvent 3.7 "wheat production"</t>
        </is>
      </c>
      <c r="H34" t="inlineStr">
        <is>
          <t>packaging, for pesticides</t>
        </is>
      </c>
    </row>
    <row r="35">
      <c r="A35" t="inlineStr">
        <is>
          <t>Water</t>
        </is>
      </c>
      <c r="B35" t="n">
        <v>0.09786910616311981</v>
      </c>
      <c r="D35" t="inlineStr">
        <is>
          <t>cubic meter</t>
        </is>
      </c>
      <c r="E35" t="inlineStr">
        <is>
          <t>air</t>
        </is>
      </c>
      <c r="F35" t="inlineStr">
        <is>
          <t>biosphere</t>
        </is>
      </c>
      <c r="G35" t="inlineStr">
        <is>
          <t>from ecoinvent 3.7 "wheat production"</t>
        </is>
      </c>
    </row>
    <row r="36">
      <c r="A36" t="inlineStr">
        <is>
          <t>Nitrate</t>
        </is>
      </c>
      <c r="B36" t="n">
        <v>0.044565596</v>
      </c>
      <c r="D36" t="inlineStr">
        <is>
          <t>kilogram</t>
        </is>
      </c>
      <c r="E36" t="inlineStr">
        <is>
          <t>water::ground-</t>
        </is>
      </c>
      <c r="F36" t="inlineStr">
        <is>
          <t>biosphere</t>
        </is>
      </c>
      <c r="G36" t="inlineStr">
        <is>
          <t>from ecoinvent 3.7 "wheat production"</t>
        </is>
      </c>
    </row>
    <row r="37">
      <c r="A37" t="inlineStr">
        <is>
          <t>Water</t>
        </is>
      </c>
      <c r="B37" t="n">
        <v>0.0202513292048042</v>
      </c>
      <c r="D37" t="inlineStr">
        <is>
          <t>cubic meter</t>
        </is>
      </c>
      <c r="E37" t="inlineStr">
        <is>
          <t>water::ground-</t>
        </is>
      </c>
      <c r="F37" t="inlineStr">
        <is>
          <t>biosphere</t>
        </is>
      </c>
      <c r="G37" t="inlineStr">
        <is>
          <t>from ecoinvent 3.7 "wheat production"</t>
        </is>
      </c>
    </row>
    <row r="38">
      <c r="A38" t="inlineStr">
        <is>
          <t>Carbon dioxide, fossil</t>
        </is>
      </c>
      <c r="B38" t="n">
        <v>0.019012</v>
      </c>
      <c r="D38" t="inlineStr">
        <is>
          <t>kilogram</t>
        </is>
      </c>
      <c r="E38" t="inlineStr">
        <is>
          <t>air::non-urban air or from high stacks</t>
        </is>
      </c>
      <c r="F38" t="inlineStr">
        <is>
          <t>biosphere</t>
        </is>
      </c>
      <c r="G38" t="inlineStr">
        <is>
          <t>from ecoinvent 3.7 "wheat production"</t>
        </is>
      </c>
    </row>
    <row r="39">
      <c r="A39" t="inlineStr">
        <is>
          <t>Water</t>
        </is>
      </c>
      <c r="B39" t="n">
        <v>0.00506283230120104</v>
      </c>
      <c r="D39" t="inlineStr">
        <is>
          <t>cubic meter</t>
        </is>
      </c>
      <c r="E39" t="inlineStr">
        <is>
          <t>water::surface water</t>
        </is>
      </c>
      <c r="F39" t="inlineStr">
        <is>
          <t>biosphere</t>
        </is>
      </c>
      <c r="G39" t="inlineStr">
        <is>
          <t>from ecoinvent 3.7 "wheat production"</t>
        </is>
      </c>
    </row>
    <row r="40">
      <c r="A40" t="inlineStr">
        <is>
          <t>Ammonia</t>
        </is>
      </c>
      <c r="B40" t="n">
        <v>0.002793733</v>
      </c>
      <c r="D40" t="inlineStr">
        <is>
          <t>kilogram</t>
        </is>
      </c>
      <c r="E40" t="inlineStr">
        <is>
          <t>air::non-urban air or from high stacks</t>
        </is>
      </c>
      <c r="F40" t="inlineStr">
        <is>
          <t>biosphere</t>
        </is>
      </c>
      <c r="G40" t="inlineStr">
        <is>
          <t>from ecoinvent 3.7 "wheat production"</t>
        </is>
      </c>
    </row>
    <row r="41">
      <c r="A41" t="inlineStr">
        <is>
          <t>Nitrogen oxides</t>
        </is>
      </c>
      <c r="B41" t="n">
        <v>0.00015043812</v>
      </c>
      <c r="D41" t="inlineStr">
        <is>
          <t>kilogram</t>
        </is>
      </c>
      <c r="E41" t="inlineStr">
        <is>
          <t>air::non-urban air or from high stacks</t>
        </is>
      </c>
      <c r="F41" t="inlineStr">
        <is>
          <t>biosphere</t>
        </is>
      </c>
      <c r="G41" t="inlineStr">
        <is>
          <t>from ecoinvent 3.7 "wheat production"</t>
        </is>
      </c>
    </row>
    <row r="42">
      <c r="A42" t="inlineStr">
        <is>
          <t>Chlormequat</t>
        </is>
      </c>
      <c r="B42" t="n">
        <v>9.7412e-05</v>
      </c>
      <c r="D42" t="inlineStr">
        <is>
          <t>kilogram</t>
        </is>
      </c>
      <c r="E42" t="inlineStr">
        <is>
          <t>soil::agricultural</t>
        </is>
      </c>
      <c r="F42" t="inlineStr">
        <is>
          <t>biosphere</t>
        </is>
      </c>
      <c r="G42" t="inlineStr">
        <is>
          <t>from ecoinvent 3.7 "wheat production"</t>
        </is>
      </c>
    </row>
    <row r="43">
      <c r="A43" t="inlineStr">
        <is>
          <t>Phosphate</t>
        </is>
      </c>
      <c r="B43" t="n">
        <v>9.331e-05</v>
      </c>
      <c r="D43" t="inlineStr">
        <is>
          <t>kilogram</t>
        </is>
      </c>
      <c r="E43" t="inlineStr">
        <is>
          <t>water::surface water</t>
        </is>
      </c>
      <c r="F43" t="inlineStr">
        <is>
          <t>biosphere</t>
        </is>
      </c>
      <c r="G43" t="inlineStr">
        <is>
          <t>from ecoinvent 3.7 "wheat production"</t>
        </is>
      </c>
    </row>
    <row r="44">
      <c r="A44" t="inlineStr">
        <is>
          <t>Choline chloride</t>
        </is>
      </c>
      <c r="B44" t="n">
        <v>6.7765e-05</v>
      </c>
      <c r="D44" t="inlineStr">
        <is>
          <t>kilogram</t>
        </is>
      </c>
      <c r="E44" t="inlineStr">
        <is>
          <t>soil::agricultural</t>
        </is>
      </c>
      <c r="F44" t="inlineStr">
        <is>
          <t>biosphere</t>
        </is>
      </c>
      <c r="G44" t="inlineStr">
        <is>
          <t>from ecoinvent 3.7 "wheat production"</t>
        </is>
      </c>
    </row>
    <row r="45">
      <c r="A45" t="inlineStr">
        <is>
          <t>Glyphosate</t>
        </is>
      </c>
      <c r="B45" t="n">
        <v>5.3312e-05</v>
      </c>
      <c r="D45" t="inlineStr">
        <is>
          <t>kilogram</t>
        </is>
      </c>
      <c r="E45" t="inlineStr">
        <is>
          <t>soil::agricultural</t>
        </is>
      </c>
      <c r="F45" t="inlineStr">
        <is>
          <t>biosphere</t>
        </is>
      </c>
      <c r="G45" t="inlineStr">
        <is>
          <t>from ecoinvent 3.7 "wheat production"</t>
        </is>
      </c>
    </row>
    <row r="46">
      <c r="A46" t="inlineStr">
        <is>
          <t>MCPA</t>
        </is>
      </c>
      <c r="B46" t="n">
        <v>4.182e-05</v>
      </c>
      <c r="D46" t="inlineStr">
        <is>
          <t>kilogram</t>
        </is>
      </c>
      <c r="E46" t="inlineStr">
        <is>
          <t>soil::agricultural</t>
        </is>
      </c>
      <c r="F46" t="inlineStr">
        <is>
          <t>biosphere</t>
        </is>
      </c>
      <c r="G46" t="inlineStr">
        <is>
          <t>from ecoinvent 3.7 "wheat production"</t>
        </is>
      </c>
    </row>
    <row r="47">
      <c r="A47" t="inlineStr">
        <is>
          <t>Phosphate</t>
        </is>
      </c>
      <c r="B47" t="n">
        <v>3.1767e-05</v>
      </c>
      <c r="D47" t="inlineStr">
        <is>
          <t>kilogram</t>
        </is>
      </c>
      <c r="E47" t="inlineStr">
        <is>
          <t>water::ground-</t>
        </is>
      </c>
      <c r="F47" t="inlineStr">
        <is>
          <t>biosphere</t>
        </is>
      </c>
      <c r="G47" t="inlineStr">
        <is>
          <t>from ecoinvent 3.7 "wheat production"</t>
        </is>
      </c>
    </row>
    <row r="48">
      <c r="A48" t="inlineStr">
        <is>
          <t>Mecoprop</t>
        </is>
      </c>
      <c r="B48" t="n">
        <v>2.8063e-05</v>
      </c>
      <c r="D48" t="inlineStr">
        <is>
          <t>kilogram</t>
        </is>
      </c>
      <c r="E48" t="inlineStr">
        <is>
          <t>soil::agricultural</t>
        </is>
      </c>
      <c r="F48" t="inlineStr">
        <is>
          <t>biosphere</t>
        </is>
      </c>
      <c r="G48" t="inlineStr">
        <is>
          <t>from ecoinvent 3.7 "wheat production"</t>
        </is>
      </c>
    </row>
    <row r="49">
      <c r="A49" t="inlineStr">
        <is>
          <t>Cyprodinil</t>
        </is>
      </c>
      <c r="B49" t="n">
        <v>2.6434e-05</v>
      </c>
      <c r="D49" t="inlineStr">
        <is>
          <t>kilogram</t>
        </is>
      </c>
      <c r="E49" t="inlineStr">
        <is>
          <t>soil::agricultural</t>
        </is>
      </c>
      <c r="F49" t="inlineStr">
        <is>
          <t>biosphere</t>
        </is>
      </c>
      <c r="G49" t="inlineStr">
        <is>
          <t>from ecoinvent 3.7 "wheat production"</t>
        </is>
      </c>
    </row>
    <row r="50">
      <c r="A50" t="inlineStr">
        <is>
          <t>Isoproturon</t>
        </is>
      </c>
      <c r="B50" t="n">
        <v>2.5827e-05</v>
      </c>
      <c r="D50" t="inlineStr">
        <is>
          <t>kilogram</t>
        </is>
      </c>
      <c r="E50" t="inlineStr">
        <is>
          <t>soil::agricultural</t>
        </is>
      </c>
      <c r="F50" t="inlineStr">
        <is>
          <t>biosphere</t>
        </is>
      </c>
      <c r="G50" t="inlineStr">
        <is>
          <t>from ecoinvent 3.7 "wheat production"</t>
        </is>
      </c>
    </row>
    <row r="51">
      <c r="A51" t="inlineStr">
        <is>
          <t>Metaldehyde</t>
        </is>
      </c>
      <c r="B51" t="n">
        <v>2.2213e-05</v>
      </c>
      <c r="D51" t="inlineStr">
        <is>
          <t>kilogram</t>
        </is>
      </c>
      <c r="E51" t="inlineStr">
        <is>
          <t>soil::agricultural</t>
        </is>
      </c>
      <c r="F51" t="inlineStr">
        <is>
          <t>biosphere</t>
        </is>
      </c>
      <c r="G51" t="inlineStr">
        <is>
          <t>from ecoinvent 3.7 "wheat production"</t>
        </is>
      </c>
    </row>
    <row r="52">
      <c r="A52" t="inlineStr">
        <is>
          <t>Fluroxypyr</t>
        </is>
      </c>
      <c r="B52" t="n">
        <v>2.0056e-05</v>
      </c>
      <c r="D52" t="inlineStr">
        <is>
          <t>kilogram</t>
        </is>
      </c>
      <c r="E52" t="inlineStr">
        <is>
          <t>soil::agricultural</t>
        </is>
      </c>
      <c r="F52" t="inlineStr">
        <is>
          <t>biosphere</t>
        </is>
      </c>
      <c r="G52" t="inlineStr">
        <is>
          <t>from ecoinvent 3.7 "wheat production"</t>
        </is>
      </c>
    </row>
    <row r="53">
      <c r="A53" t="inlineStr">
        <is>
          <t>Ioxynil</t>
        </is>
      </c>
      <c r="B53" t="n">
        <v>1.9833e-05</v>
      </c>
      <c r="D53" t="inlineStr">
        <is>
          <t>kilogram</t>
        </is>
      </c>
      <c r="E53" t="inlineStr">
        <is>
          <t>soil::agricultural</t>
        </is>
      </c>
      <c r="F53" t="inlineStr">
        <is>
          <t>biosphere</t>
        </is>
      </c>
      <c r="G53" t="inlineStr">
        <is>
          <t>from ecoinvent 3.7 "wheat production"</t>
        </is>
      </c>
    </row>
    <row r="54">
      <c r="A54" t="inlineStr">
        <is>
          <t>Phosphorus</t>
        </is>
      </c>
      <c r="B54" t="n">
        <v>1.8724e-05</v>
      </c>
      <c r="D54" t="inlineStr">
        <is>
          <t>kilogram</t>
        </is>
      </c>
      <c r="E54" t="inlineStr">
        <is>
          <t>water::surface water</t>
        </is>
      </c>
      <c r="F54" t="inlineStr">
        <is>
          <t>biosphere</t>
        </is>
      </c>
      <c r="G54" t="inlineStr">
        <is>
          <t>from ecoinvent 3.7 "wheat production"</t>
        </is>
      </c>
    </row>
    <row r="55">
      <c r="A55" t="inlineStr">
        <is>
          <t>Bromoxynil</t>
        </is>
      </c>
      <c r="B55" t="n">
        <v>1.5024e-05</v>
      </c>
      <c r="D55" t="inlineStr">
        <is>
          <t>kilogram</t>
        </is>
      </c>
      <c r="E55" t="inlineStr">
        <is>
          <t>soil::agricultural</t>
        </is>
      </c>
      <c r="F55" t="inlineStr">
        <is>
          <t>biosphere</t>
        </is>
      </c>
      <c r="G55" t="inlineStr">
        <is>
          <t>from ecoinvent 3.7 "wheat production"</t>
        </is>
      </c>
    </row>
    <row r="56">
      <c r="A56" t="inlineStr">
        <is>
          <t>Diclofop-methyl</t>
        </is>
      </c>
      <c r="B56" t="n">
        <v>1.1125e-05</v>
      </c>
      <c r="D56" t="inlineStr">
        <is>
          <t>kilogram</t>
        </is>
      </c>
      <c r="E56" t="inlineStr">
        <is>
          <t>soil::agricultural</t>
        </is>
      </c>
      <c r="F56" t="inlineStr">
        <is>
          <t>biosphere</t>
        </is>
      </c>
      <c r="G56" t="inlineStr">
        <is>
          <t>from ecoinvent 3.7 "wheat production"</t>
        </is>
      </c>
    </row>
    <row r="57">
      <c r="A57" t="inlineStr">
        <is>
          <t>Anthraquinone</t>
        </is>
      </c>
      <c r="B57" t="n">
        <v>7.9097e-06</v>
      </c>
      <c r="D57" t="inlineStr">
        <is>
          <t>kilogram</t>
        </is>
      </c>
      <c r="E57" t="inlineStr">
        <is>
          <t>soil::agricultural</t>
        </is>
      </c>
      <c r="F57" t="inlineStr">
        <is>
          <t>biosphere</t>
        </is>
      </c>
      <c r="G57" t="inlineStr">
        <is>
          <t>from ecoinvent 3.7 "wheat production"</t>
        </is>
      </c>
    </row>
    <row r="58">
      <c r="A58" t="inlineStr">
        <is>
          <t>Clodinafop-propargyl</t>
        </is>
      </c>
      <c r="B58" t="n">
        <v>7.0283e-06</v>
      </c>
      <c r="D58" t="inlineStr">
        <is>
          <t>kilogram</t>
        </is>
      </c>
      <c r="E58" t="inlineStr">
        <is>
          <t>soil::agricultural</t>
        </is>
      </c>
      <c r="F58" t="inlineStr">
        <is>
          <t>biosphere</t>
        </is>
      </c>
      <c r="G58" t="inlineStr">
        <is>
          <t>from ecoinvent 3.7 "wheat production"</t>
        </is>
      </c>
    </row>
    <row r="59">
      <c r="A59" t="inlineStr">
        <is>
          <t>Mecoprop-P</t>
        </is>
      </c>
      <c r="B59" t="n">
        <v>6.912e-06</v>
      </c>
      <c r="D59" t="inlineStr">
        <is>
          <t>kilogram</t>
        </is>
      </c>
      <c r="E59" t="inlineStr">
        <is>
          <t>soil::agricultural</t>
        </is>
      </c>
      <c r="F59" t="inlineStr">
        <is>
          <t>biosphere</t>
        </is>
      </c>
      <c r="G59" t="inlineStr">
        <is>
          <t>from ecoinvent 3.7 "wheat production"</t>
        </is>
      </c>
    </row>
    <row r="60">
      <c r="A60" t="inlineStr">
        <is>
          <t>Azoxystrobin</t>
        </is>
      </c>
      <c r="B60" t="n">
        <v>6.2171e-06</v>
      </c>
      <c r="D60" t="inlineStr">
        <is>
          <t>kilogram</t>
        </is>
      </c>
      <c r="E60" t="inlineStr">
        <is>
          <t>soil::agricultural</t>
        </is>
      </c>
      <c r="F60" t="inlineStr">
        <is>
          <t>biosphere</t>
        </is>
      </c>
      <c r="G60" t="inlineStr">
        <is>
          <t>from ecoinvent 3.7 "wheat production"</t>
        </is>
      </c>
    </row>
    <row r="61">
      <c r="A61" t="inlineStr">
        <is>
          <t>Diflufenican</t>
        </is>
      </c>
      <c r="B61" t="n">
        <v>6.194e-06</v>
      </c>
      <c r="D61" t="inlineStr">
        <is>
          <t>kilogram</t>
        </is>
      </c>
      <c r="E61" t="inlineStr">
        <is>
          <t>soil::agricultural</t>
        </is>
      </c>
      <c r="F61" t="inlineStr">
        <is>
          <t>biosphere</t>
        </is>
      </c>
      <c r="G61" t="inlineStr">
        <is>
          <t>from ecoinvent 3.7 "wheat production"</t>
        </is>
      </c>
    </row>
    <row r="62">
      <c r="A62" t="inlineStr">
        <is>
          <t>Bifenox</t>
        </is>
      </c>
      <c r="B62" t="n">
        <v>5.2756e-06</v>
      </c>
      <c r="D62" t="inlineStr">
        <is>
          <t>kilogram</t>
        </is>
      </c>
      <c r="E62" t="inlineStr">
        <is>
          <t>soil::agricultural</t>
        </is>
      </c>
      <c r="F62" t="inlineStr">
        <is>
          <t>biosphere</t>
        </is>
      </c>
      <c r="G62" t="inlineStr">
        <is>
          <t>from ecoinvent 3.7 "wheat production"</t>
        </is>
      </c>
    </row>
    <row r="63">
      <c r="A63" t="inlineStr">
        <is>
          <t>Fenpropimorph</t>
        </is>
      </c>
      <c r="B63" t="n">
        <v>4.318e-06</v>
      </c>
      <c r="D63" t="inlineStr">
        <is>
          <t>kilogram</t>
        </is>
      </c>
      <c r="E63" t="inlineStr">
        <is>
          <t>soil::agricultural</t>
        </is>
      </c>
      <c r="F63" t="inlineStr">
        <is>
          <t>biosphere</t>
        </is>
      </c>
      <c r="G63" t="inlineStr">
        <is>
          <t>from ecoinvent 3.7 "wheat production"</t>
        </is>
      </c>
    </row>
    <row r="64">
      <c r="A64" t="inlineStr">
        <is>
          <t>Clopyralid</t>
        </is>
      </c>
      <c r="B64" t="n">
        <v>4.2709e-06</v>
      </c>
      <c r="D64" t="inlineStr">
        <is>
          <t>kilogram</t>
        </is>
      </c>
      <c r="E64" t="inlineStr">
        <is>
          <t>soil::agricultural</t>
        </is>
      </c>
      <c r="F64" t="inlineStr">
        <is>
          <t>biosphere</t>
        </is>
      </c>
      <c r="G64" t="inlineStr">
        <is>
          <t>from ecoinvent 3.7 "wheat production"</t>
        </is>
      </c>
    </row>
    <row r="65">
      <c r="A65" t="inlineStr">
        <is>
          <t>Epoxiconazole</t>
        </is>
      </c>
      <c r="B65" t="n">
        <v>4.0783e-06</v>
      </c>
      <c r="D65" t="inlineStr">
        <is>
          <t>kilogram</t>
        </is>
      </c>
      <c r="E65" t="inlineStr">
        <is>
          <t>soil::agricultural</t>
        </is>
      </c>
      <c r="F65" t="inlineStr">
        <is>
          <t>biosphere</t>
        </is>
      </c>
      <c r="G65" t="inlineStr">
        <is>
          <t>from ecoinvent 3.7 "wheat production"</t>
        </is>
      </c>
    </row>
    <row r="66">
      <c r="A66" t="inlineStr">
        <is>
          <t>Pyraclostrobin (prop)</t>
        </is>
      </c>
      <c r="B66" t="n">
        <v>3.9254e-06</v>
      </c>
      <c r="D66" t="inlineStr">
        <is>
          <t>kilogram</t>
        </is>
      </c>
      <c r="E66" t="inlineStr">
        <is>
          <t>soil::agricultural</t>
        </is>
      </c>
      <c r="F66" t="inlineStr">
        <is>
          <t>biosphere</t>
        </is>
      </c>
      <c r="G66" t="inlineStr">
        <is>
          <t>from ecoinvent 3.7 "wheat production"</t>
        </is>
      </c>
    </row>
    <row r="67">
      <c r="A67" t="inlineStr">
        <is>
          <t>Tebuconazole</t>
        </is>
      </c>
      <c r="B67" t="n">
        <v>2.9745e-06</v>
      </c>
      <c r="D67" t="inlineStr">
        <is>
          <t>kilogram</t>
        </is>
      </c>
      <c r="E67" t="inlineStr">
        <is>
          <t>soil::agricultural</t>
        </is>
      </c>
      <c r="F67" t="inlineStr">
        <is>
          <t>biosphere</t>
        </is>
      </c>
      <c r="G67" t="inlineStr">
        <is>
          <t>from ecoinvent 3.7 "wheat production"</t>
        </is>
      </c>
    </row>
    <row r="68">
      <c r="A68" t="inlineStr">
        <is>
          <t>Chromium, ion</t>
        </is>
      </c>
      <c r="B68" t="n">
        <v>2.889e-06</v>
      </c>
      <c r="D68" t="inlineStr">
        <is>
          <t>kilogram</t>
        </is>
      </c>
      <c r="E68" t="inlineStr">
        <is>
          <t>water::ground-</t>
        </is>
      </c>
      <c r="F68" t="inlineStr">
        <is>
          <t>biosphere</t>
        </is>
      </c>
      <c r="G68" t="inlineStr">
        <is>
          <t>from ecoinvent 3.7 "wheat production"</t>
        </is>
      </c>
    </row>
    <row r="69">
      <c r="A69" t="inlineStr">
        <is>
          <t>Silthiofam</t>
        </is>
      </c>
      <c r="B69" t="n">
        <v>2.7584e-06</v>
      </c>
      <c r="D69" t="inlineStr">
        <is>
          <t>kilogram</t>
        </is>
      </c>
      <c r="E69" t="inlineStr">
        <is>
          <t>soil::agricultural</t>
        </is>
      </c>
      <c r="F69" t="inlineStr">
        <is>
          <t>biosphere</t>
        </is>
      </c>
      <c r="G69" t="inlineStr">
        <is>
          <t>from ecoinvent 3.7 "wheat production"</t>
        </is>
      </c>
    </row>
    <row r="70">
      <c r="A70" t="inlineStr">
        <is>
          <t>Chromium</t>
        </is>
      </c>
      <c r="B70" t="n">
        <v>2.7493e-06</v>
      </c>
      <c r="D70" t="inlineStr">
        <is>
          <t>kilogram</t>
        </is>
      </c>
      <c r="E70" t="inlineStr">
        <is>
          <t>soil::agricultural</t>
        </is>
      </c>
      <c r="F70" t="inlineStr">
        <is>
          <t>biosphere</t>
        </is>
      </c>
      <c r="G70" t="inlineStr">
        <is>
          <t>from ecoinvent 3.7 "wheat production"</t>
        </is>
      </c>
    </row>
    <row r="71">
      <c r="A71" t="inlineStr">
        <is>
          <t>Zinc, ion</t>
        </is>
      </c>
      <c r="B71" t="n">
        <v>2.2034e-06</v>
      </c>
      <c r="D71" t="inlineStr">
        <is>
          <t>kilogram</t>
        </is>
      </c>
      <c r="E71" t="inlineStr">
        <is>
          <t>water::ground-</t>
        </is>
      </c>
      <c r="F71" t="inlineStr">
        <is>
          <t>biosphere</t>
        </is>
      </c>
      <c r="G71" t="inlineStr">
        <is>
          <t>from ecoinvent 3.7 "wheat production"</t>
        </is>
      </c>
    </row>
    <row r="72">
      <c r="A72" t="inlineStr">
        <is>
          <t>Trifloxystrobin</t>
        </is>
      </c>
      <c r="B72" t="n">
        <v>2.1621e-06</v>
      </c>
      <c r="D72" t="inlineStr">
        <is>
          <t>kilogram</t>
        </is>
      </c>
      <c r="E72" t="inlineStr">
        <is>
          <t>soil::agricultural</t>
        </is>
      </c>
      <c r="F72" t="inlineStr">
        <is>
          <t>biosphere</t>
        </is>
      </c>
      <c r="G72" t="inlineStr">
        <is>
          <t>from ecoinvent 3.7 "wheat production"</t>
        </is>
      </c>
    </row>
    <row r="73">
      <c r="A73" t="inlineStr">
        <is>
          <t>Propiconazole</t>
        </is>
      </c>
      <c r="B73" t="n">
        <v>1.8418e-06</v>
      </c>
      <c r="D73" t="inlineStr">
        <is>
          <t>kilogram</t>
        </is>
      </c>
      <c r="E73" t="inlineStr">
        <is>
          <t>soil::agricultural</t>
        </is>
      </c>
      <c r="F73" t="inlineStr">
        <is>
          <t>biosphere</t>
        </is>
      </c>
      <c r="G73" t="inlineStr">
        <is>
          <t>from ecoinvent 3.7 "wheat production"</t>
        </is>
      </c>
    </row>
    <row r="74">
      <c r="A74" t="inlineStr">
        <is>
          <t>Quinoxyfen</t>
        </is>
      </c>
      <c r="B74" t="n">
        <v>1.7949e-06</v>
      </c>
      <c r="D74" t="inlineStr">
        <is>
          <t>kilogram</t>
        </is>
      </c>
      <c r="E74" t="inlineStr">
        <is>
          <t>soil::agricultural</t>
        </is>
      </c>
      <c r="F74" t="inlineStr">
        <is>
          <t>biosphere</t>
        </is>
      </c>
      <c r="G74" t="inlineStr">
        <is>
          <t>from ecoinvent 3.7 "wheat production"</t>
        </is>
      </c>
    </row>
    <row r="75">
      <c r="A75" t="inlineStr">
        <is>
          <t>Cloquintocet-mexyl</t>
        </is>
      </c>
      <c r="B75" t="n">
        <v>1.7571e-06</v>
      </c>
      <c r="D75" t="inlineStr">
        <is>
          <t>kilogram</t>
        </is>
      </c>
      <c r="E75" t="inlineStr">
        <is>
          <t>soil::agricultural</t>
        </is>
      </c>
      <c r="F75" t="inlineStr">
        <is>
          <t>biosphere</t>
        </is>
      </c>
      <c r="G75" t="inlineStr">
        <is>
          <t>from ecoinvent 3.7 "wheat production"</t>
        </is>
      </c>
    </row>
    <row r="76">
      <c r="A76" t="inlineStr">
        <is>
          <t>Fenpropidin</t>
        </is>
      </c>
      <c r="B76" t="n">
        <v>1.7163e-06</v>
      </c>
      <c r="D76" t="inlineStr">
        <is>
          <t>kilogram</t>
        </is>
      </c>
      <c r="E76" t="inlineStr">
        <is>
          <t>soil::agricultural</t>
        </is>
      </c>
      <c r="F76" t="inlineStr">
        <is>
          <t>biosphere</t>
        </is>
      </c>
      <c r="G76" t="inlineStr">
        <is>
          <t>from ecoinvent 3.7 "wheat production"</t>
        </is>
      </c>
    </row>
    <row r="77">
      <c r="A77" t="inlineStr">
        <is>
          <t>Prochloraz</t>
        </is>
      </c>
      <c r="B77" t="n">
        <v>1.4859e-06</v>
      </c>
      <c r="D77" t="inlineStr">
        <is>
          <t>kilogram</t>
        </is>
      </c>
      <c r="E77" t="inlineStr">
        <is>
          <t>soil::agricultural</t>
        </is>
      </c>
      <c r="F77" t="inlineStr">
        <is>
          <t>biosphere</t>
        </is>
      </c>
      <c r="G77" t="inlineStr">
        <is>
          <t>from ecoinvent 3.7 "wheat production"</t>
        </is>
      </c>
    </row>
    <row r="78">
      <c r="A78" t="inlineStr">
        <is>
          <t>Trinexapac-ethyl</t>
        </is>
      </c>
      <c r="B78" t="n">
        <v>1.3883e-06</v>
      </c>
      <c r="D78" t="inlineStr">
        <is>
          <t>kilogram</t>
        </is>
      </c>
      <c r="E78" t="inlineStr">
        <is>
          <t>soil::agricultural</t>
        </is>
      </c>
      <c r="F78" t="inlineStr">
        <is>
          <t>biosphere</t>
        </is>
      </c>
      <c r="G78" t="inlineStr">
        <is>
          <t>from ecoinvent 3.7 "wheat production"</t>
        </is>
      </c>
    </row>
    <row r="79">
      <c r="A79" t="inlineStr">
        <is>
          <t>Kresoxim-methyl</t>
        </is>
      </c>
      <c r="B79" t="n">
        <v>1.1376e-06</v>
      </c>
      <c r="D79" t="inlineStr">
        <is>
          <t>kilogram</t>
        </is>
      </c>
      <c r="E79" t="inlineStr">
        <is>
          <t>soil::agricultural</t>
        </is>
      </c>
      <c r="F79" t="inlineStr">
        <is>
          <t>biosphere</t>
        </is>
      </c>
      <c r="G79" t="inlineStr">
        <is>
          <t>from ecoinvent 3.7 "wheat production"</t>
        </is>
      </c>
    </row>
    <row r="80">
      <c r="A80" t="inlineStr">
        <is>
          <t>Cadmium</t>
        </is>
      </c>
      <c r="B80" t="n">
        <v>1.1189e-06</v>
      </c>
      <c r="D80" t="inlineStr">
        <is>
          <t>kilogram</t>
        </is>
      </c>
      <c r="E80" t="inlineStr">
        <is>
          <t>soil::agricultural</t>
        </is>
      </c>
      <c r="F80" t="inlineStr">
        <is>
          <t>biosphere</t>
        </is>
      </c>
      <c r="G80" t="inlineStr">
        <is>
          <t>from ecoinvent 3.7 "wheat production"</t>
        </is>
      </c>
    </row>
    <row r="81">
      <c r="A81" t="inlineStr">
        <is>
          <t>Cypermethrin</t>
        </is>
      </c>
      <c r="B81" t="n">
        <v>1.1107e-06</v>
      </c>
      <c r="D81" t="inlineStr">
        <is>
          <t>kilogram</t>
        </is>
      </c>
      <c r="E81" t="inlineStr">
        <is>
          <t>soil::agricultural</t>
        </is>
      </c>
      <c r="F81" t="inlineStr">
        <is>
          <t>biosphere</t>
        </is>
      </c>
      <c r="G81" t="inlineStr">
        <is>
          <t>from ecoinvent 3.7 "wheat production"</t>
        </is>
      </c>
    </row>
    <row r="82">
      <c r="A82" t="inlineStr">
        <is>
          <t>Spiroxamine</t>
        </is>
      </c>
      <c r="B82" t="n">
        <v>1.0218e-06</v>
      </c>
      <c r="D82" t="inlineStr">
        <is>
          <t>kilogram</t>
        </is>
      </c>
      <c r="E82" t="inlineStr">
        <is>
          <t>soil::agricultural</t>
        </is>
      </c>
      <c r="F82" t="inlineStr">
        <is>
          <t>biosphere</t>
        </is>
      </c>
      <c r="G82" t="inlineStr">
        <is>
          <t>from ecoinvent 3.7 "wheat production"</t>
        </is>
      </c>
    </row>
    <row r="83">
      <c r="A83" t="inlineStr">
        <is>
          <t>Nickel</t>
        </is>
      </c>
      <c r="B83" t="n">
        <v>9.2208e-07</v>
      </c>
      <c r="D83" t="inlineStr">
        <is>
          <t>kilogram</t>
        </is>
      </c>
      <c r="E83" t="inlineStr">
        <is>
          <t>soil::agricultural</t>
        </is>
      </c>
      <c r="F83" t="inlineStr">
        <is>
          <t>biosphere</t>
        </is>
      </c>
      <c r="G83" t="inlineStr">
        <is>
          <t>from ecoinvent 3.7 "wheat production"</t>
        </is>
      </c>
    </row>
    <row r="84">
      <c r="A84" t="inlineStr">
        <is>
          <t>Fludioxonil</t>
        </is>
      </c>
      <c r="B84" t="n">
        <v>7.5175e-07</v>
      </c>
      <c r="D84" t="inlineStr">
        <is>
          <t>kilogram</t>
        </is>
      </c>
      <c r="E84" t="inlineStr">
        <is>
          <t>soil::agricultural</t>
        </is>
      </c>
      <c r="F84" t="inlineStr">
        <is>
          <t>biosphere</t>
        </is>
      </c>
      <c r="G84" t="inlineStr">
        <is>
          <t>from ecoinvent 3.7 "wheat production"</t>
        </is>
      </c>
    </row>
    <row r="85">
      <c r="A85" t="inlineStr">
        <is>
          <t>Cyproconazole</t>
        </is>
      </c>
      <c r="B85" t="n">
        <v>7.1319e-07</v>
      </c>
      <c r="D85" t="inlineStr">
        <is>
          <t>kilogram</t>
        </is>
      </c>
      <c r="E85" t="inlineStr">
        <is>
          <t>soil::agricultural</t>
        </is>
      </c>
      <c r="F85" t="inlineStr">
        <is>
          <t>biosphere</t>
        </is>
      </c>
      <c r="G85" t="inlineStr">
        <is>
          <t>from ecoinvent 3.7 "wheat production"</t>
        </is>
      </c>
    </row>
    <row r="86">
      <c r="A86" t="inlineStr">
        <is>
          <t>Mepiquat chloride</t>
        </is>
      </c>
      <c r="B86" t="n">
        <v>6.2197e-07</v>
      </c>
      <c r="D86" t="inlineStr">
        <is>
          <t>kilogram</t>
        </is>
      </c>
      <c r="E86" t="inlineStr">
        <is>
          <t>soil::agricultural</t>
        </is>
      </c>
      <c r="F86" t="inlineStr">
        <is>
          <t>biosphere</t>
        </is>
      </c>
      <c r="G86" t="inlineStr">
        <is>
          <t>from ecoinvent 3.7 "wheat production"</t>
        </is>
      </c>
    </row>
    <row r="87">
      <c r="A87" t="inlineStr">
        <is>
          <t>Imidacloprid</t>
        </is>
      </c>
      <c r="B87" t="n">
        <v>5.4909e-07</v>
      </c>
      <c r="D87" t="inlineStr">
        <is>
          <t>kilogram</t>
        </is>
      </c>
      <c r="E87" t="inlineStr">
        <is>
          <t>soil::agricultural</t>
        </is>
      </c>
      <c r="F87" t="inlineStr">
        <is>
          <t>biosphere</t>
        </is>
      </c>
      <c r="G87" t="inlineStr">
        <is>
          <t>from ecoinvent 3.7 "wheat production"</t>
        </is>
      </c>
    </row>
    <row r="88">
      <c r="A88" t="inlineStr">
        <is>
          <t>Metconazole</t>
        </is>
      </c>
      <c r="B88" t="n">
        <v>5.038000000000001e-07</v>
      </c>
      <c r="D88" t="inlineStr">
        <is>
          <t>kilogram</t>
        </is>
      </c>
      <c r="E88" t="inlineStr">
        <is>
          <t>soil::agricultural</t>
        </is>
      </c>
      <c r="F88" t="inlineStr">
        <is>
          <t>biosphere</t>
        </is>
      </c>
      <c r="G88" t="inlineStr">
        <is>
          <t>from ecoinvent 3.7 "wheat production"</t>
        </is>
      </c>
    </row>
    <row r="89">
      <c r="A89" t="inlineStr">
        <is>
          <t>Zinc, ion</t>
        </is>
      </c>
      <c r="B89" t="n">
        <v>4.4076e-07</v>
      </c>
      <c r="D89" t="inlineStr">
        <is>
          <t>kilogram</t>
        </is>
      </c>
      <c r="E89" t="inlineStr">
        <is>
          <t>water::surface water</t>
        </is>
      </c>
      <c r="F89" t="inlineStr">
        <is>
          <t>biosphere</t>
        </is>
      </c>
      <c r="G89" t="inlineStr">
        <is>
          <t>from ecoinvent 3.7 "wheat production"</t>
        </is>
      </c>
    </row>
    <row r="90">
      <c r="A90" t="inlineStr">
        <is>
          <t>Chromium, ion</t>
        </is>
      </c>
      <c r="B90" t="n">
        <v>4.3709e-07</v>
      </c>
      <c r="D90" t="inlineStr">
        <is>
          <t>kilogram</t>
        </is>
      </c>
      <c r="E90" t="inlineStr">
        <is>
          <t>water::surface water</t>
        </is>
      </c>
      <c r="F90" t="inlineStr">
        <is>
          <t>biosphere</t>
        </is>
      </c>
      <c r="G90" t="inlineStr">
        <is>
          <t>from ecoinvent 3.7 "wheat production"</t>
        </is>
      </c>
    </row>
    <row r="91">
      <c r="A91" t="inlineStr">
        <is>
          <t>Copper, ion</t>
        </is>
      </c>
      <c r="B91" t="n">
        <v>4.3587e-07</v>
      </c>
      <c r="D91" t="inlineStr">
        <is>
          <t>kilogram</t>
        </is>
      </c>
      <c r="E91" t="inlineStr">
        <is>
          <t>water::ground-</t>
        </is>
      </c>
      <c r="F91" t="inlineStr">
        <is>
          <t>biosphere</t>
        </is>
      </c>
      <c r="G91" t="inlineStr">
        <is>
          <t>from ecoinvent 3.7 "wheat production"</t>
        </is>
      </c>
    </row>
    <row r="92">
      <c r="A92" t="inlineStr">
        <is>
          <t>Picoxystrobin</t>
        </is>
      </c>
      <c r="B92" t="n">
        <v>4.276e-07</v>
      </c>
      <c r="D92" t="inlineStr">
        <is>
          <t>kilogram</t>
        </is>
      </c>
      <c r="E92" t="inlineStr">
        <is>
          <t>soil::agricultural</t>
        </is>
      </c>
      <c r="F92" t="inlineStr">
        <is>
          <t>biosphere</t>
        </is>
      </c>
      <c r="G92" t="inlineStr">
        <is>
          <t>from ecoinvent 3.7 "wheat production"</t>
        </is>
      </c>
    </row>
    <row r="93">
      <c r="A93" t="inlineStr">
        <is>
          <t>Triadimenol</t>
        </is>
      </c>
      <c r="B93" t="n">
        <v>4.1983e-07</v>
      </c>
      <c r="D93" t="inlineStr">
        <is>
          <t>kilogram</t>
        </is>
      </c>
      <c r="E93" t="inlineStr">
        <is>
          <t>soil::agricultural</t>
        </is>
      </c>
      <c r="F93" t="inlineStr">
        <is>
          <t>biosphere</t>
        </is>
      </c>
      <c r="G93" t="inlineStr">
        <is>
          <t>from ecoinvent 3.7 "wheat production"</t>
        </is>
      </c>
    </row>
    <row r="94">
      <c r="A94" t="inlineStr">
        <is>
          <t>Metsulfuron-methyl</t>
        </is>
      </c>
      <c r="B94" t="n">
        <v>3.874e-07</v>
      </c>
      <c r="D94" t="inlineStr">
        <is>
          <t>kilogram</t>
        </is>
      </c>
      <c r="E94" t="inlineStr">
        <is>
          <t>soil::agricultural</t>
        </is>
      </c>
      <c r="F94" t="inlineStr">
        <is>
          <t>biosphere</t>
        </is>
      </c>
      <c r="G94" t="inlineStr">
        <is>
          <t>from ecoinvent 3.7 "wheat production"</t>
        </is>
      </c>
    </row>
    <row r="95">
      <c r="A95" t="inlineStr">
        <is>
          <t>Bromuconazole</t>
        </is>
      </c>
      <c r="B95" t="n">
        <v>3.5656e-07</v>
      </c>
      <c r="D95" t="inlineStr">
        <is>
          <t>kilogram</t>
        </is>
      </c>
      <c r="E95" t="inlineStr">
        <is>
          <t>soil::agricultural</t>
        </is>
      </c>
      <c r="F95" t="inlineStr">
        <is>
          <t>biosphere</t>
        </is>
      </c>
      <c r="G95" t="inlineStr">
        <is>
          <t>from ecoinvent 3.7 "wheat production"</t>
        </is>
      </c>
    </row>
    <row r="96">
      <c r="A96" t="inlineStr">
        <is>
          <t>Ethephon</t>
        </is>
      </c>
      <c r="B96" t="n">
        <v>3.406e-07</v>
      </c>
      <c r="D96" t="inlineStr">
        <is>
          <t>kilogram</t>
        </is>
      </c>
      <c r="E96" t="inlineStr">
        <is>
          <t>soil::agricultural</t>
        </is>
      </c>
      <c r="F96" t="inlineStr">
        <is>
          <t>biosphere</t>
        </is>
      </c>
      <c r="G96" t="inlineStr">
        <is>
          <t>from ecoinvent 3.7 "wheat production"</t>
        </is>
      </c>
    </row>
    <row r="97">
      <c r="A97" t="inlineStr">
        <is>
          <t>Copper, ion</t>
        </is>
      </c>
      <c r="B97" t="n">
        <v>3.2389e-07</v>
      </c>
      <c r="D97" t="inlineStr">
        <is>
          <t>kilogram</t>
        </is>
      </c>
      <c r="E97" t="inlineStr">
        <is>
          <t>water::surface water</t>
        </is>
      </c>
      <c r="F97" t="inlineStr">
        <is>
          <t>biosphere</t>
        </is>
      </c>
      <c r="G97" t="inlineStr">
        <is>
          <t>from ecoinvent 3.7 "wheat production"</t>
        </is>
      </c>
    </row>
    <row r="98">
      <c r="A98" t="inlineStr">
        <is>
          <t>Nickel, ion</t>
        </is>
      </c>
      <c r="B98" t="n">
        <v>2.7991e-07</v>
      </c>
      <c r="D98" t="inlineStr">
        <is>
          <t>kilogram</t>
        </is>
      </c>
      <c r="E98" t="inlineStr">
        <is>
          <t>water::surface water</t>
        </is>
      </c>
      <c r="F98" t="inlineStr">
        <is>
          <t>biosphere</t>
        </is>
      </c>
      <c r="G98" t="inlineStr">
        <is>
          <t>from ecoinvent 3.7 "wheat production"</t>
        </is>
      </c>
    </row>
    <row r="99">
      <c r="A99" t="inlineStr">
        <is>
          <t>Lambda-cyhalothrin</t>
        </is>
      </c>
      <c r="B99" t="n">
        <v>2.499e-07</v>
      </c>
      <c r="D99" t="inlineStr">
        <is>
          <t>kilogram</t>
        </is>
      </c>
      <c r="E99" t="inlineStr">
        <is>
          <t>soil::agricultural</t>
        </is>
      </c>
      <c r="F99" t="inlineStr">
        <is>
          <t>biosphere</t>
        </is>
      </c>
      <c r="G99" t="inlineStr">
        <is>
          <t>from ecoinvent 3.7 "wheat production"</t>
        </is>
      </c>
    </row>
    <row r="100">
      <c r="A100" t="inlineStr">
        <is>
          <t>Deltamethrin</t>
        </is>
      </c>
      <c r="B100" t="n">
        <v>2.499e-07</v>
      </c>
      <c r="D100" t="inlineStr">
        <is>
          <t>kilogram</t>
        </is>
      </c>
      <c r="E100" t="inlineStr">
        <is>
          <t>soil::agricultural</t>
        </is>
      </c>
      <c r="F100" t="inlineStr">
        <is>
          <t>biosphere</t>
        </is>
      </c>
      <c r="G100" t="inlineStr">
        <is>
          <t>from ecoinvent 3.7 "wheat production"</t>
        </is>
      </c>
    </row>
    <row r="101">
      <c r="A101" t="inlineStr">
        <is>
          <t>Propoxycarbazone-sodium (prop)</t>
        </is>
      </c>
      <c r="B101" t="n">
        <v>2.0525e-07</v>
      </c>
      <c r="D101" t="inlineStr">
        <is>
          <t>kilogram</t>
        </is>
      </c>
      <c r="E101" t="inlineStr">
        <is>
          <t>soil::agricultural</t>
        </is>
      </c>
      <c r="F101" t="inlineStr">
        <is>
          <t>biosphere</t>
        </is>
      </c>
      <c r="G101" t="inlineStr">
        <is>
          <t>from ecoinvent 3.7 "wheat production"</t>
        </is>
      </c>
    </row>
    <row r="102">
      <c r="A102" t="inlineStr">
        <is>
          <t>Lead</t>
        </is>
      </c>
      <c r="B102" t="n">
        <v>1.8221e-07</v>
      </c>
      <c r="D102" t="inlineStr">
        <is>
          <t>kilogram</t>
        </is>
      </c>
      <c r="E102" t="inlineStr">
        <is>
          <t>soil::agricultural</t>
        </is>
      </c>
      <c r="F102" t="inlineStr">
        <is>
          <t>biosphere</t>
        </is>
      </c>
      <c r="G102" t="inlineStr">
        <is>
          <t>from ecoinvent 3.7 "wheat production"</t>
        </is>
      </c>
    </row>
    <row r="103">
      <c r="A103" t="inlineStr">
        <is>
          <t>Mesosulfuron-methyl (prop)</t>
        </is>
      </c>
      <c r="B103" t="n">
        <v>1.4881e-07</v>
      </c>
      <c r="D103" t="inlineStr">
        <is>
          <t>kilogram</t>
        </is>
      </c>
      <c r="E103" t="inlineStr">
        <is>
          <t>soil::agricultural</t>
        </is>
      </c>
      <c r="F103" t="inlineStr">
        <is>
          <t>biosphere</t>
        </is>
      </c>
      <c r="G103" t="inlineStr">
        <is>
          <t>from ecoinvent 3.7 "wheat production"</t>
        </is>
      </c>
    </row>
    <row r="104">
      <c r="A104" t="inlineStr">
        <is>
          <t>Zinc</t>
        </is>
      </c>
      <c r="B104" t="n">
        <v>1.225e-07</v>
      </c>
      <c r="D104" t="inlineStr">
        <is>
          <t>kilogram</t>
        </is>
      </c>
      <c r="E104" t="inlineStr">
        <is>
          <t>soil::agricultural</t>
        </is>
      </c>
      <c r="F104" t="inlineStr">
        <is>
          <t>biosphere</t>
        </is>
      </c>
      <c r="G104" t="inlineStr">
        <is>
          <t>from ecoinvent 3.7 "wheat production"</t>
        </is>
      </c>
    </row>
    <row r="105">
      <c r="A105" t="inlineStr">
        <is>
          <t>Bitertanol</t>
        </is>
      </c>
      <c r="B105" t="n">
        <v>1.1766e-07</v>
      </c>
      <c r="D105" t="inlineStr">
        <is>
          <t>kilogram</t>
        </is>
      </c>
      <c r="E105" t="inlineStr">
        <is>
          <t>soil::agricultural</t>
        </is>
      </c>
      <c r="F105" t="inlineStr">
        <is>
          <t>biosphere</t>
        </is>
      </c>
      <c r="G105" t="inlineStr">
        <is>
          <t>from ecoinvent 3.7 "wheat production"</t>
        </is>
      </c>
    </row>
    <row r="106">
      <c r="A106" t="inlineStr">
        <is>
          <t>Metosulam</t>
        </is>
      </c>
      <c r="B106" t="n">
        <v>9.4036e-08</v>
      </c>
      <c r="D106" t="inlineStr">
        <is>
          <t>kilogram</t>
        </is>
      </c>
      <c r="E106" t="inlineStr">
        <is>
          <t>soil::agricultural</t>
        </is>
      </c>
      <c r="F106" t="inlineStr">
        <is>
          <t>biosphere</t>
        </is>
      </c>
      <c r="G106" t="inlineStr">
        <is>
          <t>from ecoinvent 3.7 "wheat production"</t>
        </is>
      </c>
    </row>
    <row r="107">
      <c r="A107" t="inlineStr">
        <is>
          <t>Tefluthrin</t>
        </is>
      </c>
      <c r="B107" t="n">
        <v>8.447599999999999e-08</v>
      </c>
      <c r="D107" t="inlineStr">
        <is>
          <t>kilogram</t>
        </is>
      </c>
      <c r="E107" t="inlineStr">
        <is>
          <t>soil::agricultural</t>
        </is>
      </c>
      <c r="F107" t="inlineStr">
        <is>
          <t>biosphere</t>
        </is>
      </c>
      <c r="G107" t="inlineStr">
        <is>
          <t>from ecoinvent 3.7 "wheat production"</t>
        </is>
      </c>
    </row>
    <row r="108">
      <c r="A108" t="inlineStr">
        <is>
          <t>Carfentrazone ethyl ester</t>
        </is>
      </c>
      <c r="B108" t="n">
        <v>6.2197e-08</v>
      </c>
      <c r="D108" t="inlineStr">
        <is>
          <t>kilogram</t>
        </is>
      </c>
      <c r="E108" t="inlineStr">
        <is>
          <t>soil::agricultural</t>
        </is>
      </c>
      <c r="F108" t="inlineStr">
        <is>
          <t>biosphere</t>
        </is>
      </c>
      <c r="G108" t="inlineStr">
        <is>
          <t>from ecoinvent 3.7 "wheat production"</t>
        </is>
      </c>
    </row>
    <row r="109">
      <c r="A109" t="inlineStr">
        <is>
          <t>Flupyrsulfuron-methyl</t>
        </is>
      </c>
      <c r="B109" t="n">
        <v>4.7694e-08</v>
      </c>
      <c r="D109" t="inlineStr">
        <is>
          <t>kilogram</t>
        </is>
      </c>
      <c r="E109" t="inlineStr">
        <is>
          <t>soil::agricultural</t>
        </is>
      </c>
      <c r="F109" t="inlineStr">
        <is>
          <t>biosphere</t>
        </is>
      </c>
      <c r="G109" t="inlineStr">
        <is>
          <t>from ecoinvent 3.7 "wheat production"</t>
        </is>
      </c>
    </row>
    <row r="110">
      <c r="A110" t="inlineStr">
        <is>
          <t>Prohexadione-calcium</t>
        </is>
      </c>
      <c r="B110" t="n">
        <v>3.7022e-08</v>
      </c>
      <c r="D110" t="inlineStr">
        <is>
          <t>kilogram</t>
        </is>
      </c>
      <c r="E110" t="inlineStr">
        <is>
          <t>soil::agricultural</t>
        </is>
      </c>
      <c r="F110" t="inlineStr">
        <is>
          <t>biosphere</t>
        </is>
      </c>
      <c r="G110" t="inlineStr">
        <is>
          <t>from ecoinvent 3.7 "wheat production"</t>
        </is>
      </c>
    </row>
    <row r="111">
      <c r="A111" t="inlineStr">
        <is>
          <t>Florasulam</t>
        </is>
      </c>
      <c r="B111" t="n">
        <v>3.332e-08</v>
      </c>
      <c r="D111" t="inlineStr">
        <is>
          <t>kilogram</t>
        </is>
      </c>
      <c r="E111" t="inlineStr">
        <is>
          <t>soil::agricultural</t>
        </is>
      </c>
      <c r="F111" t="inlineStr">
        <is>
          <t>biosphere</t>
        </is>
      </c>
      <c r="G111" t="inlineStr">
        <is>
          <t>from ecoinvent 3.7 "wheat production"</t>
        </is>
      </c>
    </row>
    <row r="112">
      <c r="A112" t="inlineStr">
        <is>
          <t>Iodosulfuron-methyl-sodium</t>
        </is>
      </c>
      <c r="B112" t="n">
        <v>2.9761e-08</v>
      </c>
      <c r="D112" t="inlineStr">
        <is>
          <t>kilogram</t>
        </is>
      </c>
      <c r="E112" t="inlineStr">
        <is>
          <t>soil::agricultural</t>
        </is>
      </c>
      <c r="F112" t="inlineStr">
        <is>
          <t>biosphere</t>
        </is>
      </c>
      <c r="G112" t="inlineStr">
        <is>
          <t>from ecoinvent 3.7 "wheat production"</t>
        </is>
      </c>
    </row>
    <row r="113">
      <c r="A113" t="inlineStr">
        <is>
          <t>Lead</t>
        </is>
      </c>
      <c r="B113" t="n">
        <v>2.973e-08</v>
      </c>
      <c r="D113" t="inlineStr">
        <is>
          <t>kilogram</t>
        </is>
      </c>
      <c r="E113" t="inlineStr">
        <is>
          <t>water::surface water</t>
        </is>
      </c>
      <c r="F113" t="inlineStr">
        <is>
          <t>biosphere</t>
        </is>
      </c>
      <c r="G113" t="inlineStr">
        <is>
          <t>from ecoinvent 3.7 "wheat production"</t>
        </is>
      </c>
    </row>
    <row r="114">
      <c r="A114" t="inlineStr">
        <is>
          <t>Lead</t>
        </is>
      </c>
      <c r="B114" t="n">
        <v>6.8734e-09</v>
      </c>
      <c r="D114" t="inlineStr">
        <is>
          <t>kilogram</t>
        </is>
      </c>
      <c r="E114" t="inlineStr">
        <is>
          <t>water::ground-</t>
        </is>
      </c>
      <c r="F114" t="inlineStr">
        <is>
          <t>biosphere</t>
        </is>
      </c>
      <c r="G114" t="inlineStr">
        <is>
          <t>from ecoinvent 3.7 "wheat production"</t>
        </is>
      </c>
    </row>
    <row r="115">
      <c r="A115" t="inlineStr">
        <is>
          <t>Cadmium, ion</t>
        </is>
      </c>
      <c r="B115" t="n">
        <v>6.82e-09</v>
      </c>
      <c r="D115" t="inlineStr">
        <is>
          <t>kilogram</t>
        </is>
      </c>
      <c r="E115" t="inlineStr">
        <is>
          <t>water::ground-</t>
        </is>
      </c>
      <c r="F115" t="inlineStr">
        <is>
          <t>biosphere</t>
        </is>
      </c>
      <c r="G115" t="inlineStr">
        <is>
          <t>from ecoinvent 3.7 "wheat production"</t>
        </is>
      </c>
    </row>
    <row r="116">
      <c r="A116" t="inlineStr">
        <is>
          <t>Cadmium, ion</t>
        </is>
      </c>
      <c r="B116" t="n">
        <v>4.3568e-09</v>
      </c>
      <c r="D116" t="inlineStr">
        <is>
          <t>kilogram</t>
        </is>
      </c>
      <c r="E116" t="inlineStr">
        <is>
          <t>water::surface water</t>
        </is>
      </c>
      <c r="F116" t="inlineStr">
        <is>
          <t>biosphere</t>
        </is>
      </c>
      <c r="G116" t="inlineStr">
        <is>
          <t>from ecoinvent 3.7 "wheat production"</t>
        </is>
      </c>
    </row>
    <row r="117">
      <c r="A117" t="inlineStr">
        <is>
          <t>Mercury</t>
        </is>
      </c>
      <c r="B117" t="n">
        <v>4.4636e-11</v>
      </c>
      <c r="D117" t="inlineStr">
        <is>
          <t>kilogram</t>
        </is>
      </c>
      <c r="E117" t="inlineStr">
        <is>
          <t>water::ground-</t>
        </is>
      </c>
      <c r="F117" t="inlineStr">
        <is>
          <t>biosphere</t>
        </is>
      </c>
      <c r="G117" t="inlineStr">
        <is>
          <t>from ecoinvent 3.7 "wheat production"</t>
        </is>
      </c>
    </row>
    <row r="118">
      <c r="A118" t="inlineStr">
        <is>
          <t>Mercury</t>
        </is>
      </c>
      <c r="B118" t="n">
        <v>3.8377e-11</v>
      </c>
      <c r="D118" t="inlineStr">
        <is>
          <t>kilogram</t>
        </is>
      </c>
      <c r="E118" t="inlineStr">
        <is>
          <t>water::surface water</t>
        </is>
      </c>
      <c r="F118" t="inlineStr">
        <is>
          <t>biosphere</t>
        </is>
      </c>
      <c r="G118" t="inlineStr">
        <is>
          <t>from ecoinvent 3.7 "wheat production"</t>
        </is>
      </c>
    </row>
    <row r="119">
      <c r="A119" t="inlineStr">
        <is>
          <t>Mercury</t>
        </is>
      </c>
      <c r="B119" t="n">
        <v>-1.1081e-10</v>
      </c>
      <c r="D119" t="inlineStr">
        <is>
          <t>kilogram</t>
        </is>
      </c>
      <c r="E119" t="inlineStr">
        <is>
          <t>soil::agricultural</t>
        </is>
      </c>
      <c r="F119" t="inlineStr">
        <is>
          <t>biosphere</t>
        </is>
      </c>
      <c r="G119" t="inlineStr">
        <is>
          <t>from ecoinvent 3.7 "wheat production"</t>
        </is>
      </c>
    </row>
    <row r="120">
      <c r="A120" t="inlineStr">
        <is>
          <t>Copper</t>
        </is>
      </c>
      <c r="B120" t="n">
        <v>-1.5e-06</v>
      </c>
      <c r="D120" t="inlineStr">
        <is>
          <t>kilogram</t>
        </is>
      </c>
      <c r="E120" t="inlineStr">
        <is>
          <t>soil::agricultural</t>
        </is>
      </c>
      <c r="F120" t="inlineStr">
        <is>
          <t>biosphere</t>
        </is>
      </c>
      <c r="G120" t="inlineStr">
        <is>
          <t>from ecoinvent 3.7 "wheat production"</t>
        </is>
      </c>
    </row>
    <row r="121">
      <c r="A121" t="inlineStr">
        <is>
          <t>Water, unspecified natural origin</t>
        </is>
      </c>
      <c r="B121" t="n">
        <v>0</v>
      </c>
      <c r="D121" t="inlineStr">
        <is>
          <t>cubic meter</t>
        </is>
      </c>
      <c r="E121" t="inlineStr">
        <is>
          <t>natural resource::in water</t>
        </is>
      </c>
      <c r="F121" t="inlineStr">
        <is>
          <t>biosphere</t>
        </is>
      </c>
      <c r="G121" t="inlineStr">
        <is>
          <t>WF for wheat from https://doi.org/10.1016/j.jclepro.2017.02.032</t>
        </is>
      </c>
    </row>
    <row r="122"/>
    <row r="123">
      <c r="A123" t="inlineStr">
        <is>
          <t>Activity</t>
        </is>
      </c>
      <c r="B123" t="inlineStr">
        <is>
          <t>Ethanol production, via fermentation, from wheat grains, energy allocation</t>
        </is>
      </c>
    </row>
    <row r="124">
      <c r="A124" t="inlineStr">
        <is>
          <t>location</t>
        </is>
      </c>
      <c r="B124" t="inlineStr">
        <is>
          <t>RER</t>
        </is>
      </c>
    </row>
    <row r="125">
      <c r="A125" t="inlineStr">
        <is>
          <t>production amount</t>
        </is>
      </c>
      <c r="B125" t="n">
        <v>1</v>
      </c>
    </row>
    <row r="126">
      <c r="A126" t="inlineStr">
        <is>
          <t>reference product</t>
        </is>
      </c>
      <c r="B126" t="inlineStr">
        <is>
          <t>ethanol, from wheat grains</t>
        </is>
      </c>
    </row>
    <row r="127">
      <c r="A127" t="inlineStr">
        <is>
          <t>type</t>
        </is>
      </c>
      <c r="B127" t="inlineStr">
        <is>
          <t>process</t>
        </is>
      </c>
    </row>
    <row r="128">
      <c r="A128" t="inlineStr">
        <is>
          <t>source</t>
        </is>
      </c>
      <c r="B128" t="inlineStr">
        <is>
          <t>Life Cycle Assessment of Biofuels in EU/CH, F. Cozzolini 2018, PSI</t>
        </is>
      </c>
    </row>
    <row r="129">
      <c r="A129" t="inlineStr">
        <is>
          <t>comment</t>
        </is>
      </c>
      <c r="B129" t="inlineStr">
        <is>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is>
      </c>
    </row>
    <row r="130">
      <c r="A130" t="inlineStr">
        <is>
          <t>unit</t>
        </is>
      </c>
      <c r="B130" t="inlineStr">
        <is>
          <t>kilogram</t>
        </is>
      </c>
    </row>
    <row r="131">
      <c r="A131" t="inlineStr">
        <is>
          <t>Conversion efficiency (exc. Fuel)</t>
        </is>
      </c>
      <c r="B131" t="n">
        <v>0.7928505957836847</v>
      </c>
    </row>
    <row r="132">
      <c r="A132" t="inlineStr">
        <is>
          <t>classifications</t>
        </is>
      </c>
      <c r="B132" t="inlineStr">
        <is>
          <t>CPC::34131:Ethyl alcohol and other spirits, denatured, of any strength</t>
        </is>
      </c>
    </row>
    <row r="133">
      <c r="A133" t="inlineStr">
        <is>
          <t>Exchanges</t>
        </is>
      </c>
    </row>
    <row r="134">
      <c r="A134" t="inlineStr">
        <is>
          <t>name</t>
        </is>
      </c>
      <c r="B134" t="inlineStr">
        <is>
          <t>amount</t>
        </is>
      </c>
      <c r="C134" t="inlineStr">
        <is>
          <t>location</t>
        </is>
      </c>
      <c r="D134" t="inlineStr">
        <is>
          <t>unit</t>
        </is>
      </c>
      <c r="E134" t="inlineStr">
        <is>
          <t>categories</t>
        </is>
      </c>
      <c r="F134" t="inlineStr">
        <is>
          <t>type</t>
        </is>
      </c>
      <c r="G134" t="inlineStr">
        <is>
          <t>comment</t>
        </is>
      </c>
      <c r="H134" t="inlineStr">
        <is>
          <t>reference product</t>
        </is>
      </c>
    </row>
    <row r="135">
      <c r="A135" t="inlineStr">
        <is>
          <t>Ethanol production, via fermentation, from wheat grains, energy allocation</t>
        </is>
      </c>
      <c r="B135" t="n">
        <v>1</v>
      </c>
      <c r="C135" t="inlineStr">
        <is>
          <t>RER</t>
        </is>
      </c>
      <c r="D135" t="inlineStr">
        <is>
          <t>kilogram</t>
        </is>
      </c>
      <c r="E135" t="inlineStr">
        <is>
          <t>Francesco TH::BioEthanol::Wheat to EtOH</t>
        </is>
      </c>
      <c r="F135" t="inlineStr">
        <is>
          <t>production</t>
        </is>
      </c>
      <c r="G135" t="inlineStr">
        <is>
          <t>LHV 26.8 MJ/kg</t>
        </is>
      </c>
      <c r="H135" t="inlineStr">
        <is>
          <t>ethanol, from wheat grains</t>
        </is>
      </c>
    </row>
    <row r="136">
      <c r="A136" t="inlineStr">
        <is>
          <t>Farming and supply of wheat grains</t>
        </is>
      </c>
      <c r="B136" t="n">
        <v>2.231160457086171</v>
      </c>
      <c r="C136" t="inlineStr">
        <is>
          <t>RER</t>
        </is>
      </c>
      <c r="D136" t="inlineStr">
        <is>
          <t>kilogram</t>
        </is>
      </c>
      <c r="E136" t="inlineStr">
        <is>
          <t>Materials/fuels</t>
        </is>
      </c>
      <c r="F136" t="inlineStr">
        <is>
          <t>technosphere</t>
        </is>
      </c>
      <c r="G136" t="inlineStr">
        <is>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is>
      </c>
      <c r="H136" t="inlineStr">
        <is>
          <t>Wheat grains</t>
        </is>
      </c>
    </row>
    <row r="137">
      <c r="A137" t="inlineStr">
        <is>
          <t>market for ammonia, anhydrous, liquid</t>
        </is>
      </c>
      <c r="B137" t="n">
        <v>0.00314632</v>
      </c>
      <c r="C137" t="inlineStr">
        <is>
          <t>RER</t>
        </is>
      </c>
      <c r="D137" t="inlineStr">
        <is>
          <t>kilogram</t>
        </is>
      </c>
      <c r="E137" t="inlineStr">
        <is>
          <t>Materials/fuels</t>
        </is>
      </c>
      <c r="F137" t="inlineStr">
        <is>
          <t>technosphere</t>
        </is>
      </c>
      <c r="G137" t="inlineStr">
        <is>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is>
      </c>
      <c r="H137" t="inlineStr">
        <is>
          <t>ammonia, anhydrous, liquid</t>
        </is>
      </c>
    </row>
    <row r="138">
      <c r="A138" t="inlineStr">
        <is>
          <t>market for heat, from steam, in chemical industry</t>
        </is>
      </c>
      <c r="B138" t="n">
        <v>5.87992</v>
      </c>
      <c r="C138" t="inlineStr">
        <is>
          <t>RER</t>
        </is>
      </c>
      <c r="D138" t="inlineStr">
        <is>
          <t>megajoule</t>
        </is>
      </c>
      <c r="E138" t="inlineStr">
        <is>
          <t>Electricity/heat</t>
        </is>
      </c>
      <c r="F138" t="inlineStr">
        <is>
          <t>technosphere</t>
        </is>
      </c>
      <c r="G138" t="inlineStr">
        <is>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is>
      </c>
      <c r="H138" t="inlineStr">
        <is>
          <t>heat, from steam, in chemical industry</t>
        </is>
      </c>
    </row>
    <row r="139">
      <c r="A139" t="inlineStr">
        <is>
          <t>market for sodium hydroxide, without water, in 50% solution state</t>
        </is>
      </c>
      <c r="B139" t="n">
        <v>0.007865799999999999</v>
      </c>
      <c r="C139" t="inlineStr">
        <is>
          <t>GLO</t>
        </is>
      </c>
      <c r="D139" t="inlineStr">
        <is>
          <t>kilogram</t>
        </is>
      </c>
      <c r="E139" t="inlineStr">
        <is>
          <t>Materials/fuels</t>
        </is>
      </c>
      <c r="F139" t="inlineStr">
        <is>
          <t>technosphere</t>
        </is>
      </c>
      <c r="G139" t="inlineStr">
        <is>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is>
      </c>
      <c r="H139" t="inlineStr">
        <is>
          <t>sodium hydroxide, without water, in 50% solution state</t>
        </is>
      </c>
    </row>
    <row r="140">
      <c r="A140" t="inlineStr">
        <is>
          <t>market for sulfuric acid</t>
        </is>
      </c>
      <c r="B140" t="n">
        <v>0.00629264</v>
      </c>
      <c r="C140" t="inlineStr">
        <is>
          <t>RER</t>
        </is>
      </c>
      <c r="D140" t="inlineStr">
        <is>
          <t>kilogram</t>
        </is>
      </c>
      <c r="E140" t="inlineStr">
        <is>
          <t>Materials/fuels</t>
        </is>
      </c>
      <c r="F140" t="inlineStr">
        <is>
          <t>technosphere</t>
        </is>
      </c>
      <c r="G140" t="inlineStr">
        <is>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is>
      </c>
      <c r="H140" t="inlineStr">
        <is>
          <t>sulfuric acid</t>
        </is>
      </c>
    </row>
    <row r="141">
      <c r="A141" t="inlineStr">
        <is>
          <t>market for transport, freight train</t>
        </is>
      </c>
      <c r="B141" t="n">
        <v>0.38056</v>
      </c>
      <c r="C141" t="inlineStr">
        <is>
          <t>Europe without Switzerland</t>
        </is>
      </c>
      <c r="D141" t="inlineStr">
        <is>
          <t>ton kilometer</t>
        </is>
      </c>
      <c r="E141" t="inlineStr">
        <is>
          <t>Electricity/heat</t>
        </is>
      </c>
      <c r="F141" t="inlineStr">
        <is>
          <t>technosphere</t>
        </is>
      </c>
      <c r="G141" t="inlineStr">
        <is>
          <t>Rail transport of ethanol via train over a distance of 381 km. 4.4 % of the ethanol produced is trtansported this way.Source: Dautrebande, O., TotalFinaElf, January 2002</t>
        </is>
      </c>
      <c r="H141" t="inlineStr">
        <is>
          <t>transport, freight train</t>
        </is>
      </c>
    </row>
    <row r="142">
      <c r="A142" t="inlineStr">
        <is>
          <t>market for transport, freight, inland waterways, barge</t>
        </is>
      </c>
      <c r="B142" t="n">
        <v>0.15276</v>
      </c>
      <c r="C142" t="inlineStr">
        <is>
          <t>RER</t>
        </is>
      </c>
      <c r="D142" t="inlineStr">
        <is>
          <t>ton kilometer</t>
        </is>
      </c>
      <c r="E142" t="inlineStr">
        <is>
          <t>Electricity/heat</t>
        </is>
      </c>
      <c r="F142" t="inlineStr">
        <is>
          <t>technosphere</t>
        </is>
      </c>
      <c r="G142" t="inlineStr">
        <is>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is>
      </c>
      <c r="H142" t="inlineStr">
        <is>
          <t>transport, freight, inland waterways, barge</t>
        </is>
      </c>
    </row>
    <row r="143">
      <c r="A143" t="inlineStr">
        <is>
          <t>market for transport, freight, lorry, unspecified</t>
        </is>
      </c>
      <c r="B143" t="n">
        <v>0.338752</v>
      </c>
      <c r="C143" t="inlineStr">
        <is>
          <t>RER</t>
        </is>
      </c>
      <c r="D143" t="inlineStr">
        <is>
          <t>ton kilometer</t>
        </is>
      </c>
      <c r="E143" t="inlineStr">
        <is>
          <t>Electricity/heat</t>
        </is>
      </c>
      <c r="F143" t="inlineStr">
        <is>
          <t>technosphere</t>
        </is>
      </c>
      <c r="G143" t="inlineStr">
        <is>
          <t>Transport of wheat grain via 40 t truck over a distance of 100 km (one way). Source: Kaltschmitt, M; Hartmann, H. (Hrsg.): Energie aus Biomasse - Grundlagen, Techniken und Verfahren; Springer-Verlag Berlin Heidelberg New York; 2001; ISBN 3-540-64853-4</t>
        </is>
      </c>
      <c r="H143" t="inlineStr">
        <is>
          <t>transport, freight, lorry, unspecified</t>
        </is>
      </c>
    </row>
    <row r="144">
      <c r="A144" t="inlineStr">
        <is>
          <t>market for transport, freight, lorry, unspecified</t>
        </is>
      </c>
      <c r="B144" t="n">
        <v>0.1608</v>
      </c>
      <c r="C144" t="inlineStr">
        <is>
          <t>RER</t>
        </is>
      </c>
      <c r="D144" t="inlineStr">
        <is>
          <t>ton kilometer</t>
        </is>
      </c>
      <c r="E144" t="inlineStr">
        <is>
          <t>Electricity/heat</t>
        </is>
      </c>
      <c r="F144" t="inlineStr">
        <is>
          <t>technosphere</t>
        </is>
      </c>
      <c r="G144" t="inlineStr">
        <is>
          <t>Transport of ethanol via 40 t truck from depot to filling station over a distance of 150 km. 13.2 % of the ethanol produced is transported this way.Source: IMO, 2009</t>
        </is>
      </c>
      <c r="H144" t="inlineStr">
        <is>
          <t>transport, freight, lorry, unspecified</t>
        </is>
      </c>
    </row>
    <row r="145">
      <c r="A145" t="inlineStr">
        <is>
          <t>market for transport, freight, lorry, unspecified</t>
        </is>
      </c>
      <c r="B145" t="n">
        <v>0.32964</v>
      </c>
      <c r="C145" t="inlineStr">
        <is>
          <t>RER</t>
        </is>
      </c>
      <c r="D145" t="inlineStr">
        <is>
          <t>ton kilometer</t>
        </is>
      </c>
      <c r="E145" t="inlineStr">
        <is>
          <t>Electricity/heat</t>
        </is>
      </c>
      <c r="F145" t="inlineStr">
        <is>
          <t>technosphere</t>
        </is>
      </c>
      <c r="G145" t="inlineStr">
        <is>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is>
      </c>
      <c r="H145" t="inlineStr">
        <is>
          <t>transport, freight, lorry, unspecified</t>
        </is>
      </c>
    </row>
    <row r="146">
      <c r="A146" t="inlineStr">
        <is>
          <t>market for transport, freight, sea, tanker for petroleum</t>
        </is>
      </c>
      <c r="B146" t="n">
        <v>1.11756</v>
      </c>
      <c r="C146" t="inlineStr">
        <is>
          <t>GLO</t>
        </is>
      </c>
      <c r="D146" t="inlineStr">
        <is>
          <t>ton kilometer</t>
        </is>
      </c>
      <c r="E146" t="inlineStr">
        <is>
          <t>Electricity/heat</t>
        </is>
      </c>
      <c r="F146" t="inlineStr">
        <is>
          <t>technosphere</t>
        </is>
      </c>
      <c r="G146" t="inlineStr">
        <is>
          <t>Maritime transport of Ethanol via product tanker over a distance of 1118 km. 31.6% of the Ethanol produced is transported this way.Source: IMO, 2009</t>
        </is>
      </c>
      <c r="H146" t="inlineStr">
        <is>
          <t>transport, freight, sea, tanker for petroleum</t>
        </is>
      </c>
    </row>
    <row r="147">
      <c r="A147" t="inlineStr">
        <is>
          <t>market group for electricity, medium voltage</t>
        </is>
      </c>
      <c r="B147" t="n">
        <v>0.21457152</v>
      </c>
      <c r="C147" t="inlineStr">
        <is>
          <t>Europe without Switzerland</t>
        </is>
      </c>
      <c r="D147" t="inlineStr">
        <is>
          <t>kilowatt hour</t>
        </is>
      </c>
      <c r="E147" t="inlineStr">
        <is>
          <t>Electricity/heat</t>
        </is>
      </c>
      <c r="F147" t="inlineStr">
        <is>
          <t>technosphere</t>
        </is>
      </c>
      <c r="G147" t="inlineStr">
        <is>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is>
      </c>
      <c r="H147" t="inlineStr">
        <is>
          <t>electricity, medium voltage</t>
        </is>
      </c>
    </row>
    <row r="148">
      <c r="A148" t="inlineStr">
        <is>
          <t>market group for electricity, medium voltage</t>
        </is>
      </c>
      <c r="B148" t="n">
        <v>0.031589696</v>
      </c>
      <c r="C148" t="inlineStr">
        <is>
          <t>Europe without Switzerland</t>
        </is>
      </c>
      <c r="D148" t="inlineStr">
        <is>
          <t>kilowatt hour</t>
        </is>
      </c>
      <c r="E148" t="inlineStr">
        <is>
          <t>Electricity/heat</t>
        </is>
      </c>
      <c r="F148" t="inlineStr">
        <is>
          <t>technosphere</t>
        </is>
      </c>
      <c r="G148" t="inlineStr">
        <is>
          <t>Electricity ethanol depot = 0.00084 MJ/ MJ EtOHElectricity ethanol filling station = 0.0034 MJ/ MJ EtOHSource: Dautrebande, O., TotalFinaElf, January 2002</t>
        </is>
      </c>
      <c r="H148" t="inlineStr">
        <is>
          <t>electricity, medium voltage</t>
        </is>
      </c>
    </row>
    <row r="149">
      <c r="A149" t="inlineStr">
        <is>
          <t>Carbon dioxide, non-fossil</t>
        </is>
      </c>
      <c r="B149" t="n">
        <v>1.327035740374038</v>
      </c>
      <c r="D149" t="inlineStr">
        <is>
          <t>kilogram</t>
        </is>
      </c>
      <c r="E149" t="inlineStr">
        <is>
          <t>air</t>
        </is>
      </c>
      <c r="F149" t="inlineStr">
        <is>
          <t>biosphere</t>
        </is>
      </c>
      <c r="G149" t="inlineStr">
        <is>
          <t>Carbon uptake during biomass growth, see for ethanol: https://www.engineeringtoolbox.com/co2-emission-fuels-d_1085.html</t>
        </is>
      </c>
    </row>
    <row r="150"/>
    <row r="151">
      <c r="A151" t="inlineStr">
        <is>
          <t>Activity</t>
        </is>
      </c>
      <c r="B151" t="inlineStr">
        <is>
          <t>Ethanol, from wheat grains, energy allocation, at fuelling station</t>
        </is>
      </c>
    </row>
    <row r="152">
      <c r="A152" t="inlineStr">
        <is>
          <t>location</t>
        </is>
      </c>
      <c r="B152" t="inlineStr">
        <is>
          <t>RER</t>
        </is>
      </c>
    </row>
    <row r="153">
      <c r="A153" t="inlineStr">
        <is>
          <t>production amount</t>
        </is>
      </c>
      <c r="B153" t="n">
        <v>1</v>
      </c>
    </row>
    <row r="154">
      <c r="A154" t="inlineStr">
        <is>
          <t>reference product</t>
        </is>
      </c>
      <c r="B154" t="inlineStr">
        <is>
          <t>ethanol, without water, in 99.7% solution state, vehicle grade</t>
        </is>
      </c>
    </row>
    <row r="155">
      <c r="A155" t="inlineStr">
        <is>
          <t>source</t>
        </is>
      </c>
      <c r="B155" t="inlineStr">
        <is>
          <t>Life Cycle Assessment of Biofuels in EU/CH, F. Cozzolini 2018, PSI</t>
        </is>
      </c>
    </row>
    <row r="156">
      <c r="A156" t="inlineStr">
        <is>
          <t>type</t>
        </is>
      </c>
      <c r="B156" t="inlineStr">
        <is>
          <t>process</t>
        </is>
      </c>
    </row>
    <row r="157">
      <c r="A157" t="inlineStr">
        <is>
          <t>unit</t>
        </is>
      </c>
      <c r="B157" t="inlineStr">
        <is>
          <t>kilogram</t>
        </is>
      </c>
    </row>
    <row r="158">
      <c r="A158" t="inlineStr">
        <is>
          <t>classifications</t>
        </is>
      </c>
      <c r="B158" t="inlineStr">
        <is>
          <t>CPC::35491:Biodiesel</t>
        </is>
      </c>
    </row>
    <row r="159">
      <c r="A159" t="inlineStr">
        <is>
          <t>Exchanges</t>
        </is>
      </c>
    </row>
    <row r="160">
      <c r="A160" t="inlineStr">
        <is>
          <t>name</t>
        </is>
      </c>
      <c r="B160" t="inlineStr">
        <is>
          <t>amount</t>
        </is>
      </c>
      <c r="C160" t="inlineStr">
        <is>
          <t>location</t>
        </is>
      </c>
      <c r="D160" t="inlineStr">
        <is>
          <t>unit</t>
        </is>
      </c>
      <c r="E160" t="inlineStr">
        <is>
          <t>categories</t>
        </is>
      </c>
      <c r="F160" t="inlineStr">
        <is>
          <t>type</t>
        </is>
      </c>
      <c r="G160" t="inlineStr">
        <is>
          <t>uncertainty type</t>
        </is>
      </c>
      <c r="H160" t="inlineStr">
        <is>
          <t>loc</t>
        </is>
      </c>
      <c r="I160" t="inlineStr">
        <is>
          <t>allocation</t>
        </is>
      </c>
      <c r="J160" t="inlineStr">
        <is>
          <t>comment</t>
        </is>
      </c>
      <c r="K160" t="inlineStr">
        <is>
          <t>reference product</t>
        </is>
      </c>
    </row>
    <row r="161">
      <c r="A161" t="inlineStr">
        <is>
          <t>Ethanol, from wheat grains, energy allocation, at fuelling station</t>
        </is>
      </c>
      <c r="B161" t="n">
        <v>1</v>
      </c>
      <c r="C161" t="inlineStr">
        <is>
          <t>RER</t>
        </is>
      </c>
      <c r="D161" t="inlineStr">
        <is>
          <t>kilogram</t>
        </is>
      </c>
      <c r="F161" t="inlineStr">
        <is>
          <t>production</t>
        </is>
      </c>
      <c r="I161" t="n">
        <v>100</v>
      </c>
      <c r="K161" t="inlineStr">
        <is>
          <t>ethanol, without water, in 99.7% solution state, vehicle grade</t>
        </is>
      </c>
    </row>
    <row r="162">
      <c r="A162" t="inlineStr">
        <is>
          <t>Ethanol production, via fermentation, from wheat grains, energy allocation</t>
        </is>
      </c>
      <c r="B162" t="n">
        <v>1.00057</v>
      </c>
      <c r="C162" t="inlineStr">
        <is>
          <t>RER</t>
        </is>
      </c>
      <c r="D162" t="inlineStr">
        <is>
          <t>kilogram</t>
        </is>
      </c>
      <c r="F162" t="inlineStr">
        <is>
          <t>technosphere</t>
        </is>
      </c>
      <c r="K162" t="inlineStr">
        <is>
          <t>ethanol, from wheat grains</t>
        </is>
      </c>
    </row>
    <row r="163">
      <c r="A163" t="inlineStr">
        <is>
          <t>market group for electricity, low voltage</t>
        </is>
      </c>
      <c r="B163" t="n">
        <v>0.0067</v>
      </c>
      <c r="C163" t="inlineStr">
        <is>
          <t>RER</t>
        </is>
      </c>
      <c r="D163" t="inlineStr">
        <is>
          <t>kilowatt hour</t>
        </is>
      </c>
      <c r="F163" t="inlineStr">
        <is>
          <t>technosphere</t>
        </is>
      </c>
      <c r="K163" t="inlineStr">
        <is>
          <t>electricity, low voltage</t>
        </is>
      </c>
    </row>
    <row r="164">
      <c r="A164" t="inlineStr">
        <is>
          <t>market for fly ash and scrubber sludge</t>
        </is>
      </c>
      <c r="B164" t="n">
        <v>-0.000168</v>
      </c>
      <c r="C164" t="inlineStr">
        <is>
          <t>Europe without Switzerland</t>
        </is>
      </c>
      <c r="D164" t="inlineStr">
        <is>
          <t>kilogram</t>
        </is>
      </c>
      <c r="F164" t="inlineStr">
        <is>
          <t>technosphere</t>
        </is>
      </c>
      <c r="K164" t="inlineStr">
        <is>
          <t>fly ash and scrubber sludge</t>
        </is>
      </c>
    </row>
    <row r="165">
      <c r="A165" t="inlineStr">
        <is>
          <t>market for heat, central or small-scale, other than natural gas</t>
        </is>
      </c>
      <c r="B165" t="n">
        <v>0.000584</v>
      </c>
      <c r="C165" t="inlineStr">
        <is>
          <t>CH</t>
        </is>
      </c>
      <c r="D165" t="inlineStr">
        <is>
          <t>megajoule</t>
        </is>
      </c>
      <c r="F165" t="inlineStr">
        <is>
          <t>technosphere</t>
        </is>
      </c>
      <c r="K165" t="inlineStr">
        <is>
          <t>heat, central or small-scale, other than natural gas</t>
        </is>
      </c>
    </row>
    <row r="166">
      <c r="A166" t="inlineStr">
        <is>
          <t>infrastructure construction, for regional distribution of oil product</t>
        </is>
      </c>
      <c r="B166" t="n">
        <v>2.6e-10</v>
      </c>
      <c r="C166" t="inlineStr">
        <is>
          <t>RER</t>
        </is>
      </c>
      <c r="D166" t="inlineStr">
        <is>
          <t>unit</t>
        </is>
      </c>
      <c r="F166" t="inlineStr">
        <is>
          <t>technosphere</t>
        </is>
      </c>
      <c r="K166" t="inlineStr">
        <is>
          <t>infrastructure, for regional distribution of oil product</t>
        </is>
      </c>
    </row>
    <row r="167">
      <c r="A167" t="inlineStr">
        <is>
          <t>market for municipal solid waste</t>
        </is>
      </c>
      <c r="B167" t="n">
        <v>-6.27e-06</v>
      </c>
      <c r="C167" t="inlineStr">
        <is>
          <t>CH</t>
        </is>
      </c>
      <c r="D167" t="inlineStr">
        <is>
          <t>kilogram</t>
        </is>
      </c>
      <c r="F167" t="inlineStr">
        <is>
          <t>technosphere</t>
        </is>
      </c>
      <c r="K167" t="inlineStr">
        <is>
          <t>municipal solid waste</t>
        </is>
      </c>
    </row>
    <row r="168">
      <c r="A168" t="inlineStr">
        <is>
          <t>market for rainwater mineral oil storage</t>
        </is>
      </c>
      <c r="B168" t="n">
        <v>-7.499999999999999e-05</v>
      </c>
      <c r="C168" t="inlineStr">
        <is>
          <t>Europe without Switzerland</t>
        </is>
      </c>
      <c r="D168" t="inlineStr">
        <is>
          <t>cubic meter</t>
        </is>
      </c>
      <c r="F168" t="inlineStr">
        <is>
          <t>technosphere</t>
        </is>
      </c>
      <c r="K168" t="inlineStr">
        <is>
          <t>rainwater mineral oil storage</t>
        </is>
      </c>
    </row>
    <row r="169">
      <c r="A169" t="inlineStr">
        <is>
          <t>market for tap water</t>
        </is>
      </c>
      <c r="B169" t="n">
        <v>0.0006890000000000001</v>
      </c>
      <c r="C169" t="inlineStr">
        <is>
          <t>Europe without Switzerland</t>
        </is>
      </c>
      <c r="D169" t="inlineStr">
        <is>
          <t>kilogram</t>
        </is>
      </c>
      <c r="F169" t="inlineStr">
        <is>
          <t>technosphere</t>
        </is>
      </c>
      <c r="K169" t="inlineStr">
        <is>
          <t>tap water</t>
        </is>
      </c>
    </row>
    <row r="170">
      <c r="A170" t="inlineStr">
        <is>
          <t>market for transport, freight train</t>
        </is>
      </c>
      <c r="B170" t="n">
        <v>0.0336</v>
      </c>
      <c r="C170" t="inlineStr">
        <is>
          <t>Europe without Switzerland</t>
        </is>
      </c>
      <c r="D170" t="inlineStr">
        <is>
          <t>ton kilometer</t>
        </is>
      </c>
      <c r="F170" t="inlineStr">
        <is>
          <t>technosphere</t>
        </is>
      </c>
      <c r="K170" t="inlineStr">
        <is>
          <t>transport, freight train</t>
        </is>
      </c>
    </row>
    <row r="171">
      <c r="A171" t="inlineStr">
        <is>
          <t>market for transport, freight, lorry, unspecified</t>
        </is>
      </c>
      <c r="B171" t="n">
        <v>0.0326</v>
      </c>
      <c r="C171" t="inlineStr">
        <is>
          <t>RER</t>
        </is>
      </c>
      <c r="D171" t="inlineStr">
        <is>
          <t>ton kilometer</t>
        </is>
      </c>
      <c r="F171" t="inlineStr">
        <is>
          <t>technosphere</t>
        </is>
      </c>
      <c r="K171" t="inlineStr">
        <is>
          <t>transport, freight, lorry, unspecified</t>
        </is>
      </c>
    </row>
    <row r="172">
      <c r="A172" t="inlineStr">
        <is>
          <t>treatment of wastewater, average, capacity 1E9l/year</t>
        </is>
      </c>
      <c r="B172" t="n">
        <v>-6.89e-07</v>
      </c>
      <c r="C172" t="inlineStr">
        <is>
          <t>Europe without Switzerland</t>
        </is>
      </c>
      <c r="D172" t="inlineStr">
        <is>
          <t>cubic meter</t>
        </is>
      </c>
      <c r="F172" t="inlineStr">
        <is>
          <t>technosphere</t>
        </is>
      </c>
      <c r="K172" t="inlineStr">
        <is>
          <t>wastewater, average</t>
        </is>
      </c>
    </row>
    <row r="173"/>
    <row r="174">
      <c r="A174" t="inlineStr">
        <is>
          <t>Activity</t>
        </is>
      </c>
      <c r="B174" t="inlineStr">
        <is>
          <t>Farming and supply of wheat straw</t>
        </is>
      </c>
    </row>
    <row r="175">
      <c r="A175" t="inlineStr">
        <is>
          <t>location</t>
        </is>
      </c>
      <c r="B175" t="inlineStr">
        <is>
          <t>RER</t>
        </is>
      </c>
    </row>
    <row r="176">
      <c r="A176" t="inlineStr">
        <is>
          <t>production amount</t>
        </is>
      </c>
      <c r="B176" t="n">
        <v>1</v>
      </c>
    </row>
    <row r="177">
      <c r="A177" t="inlineStr">
        <is>
          <t>reference product</t>
        </is>
      </c>
      <c r="B177" t="inlineStr">
        <is>
          <t>Wheat straw</t>
        </is>
      </c>
    </row>
    <row r="178">
      <c r="A178" t="inlineStr">
        <is>
          <t>type</t>
        </is>
      </c>
      <c r="B178" t="inlineStr">
        <is>
          <t>process</t>
        </is>
      </c>
    </row>
    <row r="179">
      <c r="A179" t="inlineStr">
        <is>
          <t>unit</t>
        </is>
      </c>
      <c r="B179" t="inlineStr">
        <is>
          <t>kilogram</t>
        </is>
      </c>
    </row>
    <row r="180">
      <c r="A180" t="inlineStr">
        <is>
          <t>source</t>
        </is>
      </c>
      <c r="B180" t="inlineStr">
        <is>
          <t>Life Cycle Assessment of Biofuels in EU/CH, F. Cozzolini 2018, PSI</t>
        </is>
      </c>
    </row>
    <row r="181">
      <c r="A181" t="inlineStr">
        <is>
          <t>LHV [MJ/kg dry]</t>
        </is>
      </c>
      <c r="B181" t="n">
        <v>17.2</v>
      </c>
    </row>
    <row r="182">
      <c r="A182" t="inlineStr">
        <is>
          <t>Moisture content [% wt]</t>
        </is>
      </c>
      <c r="B182" t="n">
        <v>0.1</v>
      </c>
    </row>
    <row r="183">
      <c r="A183" t="inlineStr">
        <is>
          <t>classifications</t>
        </is>
      </c>
      <c r="B183" t="inlineStr">
        <is>
          <t>CPC::01112:Wheat, other</t>
        </is>
      </c>
    </row>
    <row r="184">
      <c r="A184" t="inlineStr">
        <is>
          <t>Exchanges</t>
        </is>
      </c>
    </row>
    <row r="185">
      <c r="A185" t="inlineStr">
        <is>
          <t>name</t>
        </is>
      </c>
      <c r="B185" t="inlineStr">
        <is>
          <t>amount</t>
        </is>
      </c>
      <c r="C185" t="inlineStr">
        <is>
          <t>location</t>
        </is>
      </c>
      <c r="D185" t="inlineStr">
        <is>
          <t>unit</t>
        </is>
      </c>
      <c r="E185" t="inlineStr">
        <is>
          <t>categories</t>
        </is>
      </c>
      <c r="F185" t="inlineStr">
        <is>
          <t>type</t>
        </is>
      </c>
      <c r="G185" t="inlineStr">
        <is>
          <t>comment</t>
        </is>
      </c>
      <c r="H185" t="inlineStr">
        <is>
          <t>reference product</t>
        </is>
      </c>
    </row>
    <row r="186">
      <c r="A186" t="inlineStr">
        <is>
          <t>Farming and supply of wheat straw</t>
        </is>
      </c>
      <c r="B186" t="n">
        <v>1</v>
      </c>
      <c r="C186" t="inlineStr">
        <is>
          <t>RER</t>
        </is>
      </c>
      <c r="D186" t="inlineStr">
        <is>
          <t>kilogram</t>
        </is>
      </c>
      <c r="E186" t="inlineStr">
        <is>
          <t>Francesco TH::BioEthanol::Straw to Ethanol</t>
        </is>
      </c>
      <c r="F186" t="inlineStr">
        <is>
          <t>production</t>
        </is>
      </c>
      <c r="H186" t="inlineStr">
        <is>
          <t>Wheat straw</t>
        </is>
      </c>
    </row>
    <row r="187">
      <c r="A187" t="inlineStr">
        <is>
          <t>market for transport, freight, lorry, unspecified</t>
        </is>
      </c>
      <c r="B187" t="n">
        <v>0.05418000000000001</v>
      </c>
      <c r="C187" t="inlineStr">
        <is>
          <t>RER</t>
        </is>
      </c>
      <c r="D187" t="inlineStr">
        <is>
          <t>ton kilometer</t>
        </is>
      </c>
      <c r="E187" t="inlineStr">
        <is>
          <t>Materials/fuels</t>
        </is>
      </c>
      <c r="F187" t="inlineStr">
        <is>
          <t>technosphere</t>
        </is>
      </c>
      <c r="H187" t="inlineStr">
        <is>
          <t>transport, freight, lorry, unspecified</t>
        </is>
      </c>
    </row>
    <row r="188">
      <c r="A188" t="inlineStr">
        <is>
          <t>market group for electricity, low voltage</t>
        </is>
      </c>
      <c r="B188" t="n">
        <v>0.08606880000000001</v>
      </c>
      <c r="C188" t="inlineStr">
        <is>
          <t>Europe without Switzerland</t>
        </is>
      </c>
      <c r="D188" t="inlineStr">
        <is>
          <t>kilowatt hour</t>
        </is>
      </c>
      <c r="E188" t="inlineStr">
        <is>
          <t>Materials/fuels</t>
        </is>
      </c>
      <c r="F188" t="inlineStr">
        <is>
          <t>technosphere</t>
        </is>
      </c>
      <c r="H188" t="inlineStr">
        <is>
          <t>electricity, low voltage</t>
        </is>
      </c>
    </row>
    <row r="189">
      <c r="A189" t="inlineStr">
        <is>
          <t>Energy, gross calorific value, in biomass</t>
        </is>
      </c>
      <c r="B189" t="n">
        <v>15.48</v>
      </c>
      <c r="D189" t="inlineStr">
        <is>
          <t>megajoule</t>
        </is>
      </c>
      <c r="E189" t="inlineStr">
        <is>
          <t>natural resource::biotic</t>
        </is>
      </c>
      <c r="F189" t="inlineStr">
        <is>
          <t>biosphere</t>
        </is>
      </c>
      <c r="G189" t="inlineStr">
        <is>
          <t>To account for primary energy in oil</t>
        </is>
      </c>
    </row>
    <row r="190">
      <c r="A190" t="inlineStr">
        <is>
          <t>Dinitrogen monoxide</t>
        </is>
      </c>
      <c r="B190" t="n">
        <v>4.7373444e-07</v>
      </c>
      <c r="D190" t="inlineStr">
        <is>
          <t>kilogram</t>
        </is>
      </c>
      <c r="E190" t="inlineStr">
        <is>
          <t>air</t>
        </is>
      </c>
      <c r="F190" t="inlineStr">
        <is>
          <t>biosphere</t>
        </is>
      </c>
    </row>
    <row r="191">
      <c r="A191" t="inlineStr">
        <is>
          <t>Methane, non-fossil</t>
        </is>
      </c>
      <c r="B191" t="n">
        <v>1.9230804e-07</v>
      </c>
      <c r="D191" t="inlineStr">
        <is>
          <t>kilogram</t>
        </is>
      </c>
      <c r="E191" t="inlineStr">
        <is>
          <t>air</t>
        </is>
      </c>
      <c r="F191" t="inlineStr">
        <is>
          <t>biosphere</t>
        </is>
      </c>
    </row>
    <row r="192">
      <c r="A192" t="inlineStr">
        <is>
          <t>market group for diesel</t>
        </is>
      </c>
      <c r="B192" t="n">
        <v>0.0036585432</v>
      </c>
      <c r="C192" t="inlineStr">
        <is>
          <t>RER</t>
        </is>
      </c>
      <c r="D192" t="inlineStr">
        <is>
          <t>kilogram</t>
        </is>
      </c>
      <c r="E192" t="inlineStr">
        <is>
          <t>Materials/fuels</t>
        </is>
      </c>
      <c r="F192" t="inlineStr">
        <is>
          <t>technosphere</t>
        </is>
      </c>
      <c r="H192" t="inlineStr">
        <is>
          <t>diesel</t>
        </is>
      </c>
    </row>
    <row r="193">
      <c r="A193" t="inlineStr">
        <is>
          <t>Carbon dioxide, in air</t>
        </is>
      </c>
      <c r="B193" t="n">
        <v>1.518</v>
      </c>
      <c r="D193" t="inlineStr">
        <is>
          <t>kilogram</t>
        </is>
      </c>
      <c r="E193" t="inlineStr">
        <is>
          <t>natural resource::in air</t>
        </is>
      </c>
      <c r="F193" t="inlineStr">
        <is>
          <t>biosphere</t>
        </is>
      </c>
      <c r="J193" t="inlineStr">
        <is>
          <t>Carbon uptake during biomass growth, based on 46% carbon content, dry, minus moisture content</t>
        </is>
      </c>
    </row>
    <row r="194">
      <c r="A194" t="inlineStr">
        <is>
          <t>Water, unspecified natural origin</t>
        </is>
      </c>
      <c r="B194" t="n">
        <v>0</v>
      </c>
      <c r="D194" t="inlineStr">
        <is>
          <t>cubic meter</t>
        </is>
      </c>
      <c r="E194" t="inlineStr">
        <is>
          <t>natural resource::in water</t>
        </is>
      </c>
      <c r="F194" t="inlineStr">
        <is>
          <t>biosphere</t>
        </is>
      </c>
      <c r="G194" t="inlineStr">
        <is>
          <t>WF for wheat straw from https://doi.org/10.1016/j.jclepro.2017.02.032</t>
        </is>
      </c>
    </row>
    <row r="195"/>
    <row r="196">
      <c r="A196" t="inlineStr">
        <is>
          <t>Activity</t>
        </is>
      </c>
      <c r="B196" t="inlineStr">
        <is>
          <t>Ethanol production, via fermentation, from wheat straw, energy allocation</t>
        </is>
      </c>
    </row>
    <row r="197">
      <c r="A197" t="inlineStr">
        <is>
          <t>location</t>
        </is>
      </c>
      <c r="B197" t="inlineStr">
        <is>
          <t>RER</t>
        </is>
      </c>
    </row>
    <row r="198">
      <c r="A198" t="inlineStr">
        <is>
          <t>production amount</t>
        </is>
      </c>
      <c r="B198" t="n">
        <v>1</v>
      </c>
    </row>
    <row r="199">
      <c r="A199" t="inlineStr">
        <is>
          <t>reference product</t>
        </is>
      </c>
      <c r="B199" t="inlineStr">
        <is>
          <t>ethanol, from wheat straw pellets</t>
        </is>
      </c>
    </row>
    <row r="200">
      <c r="A200" t="inlineStr">
        <is>
          <t>type</t>
        </is>
      </c>
      <c r="B200" t="inlineStr">
        <is>
          <t>process</t>
        </is>
      </c>
    </row>
    <row r="201">
      <c r="A201" t="inlineStr">
        <is>
          <t>unit</t>
        </is>
      </c>
      <c r="B201" t="inlineStr">
        <is>
          <t>kilogram</t>
        </is>
      </c>
    </row>
    <row r="202">
      <c r="A202" t="inlineStr">
        <is>
          <t>source</t>
        </is>
      </c>
      <c r="B202" t="inlineStr">
        <is>
          <t>Life Cycle Assessment of Biofuels in EU/CH, F. Cozzolini 2018, PSI</t>
        </is>
      </c>
    </row>
    <row r="203">
      <c r="A203" t="inlineStr">
        <is>
          <t>Conversion efficiency (exc. Fuel)</t>
        </is>
      </c>
      <c r="B203" t="n">
        <v>0.4652845362510764</v>
      </c>
    </row>
    <row r="204">
      <c r="A204" t="inlineStr">
        <is>
          <t>classifications</t>
        </is>
      </c>
      <c r="B204" t="inlineStr">
        <is>
          <t>CPC::34131:Ethyl alcohol and other spirits, denatured, of any strength</t>
        </is>
      </c>
    </row>
    <row r="205">
      <c r="A205" t="inlineStr">
        <is>
          <t>Exchanges</t>
        </is>
      </c>
    </row>
    <row r="206">
      <c r="A206" t="inlineStr">
        <is>
          <t>name</t>
        </is>
      </c>
      <c r="B206" t="inlineStr">
        <is>
          <t>amount</t>
        </is>
      </c>
      <c r="C206" t="inlineStr">
        <is>
          <t>location</t>
        </is>
      </c>
      <c r="D206" t="inlineStr">
        <is>
          <t>unit</t>
        </is>
      </c>
      <c r="E206" t="inlineStr">
        <is>
          <t>categories</t>
        </is>
      </c>
      <c r="F206" t="inlineStr">
        <is>
          <t>type</t>
        </is>
      </c>
      <c r="G206" t="inlineStr">
        <is>
          <t>comment</t>
        </is>
      </c>
      <c r="H206" t="inlineStr">
        <is>
          <t>product</t>
        </is>
      </c>
      <c r="I206" t="inlineStr">
        <is>
          <t>reference product</t>
        </is>
      </c>
      <c r="J206" t="inlineStr">
        <is>
          <t>simapro name</t>
        </is>
      </c>
      <c r="K206" t="inlineStr">
        <is>
          <t>system model</t>
        </is>
      </c>
    </row>
    <row r="207">
      <c r="A207" t="inlineStr">
        <is>
          <t>Ethanol production, via fermentation, from wheat straw, energy allocation</t>
        </is>
      </c>
      <c r="B207" t="n">
        <v>1</v>
      </c>
      <c r="C207" t="inlineStr">
        <is>
          <t>RER</t>
        </is>
      </c>
      <c r="D207" t="inlineStr">
        <is>
          <t>kilogram</t>
        </is>
      </c>
      <c r="E207" t="inlineStr">
        <is>
          <t>Francesco TH::BioEthanol::Straw to Ethanol</t>
        </is>
      </c>
      <c r="F207" t="inlineStr">
        <is>
          <t>production</t>
        </is>
      </c>
      <c r="H207" t="inlineStr">
        <is>
          <t>ethanol, from wheat straw pellets</t>
        </is>
      </c>
    </row>
    <row r="208">
      <c r="A208" t="inlineStr">
        <is>
          <t>Farming and supply of wheat straw</t>
        </is>
      </c>
      <c r="B208" t="n">
        <v>3.348788565891473</v>
      </c>
      <c r="C208" t="inlineStr">
        <is>
          <t>RER</t>
        </is>
      </c>
      <c r="D208" t="inlineStr">
        <is>
          <t>kilogram</t>
        </is>
      </c>
      <c r="E208" t="inlineStr">
        <is>
          <t>Materials/fuels</t>
        </is>
      </c>
      <c r="F208" t="inlineStr">
        <is>
          <t>technosphere</t>
        </is>
      </c>
      <c r="H208" t="inlineStr">
        <is>
          <t>Wheat straw</t>
        </is>
      </c>
    </row>
    <row r="209">
      <c r="A209" t="inlineStr">
        <is>
          <t>market for ammonia, anhydrous, liquid</t>
        </is>
      </c>
      <c r="B209" t="n">
        <v>0.00620688</v>
      </c>
      <c r="C209" t="inlineStr">
        <is>
          <t>RER</t>
        </is>
      </c>
      <c r="D209" t="inlineStr">
        <is>
          <t>kilogram</t>
        </is>
      </c>
      <c r="E209" t="inlineStr">
        <is>
          <t>Materials/fuels</t>
        </is>
      </c>
      <c r="F209" t="inlineStr">
        <is>
          <t>technosphere</t>
        </is>
      </c>
      <c r="H209" t="inlineStr">
        <is>
          <t>ammonia, anhydrous, liquid</t>
        </is>
      </c>
      <c r="I209" t="inlineStr">
        <is>
          <t>ammonia, anhydrous, liquid</t>
        </is>
      </c>
      <c r="J209" t="inlineStr">
        <is>
          <t>ammonia, anhydrous, liquid {RER}| market for | Alloc Rec, U</t>
        </is>
      </c>
      <c r="K209" t="inlineStr">
        <is>
          <t>Allocation, cut-off by classification</t>
        </is>
      </c>
    </row>
    <row r="210">
      <c r="A210" t="inlineStr">
        <is>
          <t>market for ammonium sulfate</t>
        </is>
      </c>
      <c r="B210" t="n">
        <v>0.0023852</v>
      </c>
      <c r="C210" t="inlineStr">
        <is>
          <t>RER</t>
        </is>
      </c>
      <c r="D210" t="inlineStr">
        <is>
          <t>kilogram</t>
        </is>
      </c>
      <c r="E210" t="inlineStr">
        <is>
          <t>Materials/fuels</t>
        </is>
      </c>
      <c r="F210" t="inlineStr">
        <is>
          <t>technosphere</t>
        </is>
      </c>
      <c r="H210" t="inlineStr">
        <is>
          <t>ammonium sulfate</t>
        </is>
      </c>
      <c r="I210" t="inlineStr">
        <is>
          <t>ammonium sulfate</t>
        </is>
      </c>
      <c r="J210" t="inlineStr">
        <is>
          <t>ammonium sulfate {GLO}| market for | Alloc Rec, U</t>
        </is>
      </c>
      <c r="K210" t="inlineStr">
        <is>
          <t>Allocation, cut-off by classification</t>
        </is>
      </c>
    </row>
    <row r="211">
      <c r="A211" t="inlineStr">
        <is>
          <t>market for calcium chloride</t>
        </is>
      </c>
      <c r="B211" t="n">
        <v>0.0006834</v>
      </c>
      <c r="C211" t="inlineStr">
        <is>
          <t>RER</t>
        </is>
      </c>
      <c r="D211" t="inlineStr">
        <is>
          <t>kilogram</t>
        </is>
      </c>
      <c r="E211" t="inlineStr">
        <is>
          <t>Materials/fuels</t>
        </is>
      </c>
      <c r="F211" t="inlineStr">
        <is>
          <t>technosphere</t>
        </is>
      </c>
      <c r="H211" t="inlineStr">
        <is>
          <t>calcium chloride</t>
        </is>
      </c>
      <c r="I211" t="inlineStr">
        <is>
          <t>calcium chloride</t>
        </is>
      </c>
      <c r="J211" t="inlineStr">
        <is>
          <t>Calcium chloride {GLO}| market for | Alloc Rec, U</t>
        </is>
      </c>
      <c r="K211" t="inlineStr">
        <is>
          <t>Allocation, cut-off by classification</t>
        </is>
      </c>
    </row>
    <row r="212">
      <c r="A212" t="inlineStr">
        <is>
          <t>market for magnesium sulfate</t>
        </is>
      </c>
      <c r="B212" t="n">
        <v>0.00051188</v>
      </c>
      <c r="C212" t="inlineStr">
        <is>
          <t>GLO</t>
        </is>
      </c>
      <c r="D212" t="inlineStr">
        <is>
          <t>kilogram</t>
        </is>
      </c>
      <c r="E212" t="inlineStr">
        <is>
          <t>Materials/fuels</t>
        </is>
      </c>
      <c r="F212" t="inlineStr">
        <is>
          <t>technosphere</t>
        </is>
      </c>
      <c r="H212" t="inlineStr">
        <is>
          <t>magnesium sulfate</t>
        </is>
      </c>
      <c r="I212" t="inlineStr">
        <is>
          <t>magnesium sulfate</t>
        </is>
      </c>
      <c r="J212" t="inlineStr">
        <is>
          <t>Magnesium sulfate {GLO}| market for | Alloc Rec, U</t>
        </is>
      </c>
      <c r="K212" t="inlineStr">
        <is>
          <t>Allocation, cut-off by classification</t>
        </is>
      </c>
    </row>
    <row r="213">
      <c r="A213" t="inlineStr">
        <is>
          <t>market for quicklime, milled, packed</t>
        </is>
      </c>
      <c r="B213" t="n">
        <v>0.02830348</v>
      </c>
      <c r="C213" t="inlineStr">
        <is>
          <t>RER</t>
        </is>
      </c>
      <c r="D213" t="inlineStr">
        <is>
          <t>kilogram</t>
        </is>
      </c>
      <c r="E213" t="inlineStr">
        <is>
          <t>Materials/fuels</t>
        </is>
      </c>
      <c r="F213" t="inlineStr">
        <is>
          <t>technosphere</t>
        </is>
      </c>
      <c r="H213" t="inlineStr">
        <is>
          <t>quicklime, milled, packed</t>
        </is>
      </c>
      <c r="I213" t="inlineStr">
        <is>
          <t>quicklime, milled, packed</t>
        </is>
      </c>
      <c r="J213" t="inlineStr">
        <is>
          <t>Quicklime, milled, packed {GLO}| market for | Alloc Rec, U</t>
        </is>
      </c>
      <c r="K213" t="inlineStr">
        <is>
          <t>Allocation, cut-off by classification</t>
        </is>
      </c>
    </row>
    <row r="214">
      <c r="A214" t="inlineStr">
        <is>
          <t>market for sodium chloride, powder</t>
        </is>
      </c>
      <c r="B214" t="n">
        <v>0.0051992</v>
      </c>
      <c r="C214" t="inlineStr">
        <is>
          <t>GLO</t>
        </is>
      </c>
      <c r="D214" t="inlineStr">
        <is>
          <t>kilogram</t>
        </is>
      </c>
      <c r="E214" t="inlineStr">
        <is>
          <t>Materials/fuels</t>
        </is>
      </c>
      <c r="F214" t="inlineStr">
        <is>
          <t>technosphere</t>
        </is>
      </c>
      <c r="H214" t="inlineStr">
        <is>
          <t>sodium chloride, powder</t>
        </is>
      </c>
      <c r="I214" t="inlineStr">
        <is>
          <t>sodium chloride, powder</t>
        </is>
      </c>
      <c r="J214" t="inlineStr">
        <is>
          <t>Sodium chloride, powder {GLO}| market for | Alloc Rec, U</t>
        </is>
      </c>
      <c r="K214" t="inlineStr">
        <is>
          <t>Allocation, cut-off by classification</t>
        </is>
      </c>
    </row>
    <row r="215">
      <c r="A215" t="inlineStr">
        <is>
          <t>market for sodium hydroxide, without water, in 50% solution state</t>
        </is>
      </c>
      <c r="B215" t="n">
        <v>0.07122100000000001</v>
      </c>
      <c r="C215" t="inlineStr">
        <is>
          <t>GLO</t>
        </is>
      </c>
      <c r="D215" t="inlineStr">
        <is>
          <t>kilogram</t>
        </is>
      </c>
      <c r="E215" t="inlineStr">
        <is>
          <t>Materials/fuels</t>
        </is>
      </c>
      <c r="F215" t="inlineStr">
        <is>
          <t>technosphere</t>
        </is>
      </c>
      <c r="H215" t="inlineStr">
        <is>
          <t>sodium hydroxide, without water, in 50% solution state</t>
        </is>
      </c>
      <c r="I215" t="inlineStr">
        <is>
          <t>sodium hydroxide, without water, in 50% solution state</t>
        </is>
      </c>
      <c r="J215" t="inlineStr">
        <is>
          <t>Sodium hydroxide, without water, in 50% solution state {GLO}| market for | Alloc Rec, U</t>
        </is>
      </c>
      <c r="K215" t="inlineStr">
        <is>
          <t>Allocation, cut-off by classification</t>
        </is>
      </c>
    </row>
    <row r="216">
      <c r="A216" t="inlineStr">
        <is>
          <t>market for sulfur dioxide, liquid</t>
        </is>
      </c>
      <c r="B216" t="n">
        <v>0.00070484</v>
      </c>
      <c r="C216" t="inlineStr">
        <is>
          <t>RER</t>
        </is>
      </c>
      <c r="D216" t="inlineStr">
        <is>
          <t>kilogram</t>
        </is>
      </c>
      <c r="E216" t="inlineStr">
        <is>
          <t>Materials/fuels</t>
        </is>
      </c>
      <c r="F216" t="inlineStr">
        <is>
          <t>technosphere</t>
        </is>
      </c>
      <c r="H216" t="inlineStr">
        <is>
          <t>sulfur dioxide, liquid</t>
        </is>
      </c>
      <c r="I216" t="inlineStr">
        <is>
          <t>sulfur dioxide, liquid</t>
        </is>
      </c>
      <c r="J216" t="inlineStr">
        <is>
          <t>Sulfur dioxide, liquid {RER}| market for | Alloc Rec, U</t>
        </is>
      </c>
      <c r="K216" t="inlineStr">
        <is>
          <t>Allocation, cut-off by classification</t>
        </is>
      </c>
    </row>
    <row r="217">
      <c r="A217" t="inlineStr">
        <is>
          <t>market for transport, freight train</t>
        </is>
      </c>
      <c r="B217" t="n">
        <v>0.38056</v>
      </c>
      <c r="C217" t="inlineStr">
        <is>
          <t>Europe without Switzerland</t>
        </is>
      </c>
      <c r="D217" t="inlineStr">
        <is>
          <t>ton kilometer</t>
        </is>
      </c>
      <c r="E217" t="inlineStr">
        <is>
          <t>Materials/fuels</t>
        </is>
      </c>
      <c r="F217" t="inlineStr">
        <is>
          <t>technosphere</t>
        </is>
      </c>
      <c r="H217" t="inlineStr">
        <is>
          <t>transport, freight train</t>
        </is>
      </c>
      <c r="I217" t="inlineStr">
        <is>
          <t>transport, freight train</t>
        </is>
      </c>
      <c r="J217" t="inlineStr">
        <is>
          <t>Transport, freight train {Europe without Switzerland}| market for | Alloc Rec, U</t>
        </is>
      </c>
      <c r="K217" t="inlineStr">
        <is>
          <t>Allocation, cut-off by classification</t>
        </is>
      </c>
    </row>
    <row r="218">
      <c r="A218" t="inlineStr">
        <is>
          <t>market for transport, freight, inland waterways, barge</t>
        </is>
      </c>
      <c r="B218" t="n">
        <v>0.15276</v>
      </c>
      <c r="C218" t="inlineStr">
        <is>
          <t>RER</t>
        </is>
      </c>
      <c r="D218" t="inlineStr">
        <is>
          <t>ton kilometer</t>
        </is>
      </c>
      <c r="E218" t="inlineStr">
        <is>
          <t>Materials/fuels</t>
        </is>
      </c>
      <c r="F218" t="inlineStr">
        <is>
          <t>technosphere</t>
        </is>
      </c>
      <c r="H218" t="inlineStr">
        <is>
          <t>transport, freight, inland waterways, barge</t>
        </is>
      </c>
      <c r="I218" t="inlineStr">
        <is>
          <t>transport, freight, inland waterways, barge</t>
        </is>
      </c>
      <c r="J218" t="inlineStr">
        <is>
          <t>Transport, freight, inland waterways, barge {GLO}| market for | Alloc Rec, U</t>
        </is>
      </c>
      <c r="K218" t="inlineStr">
        <is>
          <t>Allocation, cut-off by classification</t>
        </is>
      </c>
    </row>
    <row r="219">
      <c r="A219" t="inlineStr">
        <is>
          <t>market for transport, freight, lorry, unspecified</t>
        </is>
      </c>
      <c r="B219" t="n">
        <v>0.32964</v>
      </c>
      <c r="C219" t="inlineStr">
        <is>
          <t>RER</t>
        </is>
      </c>
      <c r="D219" t="inlineStr">
        <is>
          <t>ton kilometer</t>
        </is>
      </c>
      <c r="E219" t="inlineStr">
        <is>
          <t>Materials/fuels</t>
        </is>
      </c>
      <c r="F219" t="inlineStr">
        <is>
          <t>technosphere</t>
        </is>
      </c>
      <c r="H219" t="inlineStr">
        <is>
          <t>transport, freight, lorry, unspecified</t>
        </is>
      </c>
      <c r="I219" t="inlineStr">
        <is>
          <t>transport, freight, lorry, unspecified</t>
        </is>
      </c>
      <c r="J219" t="inlineStr">
        <is>
          <t>transport, freight, lorry, unspecified {GLO}| market for | Alloc Rec, U</t>
        </is>
      </c>
      <c r="K219" t="inlineStr">
        <is>
          <t>Allocation, cut-off by classification</t>
        </is>
      </c>
    </row>
    <row r="220">
      <c r="A220" t="inlineStr">
        <is>
          <t>market for transport, freight, lorry, unspecified</t>
        </is>
      </c>
      <c r="B220" t="n">
        <v>0.1608</v>
      </c>
      <c r="C220" t="inlineStr">
        <is>
          <t>RER</t>
        </is>
      </c>
      <c r="D220" t="inlineStr">
        <is>
          <t>ton kilometer</t>
        </is>
      </c>
      <c r="E220" t="inlineStr">
        <is>
          <t>Materials/fuels</t>
        </is>
      </c>
      <c r="F220" t="inlineStr">
        <is>
          <t>technosphere</t>
        </is>
      </c>
      <c r="H220" t="inlineStr">
        <is>
          <t>transport, freight, lorry, unspecified</t>
        </is>
      </c>
      <c r="I220" t="inlineStr">
        <is>
          <t>transport, freight, lorry, unspecified</t>
        </is>
      </c>
      <c r="J220" t="inlineStr">
        <is>
          <t>transport, freight, lorry, unspecified {GLO}| market for | Alloc Rec, U</t>
        </is>
      </c>
      <c r="K220" t="inlineStr">
        <is>
          <t>Allocation, cut-off by classification</t>
        </is>
      </c>
    </row>
    <row r="221">
      <c r="A221" t="inlineStr">
        <is>
          <t>market for transport, freight, sea, tanker for petroleum</t>
        </is>
      </c>
      <c r="B221" t="n">
        <v>1.11756</v>
      </c>
      <c r="C221" t="inlineStr">
        <is>
          <t>GLO</t>
        </is>
      </c>
      <c r="D221" t="inlineStr">
        <is>
          <t>ton kilometer</t>
        </is>
      </c>
      <c r="E221" t="inlineStr">
        <is>
          <t>Materials/fuels</t>
        </is>
      </c>
      <c r="F221" t="inlineStr">
        <is>
          <t>technosphere</t>
        </is>
      </c>
      <c r="H221" t="inlineStr">
        <is>
          <t>transport, freight, sea, tanker for petroleum</t>
        </is>
      </c>
      <c r="I221" t="inlineStr">
        <is>
          <t>transport, freight, sea, tanker for petroleum</t>
        </is>
      </c>
      <c r="J221" t="inlineStr">
        <is>
          <t>transport, freight, sea, tanker for petroleum {GLO}| market for | Alloc Rec, U</t>
        </is>
      </c>
      <c r="K221" t="inlineStr">
        <is>
          <t>Allocation, cut-off by classification</t>
        </is>
      </c>
    </row>
    <row r="222">
      <c r="A222" t="inlineStr">
        <is>
          <t>market group for electricity, medium voltage</t>
        </is>
      </c>
      <c r="B222" t="n">
        <v>0.006258336</v>
      </c>
      <c r="C222" t="inlineStr">
        <is>
          <t>Europe without Switzerland</t>
        </is>
      </c>
      <c r="D222" t="inlineStr">
        <is>
          <t>kilowatt hour</t>
        </is>
      </c>
      <c r="E222" t="inlineStr">
        <is>
          <t>Materials/fuels</t>
        </is>
      </c>
      <c r="F222" t="inlineStr">
        <is>
          <t>technosphere</t>
        </is>
      </c>
      <c r="H222" t="inlineStr">
        <is>
          <t>electricity, medium voltage</t>
        </is>
      </c>
      <c r="I222" t="inlineStr">
        <is>
          <t>electricity, medium voltage</t>
        </is>
      </c>
      <c r="J222" t="inlineStr">
        <is>
          <t>Electricity, medium voltage {Europe without Switzerland}| market group for | Alloc Rec, U</t>
        </is>
      </c>
      <c r="K222" t="inlineStr">
        <is>
          <t>Allocation, cut-off by classification</t>
        </is>
      </c>
    </row>
    <row r="223">
      <c r="A223" t="inlineStr">
        <is>
          <t>market group for electricity, medium voltage</t>
        </is>
      </c>
      <c r="B223" t="n">
        <v>0.02533136</v>
      </c>
      <c r="C223" t="inlineStr">
        <is>
          <t>Europe without Switzerland</t>
        </is>
      </c>
      <c r="D223" t="inlineStr">
        <is>
          <t>kilowatt hour</t>
        </is>
      </c>
      <c r="E223" t="inlineStr">
        <is>
          <t>Materials/fuels</t>
        </is>
      </c>
      <c r="F223" t="inlineStr">
        <is>
          <t>technosphere</t>
        </is>
      </c>
      <c r="H223" t="inlineStr">
        <is>
          <t>electricity, medium voltage</t>
        </is>
      </c>
      <c r="I223" t="inlineStr">
        <is>
          <t>electricity, medium voltage</t>
        </is>
      </c>
      <c r="J223" t="inlineStr">
        <is>
          <t>Electricity, medium voltage {Europe without Switzerland}| market group for | Alloc Rec, U</t>
        </is>
      </c>
      <c r="K223" t="inlineStr">
        <is>
          <t>Allocation, cut-off by classification</t>
        </is>
      </c>
    </row>
    <row r="224">
      <c r="A224" t="inlineStr">
        <is>
          <t>Carbon dioxide, non-fossil</t>
        </is>
      </c>
      <c r="B224" t="n">
        <v>3.169461043023256</v>
      </c>
      <c r="D224" t="inlineStr">
        <is>
          <t>kilogram</t>
        </is>
      </c>
      <c r="E224" t="inlineStr">
        <is>
          <t>air</t>
        </is>
      </c>
      <c r="F224" t="inlineStr">
        <is>
          <t>biosphere</t>
        </is>
      </c>
      <c r="G224" t="inlineStr">
        <is>
          <t>Carbon uptake during biomass growth, see for ethanol: https://www.engineeringtoolbox.com/co2-emission-fuels-d_1085.html</t>
        </is>
      </c>
    </row>
    <row r="225">
      <c r="A225" t="inlineStr">
        <is>
          <t>Dinitrogen monoxide</t>
        </is>
      </c>
      <c r="B225" t="n">
        <v>2.6264e-05</v>
      </c>
      <c r="D225" t="inlineStr">
        <is>
          <t>kilogram</t>
        </is>
      </c>
      <c r="E225" t="inlineStr">
        <is>
          <t>air</t>
        </is>
      </c>
      <c r="F225" t="inlineStr">
        <is>
          <t>biosphere</t>
        </is>
      </c>
    </row>
    <row r="226">
      <c r="A226" t="inlineStr">
        <is>
          <t>Methane, non-fossil</t>
        </is>
      </c>
      <c r="B226" t="n">
        <v>0.00013132</v>
      </c>
      <c r="D226" t="inlineStr">
        <is>
          <t>kilogram</t>
        </is>
      </c>
      <c r="E226" t="inlineStr">
        <is>
          <t>air</t>
        </is>
      </c>
      <c r="F226" t="inlineStr">
        <is>
          <t>biosphere</t>
        </is>
      </c>
    </row>
    <row r="227">
      <c r="A227" t="inlineStr">
        <is>
          <t>market for tap water</t>
        </is>
      </c>
      <c r="B227" t="n">
        <v>12.42078580481622</v>
      </c>
      <c r="C227" t="inlineStr">
        <is>
          <t>Europe without Switzerland</t>
        </is>
      </c>
      <c r="D227" t="inlineStr">
        <is>
          <t>kilogram</t>
        </is>
      </c>
      <c r="F227" t="inlineStr">
        <is>
          <t>technosphere</t>
        </is>
      </c>
      <c r="G227" t="inlineStr">
        <is>
          <t>9.8l/l ethanol, from https://doi.org/10.1007/s00267-009-9370-0</t>
        </is>
      </c>
    </row>
    <row r="228"/>
    <row r="229">
      <c r="A229" t="inlineStr">
        <is>
          <t>Activity</t>
        </is>
      </c>
      <c r="B229" t="inlineStr">
        <is>
          <t>Ethanol, from wheat straw, at fuelling station</t>
        </is>
      </c>
    </row>
    <row r="230">
      <c r="A230" t="inlineStr">
        <is>
          <t>location</t>
        </is>
      </c>
      <c r="B230" t="inlineStr">
        <is>
          <t>RER</t>
        </is>
      </c>
    </row>
    <row r="231">
      <c r="A231" t="inlineStr">
        <is>
          <t>production amount</t>
        </is>
      </c>
      <c r="B231" t="n">
        <v>1</v>
      </c>
    </row>
    <row r="232">
      <c r="A232" t="inlineStr">
        <is>
          <t>reference product</t>
        </is>
      </c>
      <c r="B232" t="inlineStr">
        <is>
          <t>ethanol, without water, in 99.7% solution state, vehicle grade</t>
        </is>
      </c>
    </row>
    <row r="233">
      <c r="A233" t="inlineStr">
        <is>
          <t>source</t>
        </is>
      </c>
      <c r="B233" t="inlineStr">
        <is>
          <t>Life Cycle Assessment of Biofuels in EU/CH, F. Cozzolini 2018, PSI</t>
        </is>
      </c>
    </row>
    <row r="234">
      <c r="A234" t="inlineStr">
        <is>
          <t>type</t>
        </is>
      </c>
      <c r="B234" t="inlineStr">
        <is>
          <t>process</t>
        </is>
      </c>
    </row>
    <row r="235">
      <c r="A235" t="inlineStr">
        <is>
          <t>unit</t>
        </is>
      </c>
      <c r="B235" t="inlineStr">
        <is>
          <t>kilogram</t>
        </is>
      </c>
    </row>
    <row r="236">
      <c r="A236" t="inlineStr">
        <is>
          <t>classifications</t>
        </is>
      </c>
      <c r="B236" t="inlineStr">
        <is>
          <t>CPC::35491:Biodiesel</t>
        </is>
      </c>
    </row>
    <row r="237">
      <c r="A237" t="inlineStr">
        <is>
          <t>Exchanges</t>
        </is>
      </c>
    </row>
    <row r="238">
      <c r="A238" t="inlineStr">
        <is>
          <t>name</t>
        </is>
      </c>
      <c r="B238" t="inlineStr">
        <is>
          <t>amount</t>
        </is>
      </c>
      <c r="C238" t="inlineStr">
        <is>
          <t>location</t>
        </is>
      </c>
      <c r="D238" t="inlineStr">
        <is>
          <t>unit</t>
        </is>
      </c>
      <c r="E238" t="inlineStr">
        <is>
          <t>categories</t>
        </is>
      </c>
      <c r="F238" t="inlineStr">
        <is>
          <t>type</t>
        </is>
      </c>
      <c r="G238" t="inlineStr">
        <is>
          <t>uncertainty type</t>
        </is>
      </c>
      <c r="H238" t="inlineStr">
        <is>
          <t>loc</t>
        </is>
      </c>
      <c r="I238" t="inlineStr">
        <is>
          <t>allocation</t>
        </is>
      </c>
      <c r="J238" t="inlineStr">
        <is>
          <t>comment</t>
        </is>
      </c>
      <c r="K238" t="inlineStr">
        <is>
          <t>reference product</t>
        </is>
      </c>
    </row>
    <row r="239">
      <c r="A239" t="inlineStr">
        <is>
          <t>Ethanol, from wheat straw, at fuelling station</t>
        </is>
      </c>
      <c r="B239" t="n">
        <v>1</v>
      </c>
      <c r="C239" t="inlineStr">
        <is>
          <t>RER</t>
        </is>
      </c>
      <c r="D239" t="inlineStr">
        <is>
          <t>kilogram</t>
        </is>
      </c>
      <c r="F239" t="inlineStr">
        <is>
          <t>production</t>
        </is>
      </c>
      <c r="I239" t="n">
        <v>100</v>
      </c>
      <c r="K239" t="inlineStr">
        <is>
          <t>ethanol, without water, in 99.7% solution state, vehicle grade</t>
        </is>
      </c>
    </row>
    <row r="240">
      <c r="A240" t="inlineStr">
        <is>
          <t>Ethanol production, via fermentation, from wheat straw, energy allocation</t>
        </is>
      </c>
      <c r="B240" t="n">
        <v>1.00057</v>
      </c>
      <c r="C240" t="inlineStr">
        <is>
          <t>RER</t>
        </is>
      </c>
      <c r="D240" t="inlineStr">
        <is>
          <t>kilogram</t>
        </is>
      </c>
      <c r="F240" t="inlineStr">
        <is>
          <t>technosphere</t>
        </is>
      </c>
      <c r="K240" t="inlineStr">
        <is>
          <t>ethanol, from wheat straw pellets</t>
        </is>
      </c>
    </row>
    <row r="241">
      <c r="A241" t="inlineStr">
        <is>
          <t>market group for electricity, low voltage</t>
        </is>
      </c>
      <c r="B241" t="n">
        <v>0.0067</v>
      </c>
      <c r="C241" t="inlineStr">
        <is>
          <t>RER</t>
        </is>
      </c>
      <c r="D241" t="inlineStr">
        <is>
          <t>kilowatt hour</t>
        </is>
      </c>
      <c r="F241" t="inlineStr">
        <is>
          <t>technosphere</t>
        </is>
      </c>
      <c r="K241" t="inlineStr">
        <is>
          <t>electricity, low voltage</t>
        </is>
      </c>
    </row>
    <row r="242">
      <c r="A242" t="inlineStr">
        <is>
          <t>market for fly ash and scrubber sludge</t>
        </is>
      </c>
      <c r="B242" t="n">
        <v>-0.000168</v>
      </c>
      <c r="C242" t="inlineStr">
        <is>
          <t>Europe without Switzerland</t>
        </is>
      </c>
      <c r="D242" t="inlineStr">
        <is>
          <t>kilogram</t>
        </is>
      </c>
      <c r="F242" t="inlineStr">
        <is>
          <t>technosphere</t>
        </is>
      </c>
      <c r="K242" t="inlineStr">
        <is>
          <t>fly ash and scrubber sludge</t>
        </is>
      </c>
    </row>
    <row r="243">
      <c r="A243" t="inlineStr">
        <is>
          <t>market for heat, central or small-scale, other than natural gas</t>
        </is>
      </c>
      <c r="B243" t="n">
        <v>0.000584</v>
      </c>
      <c r="C243" t="inlineStr">
        <is>
          <t>CH</t>
        </is>
      </c>
      <c r="D243" t="inlineStr">
        <is>
          <t>megajoule</t>
        </is>
      </c>
      <c r="F243" t="inlineStr">
        <is>
          <t>technosphere</t>
        </is>
      </c>
      <c r="K243" t="inlineStr">
        <is>
          <t>heat, central or small-scale, other than natural gas</t>
        </is>
      </c>
    </row>
    <row r="244">
      <c r="A244" t="inlineStr">
        <is>
          <t>infrastructure construction, for regional distribution of oil product</t>
        </is>
      </c>
      <c r="B244" t="n">
        <v>2.6e-10</v>
      </c>
      <c r="C244" t="inlineStr">
        <is>
          <t>RER</t>
        </is>
      </c>
      <c r="D244" t="inlineStr">
        <is>
          <t>unit</t>
        </is>
      </c>
      <c r="F244" t="inlineStr">
        <is>
          <t>technosphere</t>
        </is>
      </c>
      <c r="K244" t="inlineStr">
        <is>
          <t>infrastructure, for regional distribution of oil product</t>
        </is>
      </c>
    </row>
    <row r="245">
      <c r="A245" t="inlineStr">
        <is>
          <t>market for municipal solid waste</t>
        </is>
      </c>
      <c r="B245" t="n">
        <v>-6.27e-06</v>
      </c>
      <c r="C245" t="inlineStr">
        <is>
          <t>CH</t>
        </is>
      </c>
      <c r="D245" t="inlineStr">
        <is>
          <t>kilogram</t>
        </is>
      </c>
      <c r="F245" t="inlineStr">
        <is>
          <t>technosphere</t>
        </is>
      </c>
      <c r="K245" t="inlineStr">
        <is>
          <t>municipal solid waste</t>
        </is>
      </c>
    </row>
    <row r="246">
      <c r="A246" t="inlineStr">
        <is>
          <t>market for rainwater mineral oil storage</t>
        </is>
      </c>
      <c r="B246" t="n">
        <v>-7.499999999999999e-05</v>
      </c>
      <c r="C246" t="inlineStr">
        <is>
          <t>Europe without Switzerland</t>
        </is>
      </c>
      <c r="D246" t="inlineStr">
        <is>
          <t>cubic meter</t>
        </is>
      </c>
      <c r="F246" t="inlineStr">
        <is>
          <t>technosphere</t>
        </is>
      </c>
      <c r="K246" t="inlineStr">
        <is>
          <t>rainwater mineral oil storage</t>
        </is>
      </c>
    </row>
    <row r="247">
      <c r="A247" t="inlineStr">
        <is>
          <t>market for tap water</t>
        </is>
      </c>
      <c r="B247" t="n">
        <v>0.0006890000000000001</v>
      </c>
      <c r="C247" t="inlineStr">
        <is>
          <t>Europe without Switzerland</t>
        </is>
      </c>
      <c r="D247" t="inlineStr">
        <is>
          <t>kilogram</t>
        </is>
      </c>
      <c r="F247" t="inlineStr">
        <is>
          <t>technosphere</t>
        </is>
      </c>
      <c r="K247" t="inlineStr">
        <is>
          <t>tap water</t>
        </is>
      </c>
    </row>
    <row r="248">
      <c r="A248" t="inlineStr">
        <is>
          <t>market for transport, freight train</t>
        </is>
      </c>
      <c r="B248" t="n">
        <v>0.0336</v>
      </c>
      <c r="C248" t="inlineStr">
        <is>
          <t>Europe without Switzerland</t>
        </is>
      </c>
      <c r="D248" t="inlineStr">
        <is>
          <t>ton kilometer</t>
        </is>
      </c>
      <c r="F248" t="inlineStr">
        <is>
          <t>technosphere</t>
        </is>
      </c>
      <c r="K248" t="inlineStr">
        <is>
          <t>transport, freight train</t>
        </is>
      </c>
    </row>
    <row r="249">
      <c r="A249" t="inlineStr">
        <is>
          <t>market for transport, freight, lorry, unspecified</t>
        </is>
      </c>
      <c r="B249" t="n">
        <v>0.0326</v>
      </c>
      <c r="C249" t="inlineStr">
        <is>
          <t>RER</t>
        </is>
      </c>
      <c r="D249" t="inlineStr">
        <is>
          <t>ton kilometer</t>
        </is>
      </c>
      <c r="F249" t="inlineStr">
        <is>
          <t>technosphere</t>
        </is>
      </c>
      <c r="K249" t="inlineStr">
        <is>
          <t>transport, freight, lorry, unspecified</t>
        </is>
      </c>
    </row>
    <row r="250">
      <c r="A250" t="inlineStr">
        <is>
          <t>treatment of wastewater, average, capacity 1E9l/year</t>
        </is>
      </c>
      <c r="B250" t="n">
        <v>-6.89e-07</v>
      </c>
      <c r="C250" t="inlineStr">
        <is>
          <t>Europe without Switzerland</t>
        </is>
      </c>
      <c r="D250" t="inlineStr">
        <is>
          <t>cubic meter</t>
        </is>
      </c>
      <c r="F250" t="inlineStr">
        <is>
          <t>technosphere</t>
        </is>
      </c>
      <c r="K250" t="inlineStr">
        <is>
          <t>wastewater, average</t>
        </is>
      </c>
    </row>
    <row r="251"/>
    <row r="252">
      <c r="A252" t="inlineStr">
        <is>
          <t>Activity</t>
        </is>
      </c>
      <c r="B252" t="inlineStr">
        <is>
          <t>Farming and supply of corn</t>
        </is>
      </c>
    </row>
    <row r="253">
      <c r="A253" t="inlineStr">
        <is>
          <t>location</t>
        </is>
      </c>
      <c r="B253" t="inlineStr">
        <is>
          <t>RER</t>
        </is>
      </c>
    </row>
    <row r="254">
      <c r="A254" t="inlineStr">
        <is>
          <t>production amount</t>
        </is>
      </c>
      <c r="B254" t="n">
        <v>1</v>
      </c>
    </row>
    <row r="255">
      <c r="A255" t="inlineStr">
        <is>
          <t>reference product</t>
        </is>
      </c>
      <c r="B255" t="inlineStr">
        <is>
          <t>corn, harvested, at ethanol plant</t>
        </is>
      </c>
    </row>
    <row r="256">
      <c r="A256" t="inlineStr">
        <is>
          <t>source</t>
        </is>
      </c>
      <c r="B256" t="inlineStr">
        <is>
          <t>Life Cycle Assessment of Biofuels in EU/CH, F. Cozzolini 2018, PSI. Herbicide input from RED II.</t>
        </is>
      </c>
    </row>
    <row r="257">
      <c r="A257" t="inlineStr">
        <is>
          <t>type</t>
        </is>
      </c>
      <c r="B257" t="inlineStr">
        <is>
          <t>process</t>
        </is>
      </c>
    </row>
    <row r="258">
      <c r="A258" t="inlineStr">
        <is>
          <t>unit</t>
        </is>
      </c>
      <c r="B258" t="inlineStr">
        <is>
          <t>kilogram</t>
        </is>
      </c>
    </row>
    <row r="259">
      <c r="A259" t="inlineStr">
        <is>
          <t>LHV [MJ/kg dry]</t>
        </is>
      </c>
      <c r="B259" t="n">
        <v>17.32558139534884</v>
      </c>
    </row>
    <row r="260">
      <c r="A260" t="inlineStr">
        <is>
          <t>Moisture content [% wt]</t>
        </is>
      </c>
      <c r="B260" t="n">
        <v>0.14</v>
      </c>
    </row>
    <row r="261">
      <c r="A261" t="inlineStr">
        <is>
          <t>classifications</t>
        </is>
      </c>
      <c r="B261" t="inlineStr">
        <is>
          <t>CPC::01122:Maize (corn), other</t>
        </is>
      </c>
    </row>
    <row r="262">
      <c r="A262" t="inlineStr">
        <is>
          <t>Exchanges</t>
        </is>
      </c>
    </row>
    <row r="263">
      <c r="A263" t="inlineStr">
        <is>
          <t>name</t>
        </is>
      </c>
      <c r="B263" t="inlineStr">
        <is>
          <t>amount</t>
        </is>
      </c>
      <c r="C263" t="inlineStr">
        <is>
          <t>location</t>
        </is>
      </c>
      <c r="D263" t="inlineStr">
        <is>
          <t>unit</t>
        </is>
      </c>
      <c r="E263" t="inlineStr">
        <is>
          <t>categories</t>
        </is>
      </c>
      <c r="F263" t="inlineStr">
        <is>
          <t>type</t>
        </is>
      </c>
      <c r="G263" t="inlineStr">
        <is>
          <t>comment</t>
        </is>
      </c>
      <c r="H263" t="inlineStr">
        <is>
          <t>reference product</t>
        </is>
      </c>
    </row>
    <row r="264">
      <c r="A264" t="inlineStr">
        <is>
          <t>Farming and supply of corn</t>
        </is>
      </c>
      <c r="B264" t="n">
        <v>1</v>
      </c>
      <c r="C264" t="inlineStr">
        <is>
          <t>RER</t>
        </is>
      </c>
      <c r="D264" t="inlineStr">
        <is>
          <t>kilogram</t>
        </is>
      </c>
      <c r="E264" t="inlineStr">
        <is>
          <t>Francesco TH::BioEthanol::corn to EtOH</t>
        </is>
      </c>
      <c r="F264" t="inlineStr">
        <is>
          <t>production</t>
        </is>
      </c>
      <c r="H264" t="inlineStr">
        <is>
          <t>corn, harvested, at ethanol plant</t>
        </is>
      </c>
    </row>
    <row r="265">
      <c r="A265" t="inlineStr">
        <is>
          <t>Dinitrogen monoxide</t>
        </is>
      </c>
      <c r="B265" t="n">
        <v>0.0007571699999999999</v>
      </c>
      <c r="D265" t="inlineStr">
        <is>
          <t>kilogram</t>
        </is>
      </c>
      <c r="E265" t="inlineStr">
        <is>
          <t>air</t>
        </is>
      </c>
      <c r="F265" t="inlineStr">
        <is>
          <t>biosphere</t>
        </is>
      </c>
      <c r="G265" t="inlineStr">
        <is>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is>
      </c>
    </row>
    <row r="266">
      <c r="A266" t="inlineStr">
        <is>
          <t>Dinitrogen monoxide</t>
        </is>
      </c>
      <c r="B266" t="n">
        <v>1.79e-06</v>
      </c>
      <c r="D266" t="inlineStr">
        <is>
          <t>kilogram</t>
        </is>
      </c>
      <c r="E266" t="inlineStr">
        <is>
          <t>air</t>
        </is>
      </c>
      <c r="F266" t="inlineStr">
        <is>
          <t>biosphere</t>
        </is>
      </c>
      <c r="G266" t="inlineStr">
        <is>
          <t>Farming machines emissionsEMEP/EEA air pollutant emission inventory guidebook - 2013</t>
        </is>
      </c>
    </row>
    <row r="267">
      <c r="A267" t="inlineStr">
        <is>
          <t>market for maize seed, for sowing</t>
        </is>
      </c>
      <c r="B267" t="n">
        <v>0.00895</v>
      </c>
      <c r="C267" t="inlineStr">
        <is>
          <t>GLO</t>
        </is>
      </c>
      <c r="D267" t="inlineStr">
        <is>
          <t>kilogram</t>
        </is>
      </c>
      <c r="E267" t="inlineStr">
        <is>
          <t>Materials/fuels</t>
        </is>
      </c>
      <c r="F267" t="inlineStr">
        <is>
          <t>technosphere</t>
        </is>
      </c>
      <c r="G267" t="inlineStr">
        <is>
          <t>49 kg per ha per yearFaostat data accessed in October 2016</t>
        </is>
      </c>
      <c r="H267" t="inlineStr">
        <is>
          <t>maize seed, for sowing</t>
        </is>
      </c>
    </row>
    <row r="268">
      <c r="A268" t="inlineStr">
        <is>
          <t>market for natural gas, medium pressure, vehicle grade</t>
        </is>
      </c>
      <c r="B268" t="n">
        <v>0.003382384</v>
      </c>
      <c r="C268" t="inlineStr">
        <is>
          <t>GLO</t>
        </is>
      </c>
      <c r="D268" t="inlineStr">
        <is>
          <t>kilogram</t>
        </is>
      </c>
      <c r="E268" t="inlineStr">
        <is>
          <t>Materials/fuels</t>
        </is>
      </c>
      <c r="F268" t="inlineStr">
        <is>
          <t>technosphere</t>
        </is>
      </c>
      <c r="G268" t="inlineStr">
        <is>
          <t>DryingDrying data calculated in CAPRI by Markus Kempen of Bonn University, October 2016 Kraus, K.; Niklas, G.; Tappe, M.; Umweltbundesamt (UBA), Deutschland: Aktuelle Bewertung des Einsatzes von RapsÃ¶l/RME im Vergleich zu DK; Texte79/99; ISSN 0722-186X</t>
        </is>
      </c>
      <c r="H268" t="inlineStr">
        <is>
          <t>natural gas, medium pressure, vehicle grade</t>
        </is>
      </c>
    </row>
    <row r="269">
      <c r="A269" t="inlineStr">
        <is>
          <t>market for inorganic nitrogen fertiliser, as N</t>
        </is>
      </c>
      <c r="B269" t="n">
        <v>0.01969</v>
      </c>
      <c r="C269" t="inlineStr">
        <is>
          <t>CH</t>
        </is>
      </c>
      <c r="D269" t="inlineStr">
        <is>
          <t>kilogram</t>
        </is>
      </c>
      <c r="E269" t="inlineStr">
        <is>
          <t>Materials/fuels</t>
        </is>
      </c>
      <c r="F269" t="inlineStr">
        <is>
          <t>technosphere</t>
        </is>
      </c>
      <c r="G269" t="inlineStr">
        <is>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is>
      </c>
      <c r="H269" t="inlineStr">
        <is>
          <t>inorganic nitrogen fertiliser, as N</t>
        </is>
      </c>
    </row>
    <row r="270">
      <c r="A270" t="inlineStr">
        <is>
          <t>market for pesticide, unspecified</t>
        </is>
      </c>
      <c r="B270" t="n">
        <v>1.79e-06</v>
      </c>
      <c r="C270" t="inlineStr">
        <is>
          <t>GLO</t>
        </is>
      </c>
      <c r="D270" t="inlineStr">
        <is>
          <t>kilogram</t>
        </is>
      </c>
      <c r="E270" t="inlineStr">
        <is>
          <t>Materials/fuels</t>
        </is>
      </c>
      <c r="F270" t="inlineStr">
        <is>
          <t>technosphere</t>
        </is>
      </c>
      <c r="G270" t="inlineStr">
        <is>
          <t>7 kg per ha per yearCAPRI database, Energy use data extracted by Markus Kempen of Bonn University, March 2012, converted to JEC format</t>
        </is>
      </c>
      <c r="H270" t="inlineStr">
        <is>
          <t>pesticide, unspecified</t>
        </is>
      </c>
    </row>
    <row r="271">
      <c r="A271" t="inlineStr">
        <is>
          <t>market for bipyridylium-compound</t>
        </is>
      </c>
      <c r="B271" t="n">
        <v>0.0009859999999999999</v>
      </c>
      <c r="C271" t="inlineStr">
        <is>
          <t>GLO</t>
        </is>
      </c>
      <c r="D271" t="inlineStr">
        <is>
          <t>kilogram</t>
        </is>
      </c>
      <c r="F271" t="inlineStr">
        <is>
          <t>technosphere</t>
        </is>
      </c>
      <c r="G271" t="inlineStr">
        <is>
          <t>herbicide. From RED II.</t>
        </is>
      </c>
      <c r="H271" t="inlineStr">
        <is>
          <t>bipyridylium-compound</t>
        </is>
      </c>
    </row>
    <row r="272">
      <c r="A272" t="inlineStr">
        <is>
          <t>market for inorganic phosphorus fertiliser, as P2O5</t>
        </is>
      </c>
      <c r="B272" t="n">
        <v>0.005369999999999999</v>
      </c>
      <c r="C272" t="inlineStr">
        <is>
          <t>CH</t>
        </is>
      </c>
      <c r="D272" t="inlineStr">
        <is>
          <t>kilogram</t>
        </is>
      </c>
      <c r="E272" t="inlineStr">
        <is>
          <t>Materials/fuels</t>
        </is>
      </c>
      <c r="F272" t="inlineStr">
        <is>
          <t>technosphere</t>
        </is>
      </c>
      <c r="G272" t="inlineStr">
        <is>
          <t>4.1 kg P / ton wet biomassInternational fertilizer Association: fertilizer use by crop http://www.fertilizer.org/ifa/Home-Page/STATISTICS acessed 2013</t>
        </is>
      </c>
      <c r="H272" t="inlineStr">
        <is>
          <t>inorganic phosphorus fertiliser, as P2O5</t>
        </is>
      </c>
    </row>
    <row r="273">
      <c r="A273" t="inlineStr">
        <is>
          <t>market for inorganic potassium fertiliser, as K2O</t>
        </is>
      </c>
      <c r="B273" t="n">
        <v>0.005369999999999999</v>
      </c>
      <c r="C273" t="inlineStr">
        <is>
          <t>CH</t>
        </is>
      </c>
      <c r="D273" t="inlineStr">
        <is>
          <t>kilogram</t>
        </is>
      </c>
      <c r="E273" t="inlineStr">
        <is>
          <t>Materials/fuels</t>
        </is>
      </c>
      <c r="F273" t="inlineStr">
        <is>
          <t>technosphere</t>
        </is>
      </c>
      <c r="G273" t="inlineStr">
        <is>
          <t>4.8 kg K / ton wet biomassInternational fertilizer Association: fertilizer use by crop http://www.fertilizer.org/ifa/Home-Page/STATISTICS acessed 2013</t>
        </is>
      </c>
      <c r="H273" t="inlineStr">
        <is>
          <t>inorganic potassium fertiliser, as K2O</t>
        </is>
      </c>
    </row>
    <row r="274">
      <c r="A274" t="inlineStr">
        <is>
          <t>market for soil pH raising agent, as CaCO3</t>
        </is>
      </c>
      <c r="B274" t="n">
        <v>0.02327</v>
      </c>
      <c r="C274" t="inlineStr">
        <is>
          <t>GLO</t>
        </is>
      </c>
      <c r="D274" t="inlineStr">
        <is>
          <t>kilogram</t>
        </is>
      </c>
      <c r="E274" t="inlineStr">
        <is>
          <t>Materials/fuels</t>
        </is>
      </c>
      <c r="F274" t="inlineStr">
        <is>
          <t>technosphere</t>
        </is>
      </c>
      <c r="G274" t="inlineStr">
        <is>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is>
      </c>
      <c r="H274" t="inlineStr">
        <is>
          <t>soil pH raising agent, as CaCO3</t>
        </is>
      </c>
    </row>
    <row r="275">
      <c r="A275" t="inlineStr">
        <is>
          <t>market for diesel, burned in agricultural machinery</t>
        </is>
      </c>
      <c r="B275" t="n">
        <v>0.55718583</v>
      </c>
      <c r="C275" t="inlineStr">
        <is>
          <t>GLO</t>
        </is>
      </c>
      <c r="D275" t="inlineStr">
        <is>
          <t>megajoule</t>
        </is>
      </c>
      <c r="E275" t="inlineStr">
        <is>
          <t>Materials/fuels</t>
        </is>
      </c>
      <c r="F275" t="inlineStr">
        <is>
          <t>technosphere</t>
        </is>
      </c>
      <c r="G275" t="inlineStr">
        <is>
          <t>CAPRI database, Energy use data extracted by Markus Kempen of Bonn University, March 2012, converted to JEC format</t>
        </is>
      </c>
      <c r="H275" t="inlineStr">
        <is>
          <t>diesel, burned in agricultural machinery</t>
        </is>
      </c>
    </row>
    <row r="276">
      <c r="A276" t="inlineStr">
        <is>
          <t>market group for electricity, medium voltage</t>
        </is>
      </c>
      <c r="B276" t="n">
        <v>0.007464300000000001</v>
      </c>
      <c r="C276" t="inlineStr">
        <is>
          <t>Europe without Switzerland</t>
        </is>
      </c>
      <c r="D276" t="inlineStr">
        <is>
          <t>kilowatt hour</t>
        </is>
      </c>
      <c r="E276" t="inlineStr">
        <is>
          <t>Electricity/heat</t>
        </is>
      </c>
      <c r="F276" t="inlineStr">
        <is>
          <t>technosphere</t>
        </is>
      </c>
      <c r="G276" t="inlineStr">
        <is>
          <t>DryingDrying data calculated in CAPRI by Markus Kempen of Bonn University, October 2016 Kraus, K.; Niklas, G.; Tappe, M.; Umweltbundesamt (UBA), Deutschland: Aktuelle Bewertung des Einsatzes von RapsÃ¶l/RME im Vergleich zu DK; Texte79/99; ISSN 0722-186X</t>
        </is>
      </c>
      <c r="H276" t="inlineStr">
        <is>
          <t>electricity, medium voltage</t>
        </is>
      </c>
    </row>
    <row r="277">
      <c r="A277" t="inlineStr">
        <is>
          <t>market group for electricity, medium voltage</t>
        </is>
      </c>
      <c r="B277" t="n">
        <v>0.001940718</v>
      </c>
      <c r="C277" t="inlineStr">
        <is>
          <t>Europe without Switzerland</t>
        </is>
      </c>
      <c r="D277" t="inlineStr">
        <is>
          <t>kilowatt hour</t>
        </is>
      </c>
      <c r="E277" t="inlineStr">
        <is>
          <t>Electricity/heat</t>
        </is>
      </c>
      <c r="F277" t="inlineStr">
        <is>
          <t>technosphere</t>
        </is>
      </c>
      <c r="G277" t="inlineStr">
        <is>
          <t>Handling &amp; StorageKaltschmitt, M.; Reinhardt, G., A.: Nachwachsende EnergietrÃ¤ger: Grundlagen, Verfahren, Ã¶kologische Bilanzierung; Vieweg 1997; ISBN 3-528-06778-0</t>
        </is>
      </c>
      <c r="H277" t="inlineStr">
        <is>
          <t>electricity, medium voltage</t>
        </is>
      </c>
    </row>
    <row r="278">
      <c r="A278" t="inlineStr">
        <is>
          <t>market group for light fuel oil</t>
        </is>
      </c>
      <c r="B278" t="n">
        <v>0.003923859</v>
      </c>
      <c r="C278" t="inlineStr">
        <is>
          <t>RER</t>
        </is>
      </c>
      <c r="D278" t="inlineStr">
        <is>
          <t>kilogram</t>
        </is>
      </c>
      <c r="E278" t="inlineStr">
        <is>
          <t>Materials/fuels</t>
        </is>
      </c>
      <c r="F278" t="inlineStr">
        <is>
          <t>technosphere</t>
        </is>
      </c>
      <c r="G278" t="inlineStr">
        <is>
          <t>DryingDrying data calculated in CAPRI by Markus Kempen of Bonn University, October 2016 Kraus, K.; Niklas, G.; Tappe, M.; Umweltbundesamt (UBA), Deutschland: Aktuelle Bewertung des Einsatzes von RapsÃ¶l/RME im Vergleich zu DK; Texte79/99; ISSN 0722-186X</t>
        </is>
      </c>
      <c r="H278" t="inlineStr">
        <is>
          <t>light fuel oil</t>
        </is>
      </c>
    </row>
    <row r="279">
      <c r="A279" t="inlineStr">
        <is>
          <t>market for transport, freight, lorry, unspecified</t>
        </is>
      </c>
      <c r="B279" t="n">
        <v>0.05</v>
      </c>
      <c r="C279" t="inlineStr">
        <is>
          <t>RER</t>
        </is>
      </c>
      <c r="D279" t="inlineStr">
        <is>
          <t>ton kilometer</t>
        </is>
      </c>
      <c r="F279" t="inlineStr">
        <is>
          <t>technosphere</t>
        </is>
      </c>
      <c r="G279" t="inlineStr">
        <is>
          <t>Assumed, not given originally.</t>
        </is>
      </c>
      <c r="H279" t="inlineStr">
        <is>
          <t>transport, freight, lorry, unspecified</t>
        </is>
      </c>
    </row>
    <row r="280">
      <c r="A280" t="inlineStr">
        <is>
          <t>Energy, gross calorific value, in biomass</t>
        </is>
      </c>
      <c r="B280" t="n">
        <v>15.394</v>
      </c>
      <c r="D280" t="inlineStr">
        <is>
          <t>megajoule</t>
        </is>
      </c>
      <c r="E280" t="inlineStr">
        <is>
          <t>natural resource::biotic</t>
        </is>
      </c>
      <c r="F280" t="inlineStr">
        <is>
          <t>biosphere</t>
        </is>
      </c>
      <c r="G280" t="inlineStr">
        <is>
          <t>To account for primary energy in oil</t>
        </is>
      </c>
    </row>
    <row r="281">
      <c r="A281" t="inlineStr">
        <is>
          <t>Carbon dioxide, in air</t>
        </is>
      </c>
      <c r="B281" t="n">
        <v>1.40008</v>
      </c>
      <c r="D281" t="inlineStr">
        <is>
          <t>kilogram</t>
        </is>
      </c>
      <c r="E281" t="inlineStr">
        <is>
          <t>natural resource::in air</t>
        </is>
      </c>
      <c r="F281" t="inlineStr">
        <is>
          <t>biosphere</t>
        </is>
      </c>
      <c r="G281" t="inlineStr">
        <is>
          <t>Carbon uptake during biomass growth, based on 44.4% carbon content, dry, minus moisture content</t>
        </is>
      </c>
    </row>
    <row r="282">
      <c r="A282" t="inlineStr">
        <is>
          <t>Occupation, annual crop, non-irrigated, intensive</t>
        </is>
      </c>
      <c r="B282" t="n">
        <v>1.402721279281807</v>
      </c>
      <c r="D282" t="inlineStr">
        <is>
          <t>square meter-year</t>
        </is>
      </c>
      <c r="E282" t="inlineStr">
        <is>
          <t>natural resource::land</t>
        </is>
      </c>
      <c r="F282" t="inlineStr">
        <is>
          <t>biosphere</t>
        </is>
      </c>
      <c r="G282" t="inlineStr">
        <is>
          <t>Based on an annual production of 7.129 t/ha. Assumes 1-year rotation.</t>
        </is>
      </c>
    </row>
    <row r="283">
      <c r="A283" t="inlineStr">
        <is>
          <t>Transformation, from annual crop, non-irrigated</t>
        </is>
      </c>
      <c r="B283" t="n">
        <v>1.402721279281807</v>
      </c>
      <c r="D283" t="inlineStr">
        <is>
          <t>square meter</t>
        </is>
      </c>
      <c r="E283" t="inlineStr">
        <is>
          <t>natural resource::land</t>
        </is>
      </c>
      <c r="F283" t="inlineStr">
        <is>
          <t>biosphere</t>
        </is>
      </c>
      <c r="G283" t="inlineStr">
        <is>
          <t>Based on an annual production of 7.129 t/ha</t>
        </is>
      </c>
    </row>
    <row r="284">
      <c r="A284" t="inlineStr">
        <is>
          <t>Transformation, to annual crop, non-irrigated, intensive</t>
        </is>
      </c>
      <c r="B284" t="n">
        <v>1.402721279281807</v>
      </c>
      <c r="D284" t="inlineStr">
        <is>
          <t>square meter</t>
        </is>
      </c>
      <c r="E284" t="inlineStr">
        <is>
          <t>natural resource::land</t>
        </is>
      </c>
      <c r="F284" t="inlineStr">
        <is>
          <t>biosphere</t>
        </is>
      </c>
      <c r="G284" t="inlineStr">
        <is>
          <t>Based on an annual production of 7.129 t/ha</t>
        </is>
      </c>
    </row>
    <row r="285">
      <c r="A285" t="inlineStr">
        <is>
          <t>Water</t>
        </is>
      </c>
      <c r="B285" t="n">
        <v>0.170071927921028</v>
      </c>
      <c r="D285" t="inlineStr">
        <is>
          <t>cubic meter</t>
        </is>
      </c>
      <c r="E285" t="inlineStr">
        <is>
          <t>air</t>
        </is>
      </c>
      <c r="F285" t="inlineStr">
        <is>
          <t>biosphere</t>
        </is>
      </c>
      <c r="G285" t="inlineStr">
        <is>
          <t>from "maize grain production, US" from ecoinvent</t>
        </is>
      </c>
    </row>
    <row r="286">
      <c r="A286" t="inlineStr">
        <is>
          <t>Nitrogen oxides</t>
        </is>
      </c>
      <c r="B286" t="n">
        <v>8.351742e-05</v>
      </c>
      <c r="D286" t="inlineStr">
        <is>
          <t>kilogram</t>
        </is>
      </c>
      <c r="E286" t="inlineStr">
        <is>
          <t>air::non-urban air or from high stacks</t>
        </is>
      </c>
      <c r="F286" t="inlineStr">
        <is>
          <t>biosphere</t>
        </is>
      </c>
      <c r="G286" t="inlineStr">
        <is>
          <t>from "maize grain production, US" from ecoinvent</t>
        </is>
      </c>
    </row>
    <row r="287">
      <c r="A287" t="inlineStr">
        <is>
          <t>Ammonia</t>
        </is>
      </c>
      <c r="B287" t="n">
        <v>0.001018231</v>
      </c>
      <c r="D287" t="inlineStr">
        <is>
          <t>kilogram</t>
        </is>
      </c>
      <c r="E287" t="inlineStr">
        <is>
          <t>air::non-urban air or from high stacks</t>
        </is>
      </c>
      <c r="F287" t="inlineStr">
        <is>
          <t>biosphere</t>
        </is>
      </c>
      <c r="G287" t="inlineStr">
        <is>
          <t>from "maize grain production, US" from ecoinvent</t>
        </is>
      </c>
    </row>
    <row r="288">
      <c r="A288" t="inlineStr">
        <is>
          <t>Transformation, from annual crop</t>
        </is>
      </c>
      <c r="B288" t="n">
        <v>0.479910813253012</v>
      </c>
      <c r="D288" t="inlineStr">
        <is>
          <t>square meter</t>
        </is>
      </c>
      <c r="E288" t="inlineStr">
        <is>
          <t>natural resource::land</t>
        </is>
      </c>
      <c r="F288" t="inlineStr">
        <is>
          <t>biosphere</t>
        </is>
      </c>
      <c r="G288" t="inlineStr">
        <is>
          <t>Originally 166 bushel/acre. Assumes two yields per year.</t>
        </is>
      </c>
    </row>
    <row r="289">
      <c r="A289" t="inlineStr">
        <is>
          <t>Transformation, to annual crop</t>
        </is>
      </c>
      <c r="B289" t="n">
        <v>0.479910813253012</v>
      </c>
      <c r="D289" t="inlineStr">
        <is>
          <t>square meter</t>
        </is>
      </c>
      <c r="E289" t="inlineStr">
        <is>
          <t>natural resource::land</t>
        </is>
      </c>
      <c r="F289" t="inlineStr">
        <is>
          <t>biosphere</t>
        </is>
      </c>
      <c r="G289" t="inlineStr">
        <is>
          <t>Originally 166 bushel/acre. Assumes two yields per year.</t>
        </is>
      </c>
    </row>
    <row r="290">
      <c r="A290" t="inlineStr">
        <is>
          <t>Occupation, annual crop</t>
        </is>
      </c>
      <c r="B290" t="n">
        <v>0.959821626506024</v>
      </c>
      <c r="D290" t="inlineStr">
        <is>
          <t>square meter-year</t>
        </is>
      </c>
      <c r="E290" t="inlineStr">
        <is>
          <t>natural resource::land</t>
        </is>
      </c>
      <c r="F290" t="inlineStr">
        <is>
          <t>biosphere</t>
        </is>
      </c>
      <c r="G290" t="inlineStr">
        <is>
          <t>Assumes two yields per year.</t>
        </is>
      </c>
    </row>
    <row r="291">
      <c r="A291" t="inlineStr">
        <is>
          <t>Acetamide</t>
        </is>
      </c>
      <c r="B291" t="n">
        <v>1.0108e-06</v>
      </c>
      <c r="D291" t="inlineStr">
        <is>
          <t>kilogram</t>
        </is>
      </c>
      <c r="E291" t="inlineStr">
        <is>
          <t>soil::agricultural</t>
        </is>
      </c>
      <c r="F291" t="inlineStr">
        <is>
          <t>biosphere</t>
        </is>
      </c>
      <c r="G291" t="inlineStr">
        <is>
          <t>from "maize grain production, US" from ecoinvent</t>
        </is>
      </c>
    </row>
    <row r="292">
      <c r="A292" t="inlineStr">
        <is>
          <t>Paraquat</t>
        </is>
      </c>
      <c r="B292" t="n">
        <v>6.1367e-07</v>
      </c>
      <c r="D292" t="inlineStr">
        <is>
          <t>kilogram</t>
        </is>
      </c>
      <c r="E292" t="inlineStr">
        <is>
          <t>soil::agricultural</t>
        </is>
      </c>
      <c r="F292" t="inlineStr">
        <is>
          <t>biosphere</t>
        </is>
      </c>
      <c r="G292" t="inlineStr">
        <is>
          <t>from "maize grain production, US" from ecoinvent</t>
        </is>
      </c>
    </row>
    <row r="293">
      <c r="A293" t="inlineStr">
        <is>
          <t>Imazapyr</t>
        </is>
      </c>
      <c r="B293" t="n">
        <v>4.8131e-09</v>
      </c>
      <c r="D293" t="inlineStr">
        <is>
          <t>kilogram</t>
        </is>
      </c>
      <c r="E293" t="inlineStr">
        <is>
          <t>soil::agricultural</t>
        </is>
      </c>
      <c r="F293" t="inlineStr">
        <is>
          <t>biosphere</t>
        </is>
      </c>
      <c r="G293" t="inlineStr">
        <is>
          <t>from "maize grain production, US" from ecoinvent</t>
        </is>
      </c>
    </row>
    <row r="294">
      <c r="A294" t="inlineStr">
        <is>
          <t>Bromoxynil</t>
        </is>
      </c>
      <c r="B294" t="n">
        <v>6.4977e-07</v>
      </c>
      <c r="D294" t="inlineStr">
        <is>
          <t>kilogram</t>
        </is>
      </c>
      <c r="E294" t="inlineStr">
        <is>
          <t>soil::agricultural</t>
        </is>
      </c>
      <c r="F294" t="inlineStr">
        <is>
          <t>biosphere</t>
        </is>
      </c>
      <c r="G294" t="inlineStr">
        <is>
          <t>from "maize grain production, US" from ecoinvent</t>
        </is>
      </c>
    </row>
    <row r="295">
      <c r="A295" t="inlineStr">
        <is>
          <t>Copper</t>
        </is>
      </c>
      <c r="B295" t="n">
        <v>-1.5041e-06</v>
      </c>
      <c r="D295" t="inlineStr">
        <is>
          <t>kilogram</t>
        </is>
      </c>
      <c r="E295" t="inlineStr">
        <is>
          <t>soil::agricultural</t>
        </is>
      </c>
      <c r="F295" t="inlineStr">
        <is>
          <t>biosphere</t>
        </is>
      </c>
      <c r="G295" t="inlineStr">
        <is>
          <t>from "maize grain production, US" from ecoinvent</t>
        </is>
      </c>
    </row>
    <row r="296">
      <c r="A296" t="inlineStr">
        <is>
          <t>Rimsulfuron</t>
        </is>
      </c>
      <c r="B296" t="n">
        <v>1.2033e-07</v>
      </c>
      <c r="D296" t="inlineStr">
        <is>
          <t>kilogram</t>
        </is>
      </c>
      <c r="E296" t="inlineStr">
        <is>
          <t>soil::agricultural</t>
        </is>
      </c>
      <c r="F296" t="inlineStr">
        <is>
          <t>biosphere</t>
        </is>
      </c>
      <c r="G296" t="inlineStr">
        <is>
          <t>from "maize grain production, US" from ecoinvent</t>
        </is>
      </c>
    </row>
    <row r="297">
      <c r="A297" t="inlineStr">
        <is>
          <t>Pendimethalin</t>
        </is>
      </c>
      <c r="B297" t="n">
        <v>2.4787e-06</v>
      </c>
      <c r="D297" t="inlineStr">
        <is>
          <t>kilogram</t>
        </is>
      </c>
      <c r="E297" t="inlineStr">
        <is>
          <t>soil::agricultural</t>
        </is>
      </c>
      <c r="F297" t="inlineStr">
        <is>
          <t>biosphere</t>
        </is>
      </c>
      <c r="G297" t="inlineStr">
        <is>
          <t>from "maize grain production, US" from ecoinvent</t>
        </is>
      </c>
    </row>
    <row r="298">
      <c r="A298" t="inlineStr">
        <is>
          <t>Permethrin</t>
        </is>
      </c>
      <c r="B298" t="n">
        <v>1.0829e-07</v>
      </c>
      <c r="D298" t="inlineStr">
        <is>
          <t>kilogram</t>
        </is>
      </c>
      <c r="E298" t="inlineStr">
        <is>
          <t>soil::agricultural</t>
        </is>
      </c>
      <c r="F298" t="inlineStr">
        <is>
          <t>biosphere</t>
        </is>
      </c>
      <c r="G298" t="inlineStr">
        <is>
          <t>from "maize grain production, US" from ecoinvent</t>
        </is>
      </c>
    </row>
    <row r="299">
      <c r="A299" t="inlineStr">
        <is>
          <t>Tebupirimphos</t>
        </is>
      </c>
      <c r="B299" t="n">
        <v>1.0108e-06</v>
      </c>
      <c r="D299" t="inlineStr">
        <is>
          <t>kilogram</t>
        </is>
      </c>
      <c r="E299" t="inlineStr">
        <is>
          <t>soil::agricultural</t>
        </is>
      </c>
      <c r="F299" t="inlineStr">
        <is>
          <t>biosphere</t>
        </is>
      </c>
      <c r="G299" t="inlineStr">
        <is>
          <t>from "maize grain production, US" from ecoinvent</t>
        </is>
      </c>
    </row>
    <row r="300">
      <c r="A300" t="inlineStr">
        <is>
          <t>Lambda-cyhalothrin</t>
        </is>
      </c>
      <c r="B300" t="n">
        <v>2.4065e-08</v>
      </c>
      <c r="D300" t="inlineStr">
        <is>
          <t>kilogram</t>
        </is>
      </c>
      <c r="E300" t="inlineStr">
        <is>
          <t>soil::agricultural</t>
        </is>
      </c>
      <c r="F300" t="inlineStr">
        <is>
          <t>biosphere</t>
        </is>
      </c>
      <c r="G300" t="inlineStr">
        <is>
          <t>from "maize grain production, US" from ecoinvent</t>
        </is>
      </c>
    </row>
    <row r="301">
      <c r="A301" t="inlineStr">
        <is>
          <t>Nickel</t>
        </is>
      </c>
      <c r="B301" t="n">
        <v>-3.2894e-07</v>
      </c>
      <c r="D301" t="inlineStr">
        <is>
          <t>kilogram</t>
        </is>
      </c>
      <c r="E301" t="inlineStr">
        <is>
          <t>soil::agricultural</t>
        </is>
      </c>
      <c r="F301" t="inlineStr">
        <is>
          <t>biosphere</t>
        </is>
      </c>
      <c r="G301" t="inlineStr">
        <is>
          <t>from "maize grain production, US" from ecoinvent</t>
        </is>
      </c>
    </row>
    <row r="302">
      <c r="A302" t="inlineStr">
        <is>
          <t>Tefluthrin</t>
        </is>
      </c>
      <c r="B302" t="n">
        <v>7.9416e-07</v>
      </c>
      <c r="D302" t="inlineStr">
        <is>
          <t>kilogram</t>
        </is>
      </c>
      <c r="E302" t="inlineStr">
        <is>
          <t>soil::agricultural</t>
        </is>
      </c>
      <c r="F302" t="inlineStr">
        <is>
          <t>biosphere</t>
        </is>
      </c>
      <c r="G302" t="inlineStr">
        <is>
          <t>from "maize grain production, US" from ecoinvent</t>
        </is>
      </c>
    </row>
    <row r="303">
      <c r="A303" t="inlineStr">
        <is>
          <t>Alachlor</t>
        </is>
      </c>
      <c r="B303" t="n">
        <v>4.1393e-06</v>
      </c>
      <c r="D303" t="inlineStr">
        <is>
          <t>kilogram</t>
        </is>
      </c>
      <c r="E303" t="inlineStr">
        <is>
          <t>soil::agricultural</t>
        </is>
      </c>
      <c r="F303" t="inlineStr">
        <is>
          <t>biosphere</t>
        </is>
      </c>
      <c r="G303" t="inlineStr">
        <is>
          <t>from "maize grain production, US" from ecoinvent</t>
        </is>
      </c>
    </row>
    <row r="304">
      <c r="A304" t="inlineStr">
        <is>
          <t>Cyfluthrin</t>
        </is>
      </c>
      <c r="B304" t="n">
        <v>5.0538e-08</v>
      </c>
      <c r="D304" t="inlineStr">
        <is>
          <t>kilogram</t>
        </is>
      </c>
      <c r="E304" t="inlineStr">
        <is>
          <t>soil::agricultural</t>
        </is>
      </c>
      <c r="F304" t="inlineStr">
        <is>
          <t>biosphere</t>
        </is>
      </c>
      <c r="G304" t="inlineStr">
        <is>
          <t>from "maize grain production, US" from ecoinvent</t>
        </is>
      </c>
    </row>
    <row r="305">
      <c r="A305" t="inlineStr">
        <is>
          <t>Zinc</t>
        </is>
      </c>
      <c r="B305" t="n">
        <v>-5.9001e-06</v>
      </c>
      <c r="D305" t="inlineStr">
        <is>
          <t>kilogram</t>
        </is>
      </c>
      <c r="E305" t="inlineStr">
        <is>
          <t>soil::agricultural</t>
        </is>
      </c>
      <c r="F305" t="inlineStr">
        <is>
          <t>biosphere</t>
        </is>
      </c>
      <c r="G305" t="inlineStr">
        <is>
          <t>from "maize grain production, US" from ecoinvent</t>
        </is>
      </c>
    </row>
    <row r="306">
      <c r="A306" t="inlineStr">
        <is>
          <t>Mesotrione</t>
        </is>
      </c>
      <c r="B306" t="n">
        <v>1.5643e-06</v>
      </c>
      <c r="D306" t="inlineStr">
        <is>
          <t>kilogram</t>
        </is>
      </c>
      <c r="E306" t="inlineStr">
        <is>
          <t>soil::agricultural</t>
        </is>
      </c>
      <c r="F306" t="inlineStr">
        <is>
          <t>biosphere</t>
        </is>
      </c>
      <c r="G306" t="inlineStr">
        <is>
          <t>from "maize grain production, US" from ecoinvent</t>
        </is>
      </c>
    </row>
    <row r="307">
      <c r="A307" t="inlineStr">
        <is>
          <t>Terbufos</t>
        </is>
      </c>
      <c r="B307" t="n">
        <v>2.6953e-06</v>
      </c>
      <c r="D307" t="inlineStr">
        <is>
          <t>kilogram</t>
        </is>
      </c>
      <c r="E307" t="inlineStr">
        <is>
          <t>soil::agricultural</t>
        </is>
      </c>
      <c r="F307" t="inlineStr">
        <is>
          <t>biosphere</t>
        </is>
      </c>
      <c r="G307" t="inlineStr">
        <is>
          <t>from "maize grain production, US" from ecoinvent</t>
        </is>
      </c>
    </row>
    <row r="308">
      <c r="A308" t="inlineStr">
        <is>
          <t>Chromium</t>
        </is>
      </c>
      <c r="B308" t="n">
        <v>4.4455e-08</v>
      </c>
      <c r="D308" t="inlineStr">
        <is>
          <t>kilogram</t>
        </is>
      </c>
      <c r="E308" t="inlineStr">
        <is>
          <t>soil::agricultural</t>
        </is>
      </c>
      <c r="F308" t="inlineStr">
        <is>
          <t>biosphere</t>
        </is>
      </c>
      <c r="G308" t="inlineStr">
        <is>
          <t>from "maize grain production, US" from ecoinvent</t>
        </is>
      </c>
    </row>
    <row r="309">
      <c r="A309" t="inlineStr">
        <is>
          <t>Foramsulfuron</t>
        </is>
      </c>
      <c r="B309" t="n">
        <v>3.6098e-08</v>
      </c>
      <c r="D309" t="inlineStr">
        <is>
          <t>kilogram</t>
        </is>
      </c>
      <c r="E309" t="inlineStr">
        <is>
          <t>soil::agricultural</t>
        </is>
      </c>
      <c r="F309" t="inlineStr">
        <is>
          <t>biosphere</t>
        </is>
      </c>
      <c r="G309" t="inlineStr">
        <is>
          <t>from "maize grain production, US" from ecoinvent</t>
        </is>
      </c>
    </row>
    <row r="310">
      <c r="A310" t="inlineStr">
        <is>
          <t>Bifenthrin</t>
        </is>
      </c>
      <c r="B310" t="n">
        <v>2.1659e-07</v>
      </c>
      <c r="D310" t="inlineStr">
        <is>
          <t>kilogram</t>
        </is>
      </c>
      <c r="E310" t="inlineStr">
        <is>
          <t>soil::agricultural</t>
        </is>
      </c>
      <c r="F310" t="inlineStr">
        <is>
          <t>biosphere</t>
        </is>
      </c>
      <c r="G310" t="inlineStr">
        <is>
          <t>from "maize grain production, US" from ecoinvent</t>
        </is>
      </c>
    </row>
    <row r="311">
      <c r="A311" t="inlineStr">
        <is>
          <t>Cadmium</t>
        </is>
      </c>
      <c r="B311" t="n">
        <v>-1.8835e-08</v>
      </c>
      <c r="D311" t="inlineStr">
        <is>
          <t>kilogram</t>
        </is>
      </c>
      <c r="E311" t="inlineStr">
        <is>
          <t>soil::agricultural</t>
        </is>
      </c>
      <c r="F311" t="inlineStr">
        <is>
          <t>biosphere</t>
        </is>
      </c>
      <c r="G311" t="inlineStr">
        <is>
          <t>from "maize grain production, US" from ecoinvent</t>
        </is>
      </c>
    </row>
    <row r="312">
      <c r="A312" t="inlineStr">
        <is>
          <t>Metolachlor</t>
        </is>
      </c>
      <c r="B312" t="n">
        <v>4.2885e-05</v>
      </c>
      <c r="D312" t="inlineStr">
        <is>
          <t>kilogram</t>
        </is>
      </c>
      <c r="E312" t="inlineStr">
        <is>
          <t>soil::agricultural</t>
        </is>
      </c>
      <c r="F312" t="inlineStr">
        <is>
          <t>biosphere</t>
        </is>
      </c>
      <c r="G312" t="inlineStr">
        <is>
          <t>from "maize grain production, US" from ecoinvent</t>
        </is>
      </c>
    </row>
    <row r="313">
      <c r="A313" t="inlineStr">
        <is>
          <t>Atrazine</t>
        </is>
      </c>
      <c r="B313" t="n">
        <v>9.246000000000001e-05</v>
      </c>
      <c r="D313" t="inlineStr">
        <is>
          <t>kilogram</t>
        </is>
      </c>
      <c r="E313" t="inlineStr">
        <is>
          <t>soil::agricultural</t>
        </is>
      </c>
      <c r="F313" t="inlineStr">
        <is>
          <t>biosphere</t>
        </is>
      </c>
      <c r="G313" t="inlineStr">
        <is>
          <t>from "maize grain production, US" from ecoinvent</t>
        </is>
      </c>
    </row>
    <row r="314">
      <c r="A314" t="inlineStr">
        <is>
          <t>Dimethenamid</t>
        </is>
      </c>
      <c r="B314" t="n">
        <v>5.0297e-06</v>
      </c>
      <c r="D314" t="inlineStr">
        <is>
          <t>kilogram</t>
        </is>
      </c>
      <c r="E314" t="inlineStr">
        <is>
          <t>soil::agricultural</t>
        </is>
      </c>
      <c r="F314" t="inlineStr">
        <is>
          <t>biosphere</t>
        </is>
      </c>
      <c r="G314" t="inlineStr">
        <is>
          <t>from "maize grain production, US" from ecoinvent</t>
        </is>
      </c>
    </row>
    <row r="315">
      <c r="A315" t="inlineStr">
        <is>
          <t>Simazine</t>
        </is>
      </c>
      <c r="B315" t="n">
        <v>2.4306e-06</v>
      </c>
      <c r="D315" t="inlineStr">
        <is>
          <t>kilogram</t>
        </is>
      </c>
      <c r="E315" t="inlineStr">
        <is>
          <t>soil::agricultural</t>
        </is>
      </c>
      <c r="F315" t="inlineStr">
        <is>
          <t>biosphere</t>
        </is>
      </c>
      <c r="G315" t="inlineStr">
        <is>
          <t>from "maize grain production, US" from ecoinvent</t>
        </is>
      </c>
    </row>
    <row r="316">
      <c r="A316" t="inlineStr">
        <is>
          <t>Dicamba</t>
        </is>
      </c>
      <c r="B316" t="n">
        <v>1.7327e-06</v>
      </c>
      <c r="D316" t="inlineStr">
        <is>
          <t>kilogram</t>
        </is>
      </c>
      <c r="E316" t="inlineStr">
        <is>
          <t>soil::agricultural</t>
        </is>
      </c>
      <c r="F316" t="inlineStr">
        <is>
          <t>biosphere</t>
        </is>
      </c>
      <c r="G316" t="inlineStr">
        <is>
          <t>from "maize grain production, US" from ecoinvent</t>
        </is>
      </c>
    </row>
    <row r="317">
      <c r="A317" t="inlineStr">
        <is>
          <t>Fipronil</t>
        </is>
      </c>
      <c r="B317" t="n">
        <v>2.8879e-07</v>
      </c>
      <c r="D317" t="inlineStr">
        <is>
          <t>kilogram</t>
        </is>
      </c>
      <c r="E317" t="inlineStr">
        <is>
          <t>soil::agricultural</t>
        </is>
      </c>
      <c r="F317" t="inlineStr">
        <is>
          <t>biosphere</t>
        </is>
      </c>
      <c r="G317" t="inlineStr">
        <is>
          <t>from "maize grain production, US" from ecoinvent</t>
        </is>
      </c>
    </row>
    <row r="318">
      <c r="A318" t="inlineStr">
        <is>
          <t>Glyphosate</t>
        </is>
      </c>
      <c r="B318" t="n">
        <v>1.9662e-05</v>
      </c>
      <c r="D318" t="inlineStr">
        <is>
          <t>kilogram</t>
        </is>
      </c>
      <c r="E318" t="inlineStr">
        <is>
          <t>soil::agricultural</t>
        </is>
      </c>
      <c r="F318" t="inlineStr">
        <is>
          <t>biosphere</t>
        </is>
      </c>
      <c r="G318" t="inlineStr">
        <is>
          <t>from "maize grain production, US" from ecoinvent</t>
        </is>
      </c>
    </row>
    <row r="319">
      <c r="A319" t="inlineStr">
        <is>
          <t>Glufosinate</t>
        </is>
      </c>
      <c r="B319" t="n">
        <v>1.1912e-06</v>
      </c>
      <c r="D319" t="inlineStr">
        <is>
          <t>kilogram</t>
        </is>
      </c>
      <c r="E319" t="inlineStr">
        <is>
          <t>soil::agricultural</t>
        </is>
      </c>
      <c r="F319" t="inlineStr">
        <is>
          <t>biosphere</t>
        </is>
      </c>
      <c r="G319" t="inlineStr">
        <is>
          <t>from "maize grain production, US" from ecoinvent</t>
        </is>
      </c>
    </row>
    <row r="320">
      <c r="A320" t="inlineStr">
        <is>
          <t>Diflufenzopyr-sodium</t>
        </is>
      </c>
      <c r="B320" t="n">
        <v>1.9252e-07</v>
      </c>
      <c r="D320" t="inlineStr">
        <is>
          <t>kilogram</t>
        </is>
      </c>
      <c r="E320" t="inlineStr">
        <is>
          <t>soil::agricultural</t>
        </is>
      </c>
      <c r="F320" t="inlineStr">
        <is>
          <t>biosphere</t>
        </is>
      </c>
      <c r="G320" t="inlineStr">
        <is>
          <t>from "maize grain production, US" from ecoinvent</t>
        </is>
      </c>
    </row>
    <row r="321">
      <c r="A321" t="inlineStr">
        <is>
          <t>2,4-D</t>
        </is>
      </c>
      <c r="B321" t="n">
        <v>3.0443e-06</v>
      </c>
      <c r="D321" t="inlineStr">
        <is>
          <t>kilogram</t>
        </is>
      </c>
      <c r="E321" t="inlineStr">
        <is>
          <t>soil::agricultural</t>
        </is>
      </c>
      <c r="F321" t="inlineStr">
        <is>
          <t>biosphere</t>
        </is>
      </c>
      <c r="G321" t="inlineStr">
        <is>
          <t>from "maize grain production, US" from ecoinvent</t>
        </is>
      </c>
    </row>
    <row r="322">
      <c r="A322" t="inlineStr">
        <is>
          <t>Chlorpyrifos</t>
        </is>
      </c>
      <c r="B322" t="n">
        <v>4.8131e-06</v>
      </c>
      <c r="D322" t="inlineStr">
        <is>
          <t>kilogram</t>
        </is>
      </c>
      <c r="E322" t="inlineStr">
        <is>
          <t>soil::agricultural</t>
        </is>
      </c>
      <c r="F322" t="inlineStr">
        <is>
          <t>biosphere</t>
        </is>
      </c>
      <c r="G322" t="inlineStr">
        <is>
          <t>from "maize grain production, US" from ecoinvent</t>
        </is>
      </c>
    </row>
    <row r="323">
      <c r="A323" t="inlineStr">
        <is>
          <t>Acetochlor</t>
        </is>
      </c>
      <c r="B323" t="n">
        <v>5.9442e-05</v>
      </c>
      <c r="D323" t="inlineStr">
        <is>
          <t>kilogram</t>
        </is>
      </c>
      <c r="E323" t="inlineStr">
        <is>
          <t>soil::agricultural</t>
        </is>
      </c>
      <c r="F323" t="inlineStr">
        <is>
          <t>biosphere</t>
        </is>
      </c>
      <c r="G323" t="inlineStr">
        <is>
          <t>from "maize grain production, US" from ecoinvent</t>
        </is>
      </c>
    </row>
    <row r="324">
      <c r="A324" t="inlineStr">
        <is>
          <t>Flumetsulam</t>
        </is>
      </c>
      <c r="B324" t="n">
        <v>3.3692e-07</v>
      </c>
      <c r="D324" t="inlineStr">
        <is>
          <t>kilogram</t>
        </is>
      </c>
      <c r="E324" t="inlineStr">
        <is>
          <t>soil::agricultural</t>
        </is>
      </c>
      <c r="F324" t="inlineStr">
        <is>
          <t>biosphere</t>
        </is>
      </c>
      <c r="G324" t="inlineStr">
        <is>
          <t>from "maize grain production, US" from ecoinvent</t>
        </is>
      </c>
    </row>
    <row r="325">
      <c r="A325" t="inlineStr">
        <is>
          <t>Imazethapyr</t>
        </is>
      </c>
      <c r="B325" t="n">
        <v>1.6846e-08</v>
      </c>
      <c r="D325" t="inlineStr">
        <is>
          <t>kilogram</t>
        </is>
      </c>
      <c r="E325" t="inlineStr">
        <is>
          <t>soil::agricultural</t>
        </is>
      </c>
      <c r="F325" t="inlineStr">
        <is>
          <t>biosphere</t>
        </is>
      </c>
      <c r="G325" t="inlineStr">
        <is>
          <t>from "maize grain production, US" from ecoinvent</t>
        </is>
      </c>
    </row>
    <row r="326">
      <c r="A326" t="inlineStr">
        <is>
          <t>Isoxaflutole</t>
        </is>
      </c>
      <c r="B326" t="n">
        <v>5.7757e-07</v>
      </c>
      <c r="D326" t="inlineStr">
        <is>
          <t>kilogram</t>
        </is>
      </c>
      <c r="E326" t="inlineStr">
        <is>
          <t>soil::agricultural</t>
        </is>
      </c>
      <c r="F326" t="inlineStr">
        <is>
          <t>biosphere</t>
        </is>
      </c>
      <c r="G326" t="inlineStr">
        <is>
          <t>from "maize grain production, US" from ecoinvent</t>
        </is>
      </c>
    </row>
    <row r="327">
      <c r="A327" t="inlineStr">
        <is>
          <t>Prosulfuron</t>
        </is>
      </c>
      <c r="B327" t="n">
        <v>2.1659e-08</v>
      </c>
      <c r="D327" t="inlineStr">
        <is>
          <t>kilogram</t>
        </is>
      </c>
      <c r="E327" t="inlineStr">
        <is>
          <t>soil::agricultural</t>
        </is>
      </c>
      <c r="F327" t="inlineStr">
        <is>
          <t>biosphere</t>
        </is>
      </c>
      <c r="G327" t="inlineStr">
        <is>
          <t>from "maize grain production, US" from ecoinvent</t>
        </is>
      </c>
    </row>
    <row r="328">
      <c r="A328" t="inlineStr">
        <is>
          <t>Cypermethrin</t>
        </is>
      </c>
      <c r="B328" t="n">
        <v>3.6098e-08</v>
      </c>
      <c r="D328" t="inlineStr">
        <is>
          <t>kilogram</t>
        </is>
      </c>
      <c r="E328" t="inlineStr">
        <is>
          <t>soil::agricultural</t>
        </is>
      </c>
      <c r="F328" t="inlineStr">
        <is>
          <t>biosphere</t>
        </is>
      </c>
      <c r="G328" t="inlineStr">
        <is>
          <t>from "maize grain production, US" from ecoinvent</t>
        </is>
      </c>
    </row>
    <row r="329">
      <c r="A329" t="inlineStr">
        <is>
          <t>Nicosulfuron</t>
        </is>
      </c>
      <c r="B329" t="n">
        <v>2.6472e-07</v>
      </c>
      <c r="D329" t="inlineStr">
        <is>
          <t>kilogram</t>
        </is>
      </c>
      <c r="E329" t="inlineStr">
        <is>
          <t>soil::agricultural</t>
        </is>
      </c>
      <c r="F329" t="inlineStr">
        <is>
          <t>biosphere</t>
        </is>
      </c>
      <c r="G329" t="inlineStr">
        <is>
          <t>from "maize grain production, US" from ecoinvent</t>
        </is>
      </c>
    </row>
    <row r="330">
      <c r="A330" t="inlineStr">
        <is>
          <t>Primisulfuron</t>
        </is>
      </c>
      <c r="B330" t="n">
        <v>1.2033e-07</v>
      </c>
      <c r="D330" t="inlineStr">
        <is>
          <t>kilogram</t>
        </is>
      </c>
      <c r="E330" t="inlineStr">
        <is>
          <t>soil::agricultural</t>
        </is>
      </c>
      <c r="F330" t="inlineStr">
        <is>
          <t>biosphere</t>
        </is>
      </c>
      <c r="G330" t="inlineStr">
        <is>
          <t>from "maize grain production, US" from ecoinvent</t>
        </is>
      </c>
    </row>
    <row r="331">
      <c r="A331" t="inlineStr">
        <is>
          <t>Lead</t>
        </is>
      </c>
      <c r="B331" t="n">
        <v>2.6437e-07</v>
      </c>
      <c r="D331" t="inlineStr">
        <is>
          <t>kilogram</t>
        </is>
      </c>
      <c r="E331" t="inlineStr">
        <is>
          <t>soil::agricultural</t>
        </is>
      </c>
      <c r="F331" t="inlineStr">
        <is>
          <t>biosphere</t>
        </is>
      </c>
      <c r="G331" t="inlineStr">
        <is>
          <t>from "maize grain production, US" from ecoinvent</t>
        </is>
      </c>
    </row>
    <row r="332">
      <c r="A332" t="inlineStr">
        <is>
          <t>Water</t>
        </is>
      </c>
      <c r="B332" t="n">
        <v>0.0597368774887962</v>
      </c>
      <c r="D332" t="inlineStr">
        <is>
          <t>cubic meter</t>
        </is>
      </c>
      <c r="E332" t="inlineStr">
        <is>
          <t>water::ground-</t>
        </is>
      </c>
      <c r="F332" t="inlineStr">
        <is>
          <t>biosphere</t>
        </is>
      </c>
      <c r="G332" t="inlineStr">
        <is>
          <t>from "maize grain production, US" from ecoinvent</t>
        </is>
      </c>
    </row>
    <row r="333">
      <c r="A333" t="inlineStr">
        <is>
          <t>Nitrate</t>
        </is>
      </c>
      <c r="B333" t="n">
        <v>0.011639108</v>
      </c>
      <c r="D333" t="inlineStr">
        <is>
          <t>kilogram</t>
        </is>
      </c>
      <c r="E333" t="inlineStr">
        <is>
          <t>water::ground-</t>
        </is>
      </c>
      <c r="F333" t="inlineStr">
        <is>
          <t>biosphere</t>
        </is>
      </c>
      <c r="G333" t="inlineStr">
        <is>
          <t>from "maize grain production, US" from ecoinvent</t>
        </is>
      </c>
    </row>
    <row r="334">
      <c r="A334" t="inlineStr">
        <is>
          <t>Water</t>
        </is>
      </c>
      <c r="B334" t="n">
        <v>0.014934219372199</v>
      </c>
      <c r="D334" t="inlineStr">
        <is>
          <t>cubic meter</t>
        </is>
      </c>
      <c r="E334" t="inlineStr">
        <is>
          <t>water::surface water</t>
        </is>
      </c>
      <c r="F334" t="inlineStr">
        <is>
          <t>biosphere</t>
        </is>
      </c>
      <c r="G334" t="inlineStr">
        <is>
          <t>from "maize grain production, US" from ecoinvent</t>
        </is>
      </c>
    </row>
    <row r="335">
      <c r="A335" t="inlineStr">
        <is>
          <t>Phosphorus</t>
        </is>
      </c>
      <c r="B335" t="n">
        <v>9.7542e-05</v>
      </c>
      <c r="D335" t="inlineStr">
        <is>
          <t>kilogram</t>
        </is>
      </c>
      <c r="E335" t="inlineStr">
        <is>
          <t>water::surface water</t>
        </is>
      </c>
      <c r="F335" t="inlineStr">
        <is>
          <t>biosphere</t>
        </is>
      </c>
      <c r="G335" t="inlineStr">
        <is>
          <t>from "maize grain production, US" from ecoinvent</t>
        </is>
      </c>
    </row>
    <row r="336">
      <c r="A336" t="inlineStr">
        <is>
          <t>Phosphate</t>
        </is>
      </c>
      <c r="B336" t="n">
        <v>7.5148e-06</v>
      </c>
      <c r="D336" t="inlineStr">
        <is>
          <t>kilogram</t>
        </is>
      </c>
      <c r="E336" t="inlineStr">
        <is>
          <t>water::surface water</t>
        </is>
      </c>
      <c r="F336" t="inlineStr">
        <is>
          <t>biosphere</t>
        </is>
      </c>
      <c r="G336" t="inlineStr">
        <is>
          <t>from "maize grain production, US" from ecoinvent</t>
        </is>
      </c>
    </row>
    <row r="337">
      <c r="A337" t="inlineStr">
        <is>
          <t>Water, unspecified natural origin</t>
        </is>
      </c>
      <c r="B337" t="n">
        <v>0</v>
      </c>
      <c r="D337" t="inlineStr">
        <is>
          <t>cubic meter</t>
        </is>
      </c>
      <c r="E337" t="inlineStr">
        <is>
          <t>natural resource::in water</t>
        </is>
      </c>
      <c r="F337" t="inlineStr">
        <is>
          <t>biosphere</t>
        </is>
      </c>
      <c r="G337" t="inlineStr">
        <is>
          <t>WF for corn from https://doi.org/10.1016/j.jclepro.2017.02.032</t>
        </is>
      </c>
    </row>
    <row r="338"/>
    <row r="339">
      <c r="A339" t="inlineStr">
        <is>
          <t>Activity</t>
        </is>
      </c>
      <c r="B339" t="inlineStr">
        <is>
          <t>Ethanol production, via fermentation, from corn starch, energy allocation</t>
        </is>
      </c>
    </row>
    <row r="340">
      <c r="A340" t="inlineStr">
        <is>
          <t>location</t>
        </is>
      </c>
      <c r="B340" t="inlineStr">
        <is>
          <t>RER</t>
        </is>
      </c>
    </row>
    <row r="341">
      <c r="A341" t="inlineStr">
        <is>
          <t>production amount</t>
        </is>
      </c>
      <c r="B341" t="n">
        <v>1</v>
      </c>
    </row>
    <row r="342">
      <c r="A342" t="inlineStr">
        <is>
          <t>reference product</t>
        </is>
      </c>
      <c r="B342" t="inlineStr">
        <is>
          <t>ethanol, from corn starch</t>
        </is>
      </c>
    </row>
    <row r="343">
      <c r="A343" t="inlineStr">
        <is>
          <t>type</t>
        </is>
      </c>
      <c r="B343" t="inlineStr">
        <is>
          <t>process</t>
        </is>
      </c>
    </row>
    <row r="344">
      <c r="A344" t="inlineStr">
        <is>
          <t>unit</t>
        </is>
      </c>
      <c r="B344" t="inlineStr">
        <is>
          <t>kilogram</t>
        </is>
      </c>
    </row>
    <row r="345">
      <c r="A345" t="inlineStr">
        <is>
          <t>source</t>
        </is>
      </c>
      <c r="B345" t="inlineStr">
        <is>
          <t>Life Cycle Assessment of Biofuels in EU/CH, F. Cozzolini 2018, PSI</t>
        </is>
      </c>
    </row>
    <row r="346">
      <c r="A346" t="inlineStr">
        <is>
          <t>comment</t>
        </is>
      </c>
      <c r="B346" t="inlineStr">
        <is>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is>
      </c>
    </row>
    <row r="347">
      <c r="A347" t="inlineStr">
        <is>
          <t>Conversion efficiency (exc. Fuel)</t>
        </is>
      </c>
      <c r="B347" t="n">
        <v>0.7652503388833825</v>
      </c>
    </row>
    <row r="348">
      <c r="A348" t="inlineStr">
        <is>
          <t>classifications</t>
        </is>
      </c>
      <c r="B348" t="inlineStr">
        <is>
          <t>CPC::34131:Ethyl alcohol and other spirits, denatured, of any strength</t>
        </is>
      </c>
    </row>
    <row r="349">
      <c r="A349" t="inlineStr">
        <is>
          <t>Exchanges</t>
        </is>
      </c>
    </row>
    <row r="350">
      <c r="A350" t="inlineStr">
        <is>
          <t>name</t>
        </is>
      </c>
      <c r="B350" t="inlineStr">
        <is>
          <t>amount</t>
        </is>
      </c>
      <c r="C350" t="inlineStr">
        <is>
          <t>location</t>
        </is>
      </c>
      <c r="D350" t="inlineStr">
        <is>
          <t>unit</t>
        </is>
      </c>
      <c r="E350" t="inlineStr">
        <is>
          <t>categories</t>
        </is>
      </c>
      <c r="F350" t="inlineStr">
        <is>
          <t>type</t>
        </is>
      </c>
      <c r="G350" t="inlineStr">
        <is>
          <t>comment</t>
        </is>
      </c>
      <c r="H350" t="inlineStr">
        <is>
          <t>reference product</t>
        </is>
      </c>
    </row>
    <row r="351">
      <c r="A351" t="inlineStr">
        <is>
          <t>Ethanol production, via fermentation, from corn starch, energy allocation</t>
        </is>
      </c>
      <c r="B351" t="n">
        <v>1</v>
      </c>
      <c r="C351" t="inlineStr">
        <is>
          <t>RER</t>
        </is>
      </c>
      <c r="D351" t="inlineStr">
        <is>
          <t>kilogram</t>
        </is>
      </c>
      <c r="E351" t="inlineStr">
        <is>
          <t>Francesco TH::BioEthanol::corn to EtOH</t>
        </is>
      </c>
      <c r="F351" t="inlineStr">
        <is>
          <t>production</t>
        </is>
      </c>
      <c r="H351" t="inlineStr">
        <is>
          <t>ethanol, from corn starch</t>
        </is>
      </c>
    </row>
    <row r="352">
      <c r="A352" t="inlineStr">
        <is>
          <t>Farming and supply of corn</t>
        </is>
      </c>
      <c r="B352" t="n">
        <v>2.021358971027674</v>
      </c>
      <c r="C352" t="inlineStr">
        <is>
          <t>RER</t>
        </is>
      </c>
      <c r="D352" t="inlineStr">
        <is>
          <t>kilogram</t>
        </is>
      </c>
      <c r="E352" t="inlineStr">
        <is>
          <t>Materials/fuels</t>
        </is>
      </c>
      <c r="F352" t="inlineStr">
        <is>
          <t>technosphere</t>
        </is>
      </c>
      <c r="G352" t="inlineStr">
        <is>
          <t>2.55 tons dry corn per ton of ethanol producedPannonia, 2015. Personal communication to JRC, email 21/09/2016 GREET 2014 dry-mill</t>
        </is>
      </c>
      <c r="H352" t="inlineStr">
        <is>
          <t>corn, harvested, at ethanol plant</t>
        </is>
      </c>
    </row>
    <row r="353">
      <c r="A353" t="inlineStr">
        <is>
          <t>market for ammonia, anhydrous, liquid</t>
        </is>
      </c>
      <c r="B353" t="n">
        <v>0.00435006</v>
      </c>
      <c r="C353" t="inlineStr">
        <is>
          <t>RER</t>
        </is>
      </c>
      <c r="D353" t="inlineStr">
        <is>
          <t>kilogram</t>
        </is>
      </c>
      <c r="E353" t="inlineStr">
        <is>
          <t>Materials/fuels</t>
        </is>
      </c>
      <c r="F353" t="inlineStr">
        <is>
          <t>technosphere</t>
        </is>
      </c>
      <c r="G353" t="inlineStr">
        <is>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is>
      </c>
      <c r="H353" t="inlineStr">
        <is>
          <t>ammonia, anhydrous, liquid</t>
        </is>
      </c>
    </row>
    <row r="354">
      <c r="A354" t="inlineStr">
        <is>
          <t>market for heat, from steam, in chemical industry</t>
        </is>
      </c>
      <c r="B354" t="n">
        <v>6.24624</v>
      </c>
      <c r="C354" t="inlineStr">
        <is>
          <t>RER</t>
        </is>
      </c>
      <c r="D354" t="inlineStr">
        <is>
          <t>megajoule</t>
        </is>
      </c>
      <c r="E354" t="inlineStr">
        <is>
          <t>Electricity/heat</t>
        </is>
      </c>
      <c r="F354" t="inlineStr">
        <is>
          <t>technosphere</t>
        </is>
      </c>
      <c r="G354" t="inlineStr">
        <is>
          <t>7.03 MJ steam per L ethanol producedPannonia, 2015. Personal communication to JRC, email 21/09/2016 ADEME 2010, Life Cycle Assessments Applied to First Generation Biofuels Used in France, Final report February 2010 and Appendix to final report, December 2009.GREET 2014 dry-mill</t>
        </is>
      </c>
      <c r="H354" t="inlineStr">
        <is>
          <t>heat, from steam, in chemical industry</t>
        </is>
      </c>
    </row>
    <row r="355">
      <c r="A355" t="inlineStr">
        <is>
          <t>market for quicklime, milled, packed</t>
        </is>
      </c>
      <c r="B355" t="n">
        <v>0.0018914896</v>
      </c>
      <c r="C355" t="inlineStr">
        <is>
          <t>RER</t>
        </is>
      </c>
      <c r="D355" t="inlineStr">
        <is>
          <t>kilogram</t>
        </is>
      </c>
      <c r="E355" t="inlineStr">
        <is>
          <t>Materials/fuels</t>
        </is>
      </c>
      <c r="F355" t="inlineStr">
        <is>
          <t>technosphere</t>
        </is>
      </c>
      <c r="G355" t="inlineStr">
        <is>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is>
      </c>
      <c r="H355" t="inlineStr">
        <is>
          <t>quicklime, milled, packed</t>
        </is>
      </c>
    </row>
    <row r="356">
      <c r="A356" t="inlineStr">
        <is>
          <t>market for sodium hydroxide, without water, in 50% solution state</t>
        </is>
      </c>
      <c r="B356" t="n">
        <v>0.007187752000000001</v>
      </c>
      <c r="C356" t="inlineStr">
        <is>
          <t>GLO</t>
        </is>
      </c>
      <c r="D356" t="inlineStr">
        <is>
          <t>kilogram</t>
        </is>
      </c>
      <c r="E356" t="inlineStr">
        <is>
          <t>Materials/fuels</t>
        </is>
      </c>
      <c r="F356" t="inlineStr">
        <is>
          <t>technosphere</t>
        </is>
      </c>
      <c r="G356" t="inlineStr">
        <is>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is>
      </c>
      <c r="H356" t="inlineStr">
        <is>
          <t>sodium hydroxide, without water, in 50% solution state</t>
        </is>
      </c>
    </row>
    <row r="357">
      <c r="A357" t="inlineStr">
        <is>
          <t>market for sulfuric acid</t>
        </is>
      </c>
      <c r="B357" t="n">
        <v>0.002269696</v>
      </c>
      <c r="C357" t="inlineStr">
        <is>
          <t>RER</t>
        </is>
      </c>
      <c r="D357" t="inlineStr">
        <is>
          <t>kilogram</t>
        </is>
      </c>
      <c r="E357" t="inlineStr">
        <is>
          <t>Materials/fuels</t>
        </is>
      </c>
      <c r="F357" t="inlineStr">
        <is>
          <t>technosphere</t>
        </is>
      </c>
      <c r="G357" t="inlineStr">
        <is>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is>
      </c>
      <c r="H357" t="inlineStr">
        <is>
          <t>sulfuric acid</t>
        </is>
      </c>
    </row>
    <row r="358">
      <c r="A358" t="inlineStr">
        <is>
          <t>market for transport, freight train</t>
        </is>
      </c>
      <c r="B358" t="n">
        <v>0.29172</v>
      </c>
      <c r="C358" t="inlineStr">
        <is>
          <t>Europe without Switzerland</t>
        </is>
      </c>
      <c r="D358" t="inlineStr">
        <is>
          <t>ton kilometer</t>
        </is>
      </c>
      <c r="E358" t="inlineStr">
        <is>
          <t>Electricity/heat</t>
        </is>
      </c>
      <c r="F358" t="inlineStr">
        <is>
          <t>technosphere</t>
        </is>
      </c>
      <c r="G358" t="inlineStr">
        <is>
          <t>Rail transport of ethanol via train over a distance of 381 km. 4.4 % of the ethanol produced is trtansported this way.Source: Dautrebande, O., TotalFinaElf, January 2002</t>
        </is>
      </c>
      <c r="H358" t="inlineStr">
        <is>
          <t>transport, freight train</t>
        </is>
      </c>
    </row>
    <row r="359">
      <c r="A359" t="inlineStr">
        <is>
          <t>market for transport, freight train</t>
        </is>
      </c>
      <c r="B359" t="n">
        <v>0.08008</v>
      </c>
      <c r="C359" t="inlineStr">
        <is>
          <t>Europe without Switzerland</t>
        </is>
      </c>
      <c r="D359" t="inlineStr">
        <is>
          <t>ton kilometer</t>
        </is>
      </c>
      <c r="E359" t="inlineStr">
        <is>
          <t>Electricity/heat</t>
        </is>
      </c>
      <c r="F359" t="inlineStr">
        <is>
          <t>technosphere</t>
        </is>
      </c>
      <c r="G359" t="inlineStr">
        <is>
          <t>transport corn via train 42 km</t>
        </is>
      </c>
      <c r="H359" t="inlineStr">
        <is>
          <t>transport, freight train</t>
        </is>
      </c>
    </row>
    <row r="360">
      <c r="A360" t="inlineStr">
        <is>
          <t>market for transport, freight, inland waterways, barge</t>
        </is>
      </c>
      <c r="B360" t="n">
        <v>0.16302</v>
      </c>
      <c r="C360" t="inlineStr">
        <is>
          <t>RER</t>
        </is>
      </c>
      <c r="D360" t="inlineStr">
        <is>
          <t>ton kilometer</t>
        </is>
      </c>
      <c r="E360" t="inlineStr">
        <is>
          <t>Electricity/heat</t>
        </is>
      </c>
      <c r="F360" t="inlineStr">
        <is>
          <t>technosphere</t>
        </is>
      </c>
      <c r="G360" t="inlineStr">
        <is>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is>
      </c>
      <c r="H360" t="inlineStr">
        <is>
          <t>transport, freight, inland waterways, barge</t>
        </is>
      </c>
    </row>
    <row r="361">
      <c r="A361" t="inlineStr">
        <is>
          <t>market for transport, freight, lorry, unspecified</t>
        </is>
      </c>
      <c r="B361" t="n">
        <v>0.3146</v>
      </c>
      <c r="C361" t="inlineStr">
        <is>
          <t>RER</t>
        </is>
      </c>
      <c r="D361" t="inlineStr">
        <is>
          <t>ton kilometer</t>
        </is>
      </c>
      <c r="E361" t="inlineStr">
        <is>
          <t>Electricity/heat</t>
        </is>
      </c>
      <c r="F361" t="inlineStr">
        <is>
          <t>technosphere</t>
        </is>
      </c>
      <c r="G361" t="inlineStr">
        <is>
          <t>Transport of corn to production facility  via 40 t truck over a distance of 100 km (one way)EMEP/EEA air pollutant emission Inventory Guidebook 2009 (Update 2012) - 1.A.3.b Road Transport. Tables 3-20 and 3-26.</t>
        </is>
      </c>
      <c r="H361" t="inlineStr">
        <is>
          <t>transport, freight, lorry, unspecified</t>
        </is>
      </c>
    </row>
    <row r="362">
      <c r="A362" t="inlineStr">
        <is>
          <t>market for transport, freight, lorry, unspecified</t>
        </is>
      </c>
      <c r="B362" t="n">
        <v>0.35178</v>
      </c>
      <c r="C362" t="inlineStr">
        <is>
          <t>RER</t>
        </is>
      </c>
      <c r="D362" t="inlineStr">
        <is>
          <t>ton kilometer</t>
        </is>
      </c>
      <c r="E362" t="inlineStr">
        <is>
          <t>Electricity/heat</t>
        </is>
      </c>
      <c r="F362" t="inlineStr">
        <is>
          <t>technosphere</t>
        </is>
      </c>
      <c r="G362" t="inlineStr">
        <is>
          <t>Transport of ethanol to blending depot via 40 t truck over a distance of 305 km (one way)  = 0.0123 tkmSource: IMO, 2009</t>
        </is>
      </c>
      <c r="H362" t="inlineStr">
        <is>
          <t>transport, freight, lorry, unspecified</t>
        </is>
      </c>
    </row>
    <row r="363">
      <c r="A363" t="inlineStr">
        <is>
          <t>market for transport, freight, lorry, unspecified</t>
        </is>
      </c>
      <c r="B363" t="n">
        <v>0.1716</v>
      </c>
      <c r="C363" t="inlineStr">
        <is>
          <t>RER</t>
        </is>
      </c>
      <c r="D363" t="inlineStr">
        <is>
          <t>ton kilometer</t>
        </is>
      </c>
      <c r="E363" t="inlineStr">
        <is>
          <t>Electricity/heat</t>
        </is>
      </c>
      <c r="F363" t="inlineStr">
        <is>
          <t>technosphere</t>
        </is>
      </c>
      <c r="G363" t="inlineStr">
        <is>
          <t>Transport of ethanol to filling station via 40 t trucks over a distance of 150 km (one way) = 0.006 tkmSource: Dautrebande, O., TotalFinaElf, January 2002</t>
        </is>
      </c>
      <c r="H363" t="inlineStr">
        <is>
          <t>transport, freight, lorry, unspecified</t>
        </is>
      </c>
    </row>
    <row r="364">
      <c r="A364" t="inlineStr">
        <is>
          <t>market for transport, freight, sea, tanker for petroleum</t>
        </is>
      </c>
      <c r="B364" t="n">
        <v>1.19262</v>
      </c>
      <c r="C364" t="inlineStr">
        <is>
          <t>GLO</t>
        </is>
      </c>
      <c r="D364" t="inlineStr">
        <is>
          <t>ton kilometer</t>
        </is>
      </c>
      <c r="E364" t="inlineStr">
        <is>
          <t>Electricity/heat</t>
        </is>
      </c>
      <c r="F364" t="inlineStr">
        <is>
          <t>technosphere</t>
        </is>
      </c>
      <c r="G364" t="inlineStr">
        <is>
          <t>Maritime transport of Ethanol via product tanker over a distance of 1118 km. 31.6% of the Ethanol produced is transported this way.Source: IMO, 2009</t>
        </is>
      </c>
      <c r="H364" t="inlineStr">
        <is>
          <t>transport, freight, sea, tanker for petroleum</t>
        </is>
      </c>
    </row>
    <row r="365">
      <c r="A365" t="inlineStr">
        <is>
          <t>market for urea</t>
        </is>
      </c>
      <c r="B365" t="n">
        <v>0.007565844</v>
      </c>
      <c r="C365" t="inlineStr">
        <is>
          <t>RER</t>
        </is>
      </c>
      <c r="D365" t="inlineStr">
        <is>
          <t>kilogram</t>
        </is>
      </c>
      <c r="E365" t="inlineStr">
        <is>
          <t>Materials/fuels</t>
        </is>
      </c>
      <c r="F365" t="inlineStr">
        <is>
          <t>technosphere</t>
        </is>
      </c>
      <c r="G365" t="inlineStr">
        <is>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is>
      </c>
      <c r="H365" t="inlineStr">
        <is>
          <t>urea</t>
        </is>
      </c>
    </row>
    <row r="366">
      <c r="A366" t="inlineStr">
        <is>
          <t>market group for electricity, medium voltage</t>
        </is>
      </c>
      <c r="B366" t="n">
        <v>0.1888315</v>
      </c>
      <c r="C366" t="inlineStr">
        <is>
          <t>Europe without Switzerland</t>
        </is>
      </c>
      <c r="D366" t="inlineStr">
        <is>
          <t>kilowatt hour</t>
        </is>
      </c>
      <c r="E366" t="inlineStr">
        <is>
          <t>Electricity/heat</t>
        </is>
      </c>
      <c r="F366" t="inlineStr">
        <is>
          <t>technosphere</t>
        </is>
      </c>
      <c r="G366" t="inlineStr">
        <is>
          <t>0.212 kWh per L ethanol producedPannonia, 2015. Personal communication to JRC, email 21/09/2016 ADEME 2010, Life Cycle Assessments Applied to First Generation Biofuels Used in France, Final report February 2010 and Appendix to final report, December 2009.GREET 2014 dry-mill</t>
        </is>
      </c>
      <c r="H366" t="inlineStr">
        <is>
          <t>electricity, medium voltage</t>
        </is>
      </c>
    </row>
    <row r="367">
      <c r="A367" t="inlineStr">
        <is>
          <t>market group for electricity, medium voltage</t>
        </is>
      </c>
      <c r="B367" t="n">
        <v>0.03371139200000001</v>
      </c>
      <c r="C367" t="inlineStr">
        <is>
          <t>Europe without Switzerland</t>
        </is>
      </c>
      <c r="D367" t="inlineStr">
        <is>
          <t>kilowatt hour</t>
        </is>
      </c>
      <c r="E367" t="inlineStr">
        <is>
          <t>Electricity/heat</t>
        </is>
      </c>
      <c r="F367" t="inlineStr">
        <is>
          <t>technosphere</t>
        </is>
      </c>
      <c r="G367" t="inlineStr">
        <is>
          <t>Ethanol depot electricity consumption = 0.00084Ethanol filling station electricity consumption = 0.0034Source: Dautrebande, O., TotalFinaElf, January 2002</t>
        </is>
      </c>
      <c r="H367" t="inlineStr">
        <is>
          <t>electricity, medium voltage</t>
        </is>
      </c>
    </row>
    <row r="368">
      <c r="A368" t="inlineStr">
        <is>
          <t>market group for electricity, medium voltage</t>
        </is>
      </c>
      <c r="B368" t="n">
        <v>0.0046750704</v>
      </c>
      <c r="C368" t="inlineStr">
        <is>
          <t>Europe without Switzerland</t>
        </is>
      </c>
      <c r="D368" t="inlineStr">
        <is>
          <t>kilowatt hour</t>
        </is>
      </c>
      <c r="E368" t="inlineStr">
        <is>
          <t>Electricity/heat</t>
        </is>
      </c>
      <c r="F368" t="inlineStr">
        <is>
          <t>technosphere</t>
        </is>
      </c>
      <c r="G368" t="inlineStr">
        <is>
          <t>electricity train</t>
        </is>
      </c>
      <c r="H368" t="inlineStr">
        <is>
          <t>electricity, medium voltage</t>
        </is>
      </c>
    </row>
    <row r="369">
      <c r="A369" t="inlineStr">
        <is>
          <t>Carbon dioxide, non-fossil</t>
        </is>
      </c>
      <c r="B369" t="n">
        <v>0.9160642681564253</v>
      </c>
      <c r="D369" t="inlineStr">
        <is>
          <t>kilogram</t>
        </is>
      </c>
      <c r="E369" t="inlineStr">
        <is>
          <t>air</t>
        </is>
      </c>
      <c r="F369" t="inlineStr">
        <is>
          <t>biosphere</t>
        </is>
      </c>
      <c r="G369" t="inlineStr">
        <is>
          <t>Carbon uptake during biomass growth, see for ethanol: https://www.engineeringtoolbox.com/co2-emission-fuels-d_1085.html</t>
        </is>
      </c>
    </row>
    <row r="370">
      <c r="A370" t="inlineStr">
        <is>
          <t>market for tap water</t>
        </is>
      </c>
      <c r="B370" t="n">
        <v>5.3</v>
      </c>
      <c r="C370" t="inlineStr">
        <is>
          <t>RoW</t>
        </is>
      </c>
      <c r="D370" t="inlineStr">
        <is>
          <t>kilogram</t>
        </is>
      </c>
      <c r="F370" t="inlineStr">
        <is>
          <t>technosphere</t>
        </is>
      </c>
      <c r="G370" t="inlineStr">
        <is>
          <t>4.2 gallons/gallon ethanol, from https://d35t1syewk4d42.cloudfront.net/file/1795/waterusagenrel-1.pdf</t>
        </is>
      </c>
    </row>
    <row r="371"/>
    <row r="372">
      <c r="A372" t="inlineStr">
        <is>
          <t>Activity</t>
        </is>
      </c>
      <c r="B372" t="inlineStr">
        <is>
          <t>Ethanol, from corn starch, at fuelling station</t>
        </is>
      </c>
    </row>
    <row r="373">
      <c r="A373" t="inlineStr">
        <is>
          <t>location</t>
        </is>
      </c>
      <c r="B373" t="inlineStr">
        <is>
          <t>RER</t>
        </is>
      </c>
    </row>
    <row r="374">
      <c r="A374" t="inlineStr">
        <is>
          <t>production amount</t>
        </is>
      </c>
      <c r="B374" t="n">
        <v>1</v>
      </c>
    </row>
    <row r="375">
      <c r="A375" t="inlineStr">
        <is>
          <t>reference product</t>
        </is>
      </c>
      <c r="B375" t="inlineStr">
        <is>
          <t>ethanol, without water, in 99.7% solution state, vehicle grade</t>
        </is>
      </c>
    </row>
    <row r="376">
      <c r="A376" t="inlineStr">
        <is>
          <t>source</t>
        </is>
      </c>
      <c r="B376" t="inlineStr">
        <is>
          <t>Life Cycle Assessment of Biofuels in EU/CH, F. Cozzolini 2018, PSI</t>
        </is>
      </c>
    </row>
    <row r="377">
      <c r="A377" t="inlineStr">
        <is>
          <t>type</t>
        </is>
      </c>
      <c r="B377" t="inlineStr">
        <is>
          <t>process</t>
        </is>
      </c>
    </row>
    <row r="378">
      <c r="A378" t="inlineStr">
        <is>
          <t>unit</t>
        </is>
      </c>
      <c r="B378" t="inlineStr">
        <is>
          <t>kilogram</t>
        </is>
      </c>
    </row>
    <row r="379">
      <c r="A379" t="inlineStr">
        <is>
          <t>comment</t>
        </is>
      </c>
      <c r="B379" t="inlineStr">
        <is>
          <t>Allocation in co-production instances based on energy content of co-products. LHV 26.8 MJ/kg.</t>
        </is>
      </c>
    </row>
    <row r="380">
      <c r="A380" t="inlineStr">
        <is>
          <t>classifications</t>
        </is>
      </c>
      <c r="B380" t="inlineStr">
        <is>
          <t>CPC::35491:Biodiesel</t>
        </is>
      </c>
    </row>
    <row r="381">
      <c r="A381" t="inlineStr">
        <is>
          <t>Exchanges</t>
        </is>
      </c>
    </row>
    <row r="382">
      <c r="A382" t="inlineStr">
        <is>
          <t>name</t>
        </is>
      </c>
      <c r="B382" t="inlineStr">
        <is>
          <t>amount</t>
        </is>
      </c>
      <c r="C382" t="inlineStr">
        <is>
          <t>location</t>
        </is>
      </c>
      <c r="D382" t="inlineStr">
        <is>
          <t>unit</t>
        </is>
      </c>
      <c r="E382" t="inlineStr">
        <is>
          <t>categories</t>
        </is>
      </c>
      <c r="F382" t="inlineStr">
        <is>
          <t>type</t>
        </is>
      </c>
      <c r="G382" t="inlineStr">
        <is>
          <t>uncertainty type</t>
        </is>
      </c>
      <c r="H382" t="inlineStr">
        <is>
          <t>loc</t>
        </is>
      </c>
      <c r="I382" t="inlineStr">
        <is>
          <t>allocation</t>
        </is>
      </c>
      <c r="J382" t="inlineStr">
        <is>
          <t>comment</t>
        </is>
      </c>
      <c r="K382" t="inlineStr">
        <is>
          <t>reference product</t>
        </is>
      </c>
    </row>
    <row r="383">
      <c r="A383" t="inlineStr">
        <is>
          <t>Ethanol, from corn starch, at fuelling station</t>
        </is>
      </c>
      <c r="B383" t="n">
        <v>1</v>
      </c>
      <c r="C383" t="inlineStr">
        <is>
          <t>RER</t>
        </is>
      </c>
      <c r="D383" t="inlineStr">
        <is>
          <t>kilogram</t>
        </is>
      </c>
      <c r="F383" t="inlineStr">
        <is>
          <t>production</t>
        </is>
      </c>
      <c r="I383" t="n">
        <v>100</v>
      </c>
      <c r="K383" t="inlineStr">
        <is>
          <t>ethanol, without water, in 99.7% solution state, vehicle grade</t>
        </is>
      </c>
    </row>
    <row r="384">
      <c r="A384" t="inlineStr">
        <is>
          <t>Ethanol production, via fermentation, from corn starch, energy allocation</t>
        </is>
      </c>
      <c r="B384" t="n">
        <v>1.00057</v>
      </c>
      <c r="C384" t="inlineStr">
        <is>
          <t>RER</t>
        </is>
      </c>
      <c r="D384" t="inlineStr">
        <is>
          <t>kilogram</t>
        </is>
      </c>
      <c r="F384" t="inlineStr">
        <is>
          <t>technosphere</t>
        </is>
      </c>
      <c r="K384" t="inlineStr">
        <is>
          <t>ethanol, from corn starch</t>
        </is>
      </c>
    </row>
    <row r="385">
      <c r="A385" t="inlineStr">
        <is>
          <t>market group for electricity, low voltage</t>
        </is>
      </c>
      <c r="B385" t="n">
        <v>0.0067</v>
      </c>
      <c r="C385" t="inlineStr">
        <is>
          <t>RER</t>
        </is>
      </c>
      <c r="D385" t="inlineStr">
        <is>
          <t>kilowatt hour</t>
        </is>
      </c>
      <c r="F385" t="inlineStr">
        <is>
          <t>technosphere</t>
        </is>
      </c>
      <c r="K385" t="inlineStr">
        <is>
          <t>electricity, low voltage</t>
        </is>
      </c>
    </row>
    <row r="386">
      <c r="A386" t="inlineStr">
        <is>
          <t>market for fly ash and scrubber sludge</t>
        </is>
      </c>
      <c r="B386" t="n">
        <v>-0.000168</v>
      </c>
      <c r="C386" t="inlineStr">
        <is>
          <t>Europe without Switzerland</t>
        </is>
      </c>
      <c r="D386" t="inlineStr">
        <is>
          <t>kilogram</t>
        </is>
      </c>
      <c r="F386" t="inlineStr">
        <is>
          <t>technosphere</t>
        </is>
      </c>
      <c r="K386" t="inlineStr">
        <is>
          <t>fly ash and scrubber sludge</t>
        </is>
      </c>
    </row>
    <row r="387">
      <c r="A387" t="inlineStr">
        <is>
          <t>market for heat, central or small-scale, other than natural gas</t>
        </is>
      </c>
      <c r="B387" t="n">
        <v>0.000584</v>
      </c>
      <c r="C387" t="inlineStr">
        <is>
          <t>CH</t>
        </is>
      </c>
      <c r="D387" t="inlineStr">
        <is>
          <t>megajoule</t>
        </is>
      </c>
      <c r="F387" t="inlineStr">
        <is>
          <t>technosphere</t>
        </is>
      </c>
      <c r="K387" t="inlineStr">
        <is>
          <t>heat, central or small-scale, other than natural gas</t>
        </is>
      </c>
    </row>
    <row r="388">
      <c r="A388" t="inlineStr">
        <is>
          <t>infrastructure construction, for regional distribution of oil product</t>
        </is>
      </c>
      <c r="B388" t="n">
        <v>2.6e-10</v>
      </c>
      <c r="C388" t="inlineStr">
        <is>
          <t>RER</t>
        </is>
      </c>
      <c r="D388" t="inlineStr">
        <is>
          <t>unit</t>
        </is>
      </c>
      <c r="F388" t="inlineStr">
        <is>
          <t>technosphere</t>
        </is>
      </c>
      <c r="K388" t="inlineStr">
        <is>
          <t>infrastructure, for regional distribution of oil product</t>
        </is>
      </c>
    </row>
    <row r="389">
      <c r="A389" t="inlineStr">
        <is>
          <t>market for municipal solid waste</t>
        </is>
      </c>
      <c r="B389" t="n">
        <v>-6.27e-06</v>
      </c>
      <c r="C389" t="inlineStr">
        <is>
          <t>CH</t>
        </is>
      </c>
      <c r="D389" t="inlineStr">
        <is>
          <t>kilogram</t>
        </is>
      </c>
      <c r="F389" t="inlineStr">
        <is>
          <t>technosphere</t>
        </is>
      </c>
      <c r="K389" t="inlineStr">
        <is>
          <t>municipal solid waste</t>
        </is>
      </c>
    </row>
    <row r="390">
      <c r="A390" t="inlineStr">
        <is>
          <t>market for rainwater mineral oil storage</t>
        </is>
      </c>
      <c r="B390" t="n">
        <v>-7.499999999999999e-05</v>
      </c>
      <c r="C390" t="inlineStr">
        <is>
          <t>Europe without Switzerland</t>
        </is>
      </c>
      <c r="D390" t="inlineStr">
        <is>
          <t>cubic meter</t>
        </is>
      </c>
      <c r="F390" t="inlineStr">
        <is>
          <t>technosphere</t>
        </is>
      </c>
      <c r="K390" t="inlineStr">
        <is>
          <t>rainwater mineral oil storage</t>
        </is>
      </c>
    </row>
    <row r="391">
      <c r="A391" t="inlineStr">
        <is>
          <t>market for tap water</t>
        </is>
      </c>
      <c r="B391" t="n">
        <v>0.0006890000000000001</v>
      </c>
      <c r="C391" t="inlineStr">
        <is>
          <t>Europe without Switzerland</t>
        </is>
      </c>
      <c r="D391" t="inlineStr">
        <is>
          <t>kilogram</t>
        </is>
      </c>
      <c r="F391" t="inlineStr">
        <is>
          <t>technosphere</t>
        </is>
      </c>
      <c r="K391" t="inlineStr">
        <is>
          <t>tap water</t>
        </is>
      </c>
    </row>
    <row r="392">
      <c r="A392" t="inlineStr">
        <is>
          <t>market for transport, freight train</t>
        </is>
      </c>
      <c r="B392" t="n">
        <v>0.0336</v>
      </c>
      <c r="C392" t="inlineStr">
        <is>
          <t>Europe without Switzerland</t>
        </is>
      </c>
      <c r="D392" t="inlineStr">
        <is>
          <t>ton kilometer</t>
        </is>
      </c>
      <c r="F392" t="inlineStr">
        <is>
          <t>technosphere</t>
        </is>
      </c>
      <c r="K392" t="inlineStr">
        <is>
          <t>transport, freight train</t>
        </is>
      </c>
    </row>
    <row r="393">
      <c r="A393" t="inlineStr">
        <is>
          <t>market for transport, freight, lorry, unspecified</t>
        </is>
      </c>
      <c r="B393" t="n">
        <v>0.0326</v>
      </c>
      <c r="C393" t="inlineStr">
        <is>
          <t>RER</t>
        </is>
      </c>
      <c r="D393" t="inlineStr">
        <is>
          <t>ton kilometer</t>
        </is>
      </c>
      <c r="F393" t="inlineStr">
        <is>
          <t>technosphere</t>
        </is>
      </c>
      <c r="K393" t="inlineStr">
        <is>
          <t>transport, freight, lorry, unspecified</t>
        </is>
      </c>
    </row>
    <row r="394">
      <c r="A394" t="inlineStr">
        <is>
          <t>treatment of wastewater, average, capacity 1E9l/year</t>
        </is>
      </c>
      <c r="B394" t="n">
        <v>-6.89e-07</v>
      </c>
      <c r="C394" t="inlineStr">
        <is>
          <t>Europe without Switzerland</t>
        </is>
      </c>
      <c r="D394" t="inlineStr">
        <is>
          <t>cubic meter</t>
        </is>
      </c>
      <c r="F394" t="inlineStr">
        <is>
          <t>technosphere</t>
        </is>
      </c>
      <c r="K394" t="inlineStr">
        <is>
          <t>wastewater, average</t>
        </is>
      </c>
    </row>
    <row r="395"/>
    <row r="396">
      <c r="A396" t="inlineStr">
        <is>
          <t>Activity</t>
        </is>
      </c>
      <c r="B396" t="inlineStr">
        <is>
          <t>Farming and supply of sugarbeet</t>
        </is>
      </c>
    </row>
    <row r="397">
      <c r="A397" t="inlineStr">
        <is>
          <t>location</t>
        </is>
      </c>
      <c r="B397" t="inlineStr">
        <is>
          <t>RER</t>
        </is>
      </c>
    </row>
    <row r="398">
      <c r="A398" t="inlineStr">
        <is>
          <t>production amount</t>
        </is>
      </c>
      <c r="B398" t="n">
        <v>1</v>
      </c>
    </row>
    <row r="399">
      <c r="A399" t="inlineStr">
        <is>
          <t>reference product</t>
        </is>
      </c>
      <c r="B399" t="inlineStr">
        <is>
          <t>Sugar beet cultivation</t>
        </is>
      </c>
    </row>
    <row r="400">
      <c r="A400" t="inlineStr">
        <is>
          <t>type</t>
        </is>
      </c>
      <c r="B400" t="inlineStr">
        <is>
          <t>process</t>
        </is>
      </c>
    </row>
    <row r="401">
      <c r="A401" t="inlineStr">
        <is>
          <t>unit</t>
        </is>
      </c>
      <c r="B401" t="inlineStr">
        <is>
          <t>kilogram</t>
        </is>
      </c>
    </row>
    <row r="402">
      <c r="A402" t="inlineStr">
        <is>
          <t>Annual production [t/ha-year]</t>
        </is>
      </c>
      <c r="B402" t="n">
        <v>80.76000000000001</v>
      </c>
    </row>
    <row r="403">
      <c r="A403" t="inlineStr">
        <is>
          <t>LHV [MJ/kg dry]</t>
        </is>
      </c>
      <c r="B403" t="n">
        <v>16.3</v>
      </c>
    </row>
    <row r="404">
      <c r="A404" t="inlineStr">
        <is>
          <t>LHV [MJ/kg as received]</t>
        </is>
      </c>
      <c r="B404" t="n">
        <v>4.075</v>
      </c>
    </row>
    <row r="405">
      <c r="A405" t="inlineStr">
        <is>
          <t>Moisture content [% wt]</t>
        </is>
      </c>
      <c r="B405" t="n">
        <v>0.75</v>
      </c>
    </row>
    <row r="406">
      <c r="A406" t="inlineStr">
        <is>
          <t>source</t>
        </is>
      </c>
      <c r="B406" t="inlineStr">
        <is>
          <t>Life Cycle Assessment of Biofuels in EU/CH, F. Cozzolini 2018, PSI</t>
        </is>
      </c>
    </row>
    <row r="407">
      <c r="A407" t="inlineStr">
        <is>
          <t>classifications</t>
        </is>
      </c>
      <c r="B407" t="inlineStr">
        <is>
          <t>CPC::01801:Sugar beet</t>
        </is>
      </c>
    </row>
    <row r="408">
      <c r="A408" t="inlineStr">
        <is>
          <t>Exchanges</t>
        </is>
      </c>
    </row>
    <row r="409">
      <c r="A409" t="inlineStr">
        <is>
          <t>name</t>
        </is>
      </c>
      <c r="B409" t="inlineStr">
        <is>
          <t>amount</t>
        </is>
      </c>
      <c r="C409" t="inlineStr">
        <is>
          <t>location</t>
        </is>
      </c>
      <c r="D409" t="inlineStr">
        <is>
          <t>unit</t>
        </is>
      </c>
      <c r="E409" t="inlineStr">
        <is>
          <t>categories</t>
        </is>
      </c>
      <c r="F409" t="inlineStr">
        <is>
          <t>type</t>
        </is>
      </c>
      <c r="G409" t="inlineStr">
        <is>
          <t>comment</t>
        </is>
      </c>
      <c r="H409" t="inlineStr">
        <is>
          <t>reference product</t>
        </is>
      </c>
    </row>
    <row r="410">
      <c r="A410" t="inlineStr">
        <is>
          <t>Farming and supply of sugarbeet</t>
        </is>
      </c>
      <c r="B410" t="n">
        <v>1</v>
      </c>
      <c r="C410" t="inlineStr">
        <is>
          <t>RER</t>
        </is>
      </c>
      <c r="D410" t="inlineStr">
        <is>
          <t>kilogram</t>
        </is>
      </c>
      <c r="E410" t="inlineStr">
        <is>
          <t>Francesco TH::BioEthanol::Sugarbeet to EtOH</t>
        </is>
      </c>
      <c r="F410" t="inlineStr">
        <is>
          <t>production</t>
        </is>
      </c>
      <c r="G410" t="inlineStr">
        <is>
          <t>Cultivation, handling and storage</t>
        </is>
      </c>
      <c r="H410" t="inlineStr">
        <is>
          <t>Sugar beet cultivation</t>
        </is>
      </c>
    </row>
    <row r="411">
      <c r="A411" t="inlineStr">
        <is>
          <t>market for inorganic nitrogen fertiliser, as N</t>
        </is>
      </c>
      <c r="B411" t="n">
        <v>0.00142</v>
      </c>
      <c r="C411" t="inlineStr">
        <is>
          <t>CH</t>
        </is>
      </c>
      <c r="D411" t="inlineStr">
        <is>
          <t>kilogram</t>
        </is>
      </c>
      <c r="E411" t="inlineStr">
        <is>
          <t>Materials/fuels</t>
        </is>
      </c>
      <c r="F411" t="inlineStr">
        <is>
          <t>technosphere</t>
        </is>
      </c>
      <c r="G411" t="inlineStr">
        <is>
          <t>1,42 kg N/ton wet beetJRC estimation. See Dataset or JRC science for policy Report for more details. URL provided in documentation.</t>
        </is>
      </c>
      <c r="H411" t="inlineStr">
        <is>
          <t>inorganic nitrogen fertiliser, as N</t>
        </is>
      </c>
    </row>
    <row r="412">
      <c r="A412" t="inlineStr">
        <is>
          <t>market for pesticide, unspecified</t>
        </is>
      </c>
      <c r="B412" t="n">
        <v>2.0375e-07</v>
      </c>
      <c r="C412" t="inlineStr">
        <is>
          <t>GLO</t>
        </is>
      </c>
      <c r="D412" t="inlineStr">
        <is>
          <t>kilogram</t>
        </is>
      </c>
      <c r="E412" t="inlineStr">
        <is>
          <t>Materials/fuels</t>
        </is>
      </c>
      <c r="F412" t="inlineStr">
        <is>
          <t>technosphere</t>
        </is>
      </c>
      <c r="G412" t="inlineStr">
        <is>
          <t>18 kg / (ha*year)Data on fertilizer-per-crop in EU for 2013/14 from Fertilizers Europe, received by JRC in August 2016.</t>
        </is>
      </c>
      <c r="H412" t="inlineStr">
        <is>
          <t>pesticide, unspecified</t>
        </is>
      </c>
    </row>
    <row r="413">
      <c r="A413" t="inlineStr">
        <is>
          <t>market for inorganic phosphorus fertiliser, as P2O5</t>
        </is>
      </c>
      <c r="B413" t="n">
        <v>0.0005999999999999999</v>
      </c>
      <c r="C413" t="inlineStr">
        <is>
          <t>CH</t>
        </is>
      </c>
      <c r="D413" t="inlineStr">
        <is>
          <t>kilogram</t>
        </is>
      </c>
      <c r="E413" t="inlineStr">
        <is>
          <t>Materials/fuels</t>
        </is>
      </c>
      <c r="F413" t="inlineStr">
        <is>
          <t>technosphere</t>
        </is>
      </c>
      <c r="G413" t="inlineStr">
        <is>
          <t>0,6 kg P2O5 / ton wet beetData on fertilizer-per-crop in EU for 2013/14 from Fertilizers Europe, received by JRC in August 2016</t>
        </is>
      </c>
      <c r="H413" t="inlineStr">
        <is>
          <t>inorganic phosphorus fertiliser, as P2O5</t>
        </is>
      </c>
    </row>
    <row r="414">
      <c r="A414" t="inlineStr">
        <is>
          <t>market for inorganic potassium fertiliser, as K2O</t>
        </is>
      </c>
      <c r="B414" t="n">
        <v>0.0011</v>
      </c>
      <c r="C414" t="inlineStr">
        <is>
          <t>CH</t>
        </is>
      </c>
      <c r="D414" t="inlineStr">
        <is>
          <t>kilogram</t>
        </is>
      </c>
      <c r="E414" t="inlineStr">
        <is>
          <t>Materials/fuels</t>
        </is>
      </c>
      <c r="F414" t="inlineStr">
        <is>
          <t>technosphere</t>
        </is>
      </c>
      <c r="G414" t="inlineStr">
        <is>
          <t>1,1 kg K2O/ ton wet beet Data on fertilizer-per-crop in EU for 2013/14 from Fertilizers Europe, received by JRC in August 2016.</t>
        </is>
      </c>
      <c r="H414" t="inlineStr">
        <is>
          <t>inorganic potassium fertiliser, as K2O</t>
        </is>
      </c>
    </row>
    <row r="415">
      <c r="A415" t="inlineStr">
        <is>
          <t>market for soil pH raising agent, as CaCO3</t>
        </is>
      </c>
      <c r="B415" t="n">
        <v>0.004401</v>
      </c>
      <c r="C415" t="inlineStr">
        <is>
          <t>GLO</t>
        </is>
      </c>
      <c r="D415" t="inlineStr">
        <is>
          <t>kilogram</t>
        </is>
      </c>
      <c r="E415" t="inlineStr">
        <is>
          <t>Materials/fuels</t>
        </is>
      </c>
      <c r="F415" t="inlineStr">
        <is>
          <t>technosphere</t>
        </is>
      </c>
      <c r="G415" t="inlineStr">
        <is>
          <t>JRC Science for policy report - Definition of input data to assess GHG default emissions from biofuels in EU legislation: Acidification and liming data (Section 3.10).</t>
        </is>
      </c>
      <c r="H415" t="inlineStr">
        <is>
          <t>soil pH raising agent, as CaCO3</t>
        </is>
      </c>
    </row>
    <row r="416">
      <c r="A416" t="inlineStr">
        <is>
          <t>market for sugar beet seed, for sowing</t>
        </is>
      </c>
      <c r="B416" t="n">
        <v>4.075000000000001e-05</v>
      </c>
      <c r="C416" t="inlineStr">
        <is>
          <t>GLO</t>
        </is>
      </c>
      <c r="D416" t="inlineStr">
        <is>
          <t>kilogram</t>
        </is>
      </c>
      <c r="E416" t="inlineStr">
        <is>
          <t>Materials/fuels</t>
        </is>
      </c>
      <c r="F416" t="inlineStr">
        <is>
          <t>technosphere</t>
        </is>
      </c>
      <c r="G416" t="inlineStr">
        <is>
          <t>3,6 kg / (ha*year)Rudelsheim, P.L.J., and Smets, G. Baseline information on agricultural practices in the EU Sugar Beet (Beta Vulgaris L.). Perseus BVBV. May, 2012British Beet Research Organisation. Crop establishment and drilling bulletin. Sprin 2011. www.uksugarbeet.co.uk.</t>
        </is>
      </c>
      <c r="H416" t="inlineStr">
        <is>
          <t>sugar beet seed, for sowing</t>
        </is>
      </c>
    </row>
    <row r="417">
      <c r="A417" t="inlineStr">
        <is>
          <t>market for diesel, burned in agricultural machinery</t>
        </is>
      </c>
      <c r="B417" t="n">
        <v>0.01032</v>
      </c>
      <c r="C417" t="inlineStr">
        <is>
          <t>GLO</t>
        </is>
      </c>
      <c r="D417" t="inlineStr">
        <is>
          <t>megajoule</t>
        </is>
      </c>
      <c r="E417" t="inlineStr">
        <is>
          <t>Materials/fuels</t>
        </is>
      </c>
      <c r="F417" t="inlineStr">
        <is>
          <t>technosphere</t>
        </is>
      </c>
      <c r="G417" t="inlineStr">
        <is>
          <t>Data on fertilizer-per-crop in EU for 2013/14 from Fertilizers Europe, received by JRC in August 2016.0.01050 MJ of diesel per MJ of sugarbeet.LHV diesel=43,1 MJ/kg</t>
        </is>
      </c>
      <c r="H417" t="inlineStr">
        <is>
          <t>diesel, burned in agricultural machinery</t>
        </is>
      </c>
    </row>
    <row r="418">
      <c r="A418" t="inlineStr">
        <is>
          <t>market group for electricity, medium voltage</t>
        </is>
      </c>
      <c r="B418" t="n">
        <v>0.004304830000000001</v>
      </c>
      <c r="C418" t="inlineStr">
        <is>
          <t>Europe without Switzerland</t>
        </is>
      </c>
      <c r="D418" t="inlineStr">
        <is>
          <t>kilowatt hour</t>
        </is>
      </c>
      <c r="E418" t="inlineStr">
        <is>
          <t>Electricity/heat</t>
        </is>
      </c>
      <c r="F418" t="inlineStr">
        <is>
          <t>technosphere</t>
        </is>
      </c>
      <c r="G418" t="inlineStr">
        <is>
          <t>For handling of the sugar beetKaltschmitt, M.; Reinhardt, G., A.: Nachwachsende EnergietrÃ¤ger: Grundlagen, Verfahren, Ã¶kologische Bilanzierung; Vieweg 1997; ISBN 3-528-06778-0 (Page 239, page 242)</t>
        </is>
      </c>
      <c r="H418" t="inlineStr">
        <is>
          <t>electricity, medium voltage</t>
        </is>
      </c>
    </row>
    <row r="419">
      <c r="A419" t="inlineStr">
        <is>
          <t>market group for electricity, medium voltage</t>
        </is>
      </c>
      <c r="B419" t="n">
        <v>0.002445</v>
      </c>
      <c r="C419" t="inlineStr">
        <is>
          <t>Europe without Switzerland</t>
        </is>
      </c>
      <c r="D419" t="inlineStr">
        <is>
          <t>kilowatt hour</t>
        </is>
      </c>
      <c r="E419" t="inlineStr">
        <is>
          <t>Electricity/heat</t>
        </is>
      </c>
      <c r="F419" t="inlineStr">
        <is>
          <t>technosphere</t>
        </is>
      </c>
      <c r="G419" t="inlineStr">
        <is>
          <t>For storage of the sugar beetKaltschmitt, M.; Reinhardt, G., A.: Nachwachsende EnergietrÃ¤ger: Grundlagen, Verfahren, Ã¶kologische Bilanzierung; Vieweg 1997; ISBN 3-528-06778-0 (Page 239, Page 242)</t>
        </is>
      </c>
      <c r="H419" t="inlineStr">
        <is>
          <t>electricity, medium voltage</t>
        </is>
      </c>
    </row>
    <row r="420">
      <c r="A420" t="inlineStr">
        <is>
          <t>Energy, gross calorific value, in biomass</t>
        </is>
      </c>
      <c r="B420" t="n">
        <v>4.075</v>
      </c>
      <c r="D420" t="inlineStr">
        <is>
          <t>megajoule</t>
        </is>
      </c>
      <c r="E420" t="inlineStr">
        <is>
          <t>natural resource::biotic</t>
        </is>
      </c>
      <c r="F420" t="inlineStr">
        <is>
          <t>biosphere</t>
        </is>
      </c>
      <c r="G420" t="inlineStr">
        <is>
          <t>To account for primary energy in oil</t>
        </is>
      </c>
    </row>
    <row r="421">
      <c r="A421" t="inlineStr">
        <is>
          <t>market for transport, freight, lorry, unspecified</t>
        </is>
      </c>
      <c r="B421" t="n">
        <v>0.05</v>
      </c>
      <c r="C421" t="inlineStr">
        <is>
          <t>RER</t>
        </is>
      </c>
      <c r="D421" t="inlineStr">
        <is>
          <t>ton kilometer</t>
        </is>
      </c>
      <c r="F421" t="inlineStr">
        <is>
          <t>technosphere</t>
        </is>
      </c>
      <c r="G421" t="inlineStr">
        <is>
          <t>Assumed, not given originally.</t>
        </is>
      </c>
      <c r="H421" t="inlineStr">
        <is>
          <t>transport, freight, lorry, unspecified</t>
        </is>
      </c>
    </row>
    <row r="422">
      <c r="A422" t="inlineStr">
        <is>
          <t>Carbon dioxide, in air</t>
        </is>
      </c>
      <c r="B422" t="n">
        <v>0.4079166666666666</v>
      </c>
      <c r="D422" t="inlineStr">
        <is>
          <t>kilogram</t>
        </is>
      </c>
      <c r="E422" t="inlineStr">
        <is>
          <t>natural resource::in air</t>
        </is>
      </c>
      <c r="F422" t="inlineStr">
        <is>
          <t>biosphere</t>
        </is>
      </c>
      <c r="G422" t="inlineStr">
        <is>
          <t>Carbon uptake during biomass growth, based on 44.5% carbon content, dry, minus moisture content</t>
        </is>
      </c>
    </row>
    <row r="423">
      <c r="A423" t="inlineStr">
        <is>
          <t>Occupation, annual crop, non-irrigated, intensive</t>
        </is>
      </c>
      <c r="B423" t="n">
        <v>0.07429420505200593</v>
      </c>
      <c r="D423" t="inlineStr">
        <is>
          <t>square meter-year</t>
        </is>
      </c>
      <c r="E423" t="inlineStr">
        <is>
          <t>natural resource::land</t>
        </is>
      </c>
      <c r="F423" t="inlineStr">
        <is>
          <t>biosphere</t>
        </is>
      </c>
      <c r="G423" t="inlineStr">
        <is>
          <t>Based on an annual production of 80.76 t/ha*year. Assumes 0.6-year rotation.</t>
        </is>
      </c>
    </row>
    <row r="424">
      <c r="A424" t="inlineStr">
        <is>
          <t>Transformation, from annual crop, non-irrigated</t>
        </is>
      </c>
      <c r="B424" t="n">
        <v>0.1238236750866766</v>
      </c>
      <c r="D424" t="inlineStr">
        <is>
          <t>square meter</t>
        </is>
      </c>
      <c r="E424" t="inlineStr">
        <is>
          <t>natural resource::land</t>
        </is>
      </c>
      <c r="F424" t="inlineStr">
        <is>
          <t>biosphere</t>
        </is>
      </c>
      <c r="G424" t="inlineStr">
        <is>
          <t>Based on an annual production of 80.76 t/ha*year</t>
        </is>
      </c>
    </row>
    <row r="425">
      <c r="A425" t="inlineStr">
        <is>
          <t>Transformation, to annual crop, non-irrigated, intensive</t>
        </is>
      </c>
      <c r="B425" t="n">
        <v>0.1238236750866766</v>
      </c>
      <c r="D425" t="inlineStr">
        <is>
          <t>square meter</t>
        </is>
      </c>
      <c r="E425" t="inlineStr">
        <is>
          <t>natural resource::land</t>
        </is>
      </c>
      <c r="F425" t="inlineStr">
        <is>
          <t>biosphere</t>
        </is>
      </c>
      <c r="G425" t="inlineStr">
        <is>
          <t>Based on an annual production of 80.76 t/ha*year</t>
        </is>
      </c>
    </row>
    <row r="426">
      <c r="A426" t="inlineStr">
        <is>
          <t>Dinitrogen monoxide</t>
        </is>
      </c>
      <c r="B426" t="n">
        <v>5.122275e-05</v>
      </c>
      <c r="D426" t="inlineStr">
        <is>
          <t>kilogram</t>
        </is>
      </c>
      <c r="E426" t="inlineStr">
        <is>
          <t>air</t>
        </is>
      </c>
      <c r="F426" t="inlineStr">
        <is>
          <t>biosphere</t>
        </is>
      </c>
      <c r="G426" t="inlineStr">
        <is>
          <t>GNOC model result 2013-2014When calculating N2O emissions 50% of the Nitrogen applied is considered as manure or organic fertilizer. (See JRC Dataset in documentation)</t>
        </is>
      </c>
    </row>
    <row r="427">
      <c r="A427" t="inlineStr">
        <is>
          <t>Methane, non-fossil</t>
        </is>
      </c>
      <c r="B427" t="n">
        <v>4.075e-08</v>
      </c>
      <c r="D427" t="inlineStr">
        <is>
          <t>kilogram</t>
        </is>
      </c>
      <c r="E427" t="inlineStr">
        <is>
          <t>air</t>
        </is>
      </c>
      <c r="F427" t="inlineStr">
        <is>
          <t>biosphere</t>
        </is>
      </c>
      <c r="G427" t="inlineStr">
        <is>
          <t>From farming machinesEMEP/EEA air pollutant emission inventory guidebook - 2013</t>
        </is>
      </c>
    </row>
    <row r="428">
      <c r="A428" t="inlineStr">
        <is>
          <t>market for irrigation</t>
        </is>
      </c>
      <c r="B428" t="n">
        <v>0.0019785</v>
      </c>
      <c r="C428" t="inlineStr">
        <is>
          <t>FR</t>
        </is>
      </c>
      <c r="D428" t="inlineStr">
        <is>
          <t>cubic meter</t>
        </is>
      </c>
      <c r="F428" t="inlineStr">
        <is>
          <t>technosphere</t>
        </is>
      </c>
      <c r="G428" t="inlineStr">
        <is>
          <t>from ecoinvent 3.7 "sugar beet production"</t>
        </is>
      </c>
      <c r="H428" t="inlineStr">
        <is>
          <t>irrigation</t>
        </is>
      </c>
    </row>
    <row r="429">
      <c r="A429" t="inlineStr">
        <is>
          <t>market for packaging, for fertilisers</t>
        </is>
      </c>
      <c r="B429" t="n">
        <v>0.0068172</v>
      </c>
      <c r="C429" t="inlineStr">
        <is>
          <t>GLO</t>
        </is>
      </c>
      <c r="D429" t="inlineStr">
        <is>
          <t>kilogram</t>
        </is>
      </c>
      <c r="F429" t="inlineStr">
        <is>
          <t>technosphere</t>
        </is>
      </c>
      <c r="G429" t="inlineStr">
        <is>
          <t>from ecoinvent 3.7 "sugar beet production"</t>
        </is>
      </c>
      <c r="H429" t="inlineStr">
        <is>
          <t>packaging, for fertilisers</t>
        </is>
      </c>
    </row>
    <row r="430">
      <c r="A430" t="inlineStr">
        <is>
          <t>market for packaging, for pesticides</t>
        </is>
      </c>
      <c r="B430" t="n">
        <v>1.43e-05</v>
      </c>
      <c r="C430" t="inlineStr">
        <is>
          <t>GLO</t>
        </is>
      </c>
      <c r="D430" t="inlineStr">
        <is>
          <t>kilogram</t>
        </is>
      </c>
      <c r="F430" t="inlineStr">
        <is>
          <t>technosphere</t>
        </is>
      </c>
      <c r="G430" t="inlineStr">
        <is>
          <t>from ecoinvent 3.7 "sugar beet production"</t>
        </is>
      </c>
      <c r="H430" t="inlineStr">
        <is>
          <t>packaging, for pesticides</t>
        </is>
      </c>
    </row>
    <row r="431">
      <c r="A431" t="inlineStr">
        <is>
          <t>Nitrate</t>
        </is>
      </c>
      <c r="B431" t="n">
        <v>0.00332527890159</v>
      </c>
      <c r="D431" t="inlineStr">
        <is>
          <t>kilogram</t>
        </is>
      </c>
      <c r="E431" t="inlineStr">
        <is>
          <t>water::ground-</t>
        </is>
      </c>
      <c r="F431" t="inlineStr">
        <is>
          <t>biosphere</t>
        </is>
      </c>
      <c r="G431" t="inlineStr">
        <is>
          <t>from ecoinvent 3.7 "sugar beet production"</t>
        </is>
      </c>
    </row>
    <row r="432">
      <c r="A432" t="inlineStr">
        <is>
          <t>Ammonia</t>
        </is>
      </c>
      <c r="B432" t="n">
        <v>0.00219634408602</v>
      </c>
      <c r="D432" t="inlineStr">
        <is>
          <t>kilogram</t>
        </is>
      </c>
      <c r="E432" t="inlineStr">
        <is>
          <t>air::non-urban air or from high stacks</t>
        </is>
      </c>
      <c r="F432" t="inlineStr">
        <is>
          <t>biosphere</t>
        </is>
      </c>
      <c r="G432" t="inlineStr">
        <is>
          <t>from ecoinvent 3.7 "sugar beet production"</t>
        </is>
      </c>
    </row>
    <row r="433">
      <c r="A433" t="inlineStr">
        <is>
          <t>Water</t>
        </is>
      </c>
      <c r="B433" t="n">
        <v>0.00119387096774</v>
      </c>
      <c r="D433" t="inlineStr">
        <is>
          <t>cubic meter</t>
        </is>
      </c>
      <c r="E433" t="inlineStr">
        <is>
          <t>air::non-urban air or from high stacks</t>
        </is>
      </c>
      <c r="F433" t="inlineStr">
        <is>
          <t>biosphere</t>
        </is>
      </c>
      <c r="G433" t="inlineStr">
        <is>
          <t>from ecoinvent 3.7 "sugar beet production"</t>
        </is>
      </c>
    </row>
    <row r="434">
      <c r="A434" t="inlineStr">
        <is>
          <t>Water</t>
        </is>
      </c>
      <c r="B434" t="n">
        <v>0.000627698924731</v>
      </c>
      <c r="D434" t="inlineStr">
        <is>
          <t>cubic meter</t>
        </is>
      </c>
      <c r="E434" t="inlineStr">
        <is>
          <t>water::surface water</t>
        </is>
      </c>
      <c r="F434" t="inlineStr">
        <is>
          <t>biosphere</t>
        </is>
      </c>
      <c r="G434" t="inlineStr">
        <is>
          <t>from ecoinvent 3.7 "sugar beet production"</t>
        </is>
      </c>
    </row>
    <row r="435">
      <c r="A435" t="inlineStr">
        <is>
          <t>Carbon dioxide, fossil</t>
        </is>
      </c>
      <c r="B435" t="n">
        <v>0.000539032258065</v>
      </c>
      <c r="D435" t="inlineStr">
        <is>
          <t>kilogram</t>
        </is>
      </c>
      <c r="E435" t="inlineStr">
        <is>
          <t>air::non-urban air or from high stacks</t>
        </is>
      </c>
      <c r="F435" t="inlineStr">
        <is>
          <t>biosphere</t>
        </is>
      </c>
      <c r="G435" t="inlineStr">
        <is>
          <t>from ecoinvent 3.7 "sugar beet production"</t>
        </is>
      </c>
    </row>
    <row r="436">
      <c r="A436" t="inlineStr">
        <is>
          <t>Water</t>
        </is>
      </c>
      <c r="B436" t="n">
        <v>0.000156924731183</v>
      </c>
      <c r="D436" t="inlineStr">
        <is>
          <t>cubic meter</t>
        </is>
      </c>
      <c r="E436" t="inlineStr">
        <is>
          <t>water::ground-</t>
        </is>
      </c>
      <c r="F436" t="inlineStr">
        <is>
          <t>biosphere</t>
        </is>
      </c>
      <c r="G436" t="inlineStr">
        <is>
          <t>from ecoinvent 3.7 "sugar beet production"</t>
        </is>
      </c>
    </row>
    <row r="437">
      <c r="A437" t="inlineStr">
        <is>
          <t>Nitrogen oxides</t>
        </is>
      </c>
      <c r="B437" t="n">
        <v>7.604086021509999e-05</v>
      </c>
      <c r="D437" t="inlineStr">
        <is>
          <t>kilogram</t>
        </is>
      </c>
      <c r="E437" t="inlineStr">
        <is>
          <t>air::non-urban air or from high stacks</t>
        </is>
      </c>
      <c r="F437" t="inlineStr">
        <is>
          <t>biosphere</t>
        </is>
      </c>
      <c r="G437" t="inlineStr">
        <is>
          <t>from ecoinvent 3.7 "sugar beet production"</t>
        </is>
      </c>
    </row>
    <row r="438">
      <c r="A438" t="inlineStr">
        <is>
          <t>Phosphate</t>
        </is>
      </c>
      <c r="B438" t="n">
        <v>4.6911827957e-06</v>
      </c>
      <c r="D438" t="inlineStr">
        <is>
          <t>kilogram</t>
        </is>
      </c>
      <c r="E438" t="inlineStr">
        <is>
          <t>water::surface water</t>
        </is>
      </c>
      <c r="F438" t="inlineStr">
        <is>
          <t>biosphere</t>
        </is>
      </c>
      <c r="G438" t="inlineStr">
        <is>
          <t>from ecoinvent 3.7 "sugar beet production"</t>
        </is>
      </c>
    </row>
    <row r="439">
      <c r="A439" t="inlineStr">
        <is>
          <t>Trifloxystrobin</t>
        </is>
      </c>
      <c r="B439" t="n">
        <v>2.45779249578e-06</v>
      </c>
      <c r="D439" t="inlineStr">
        <is>
          <t>kilogram</t>
        </is>
      </c>
      <c r="E439" t="inlineStr">
        <is>
          <t>soil::agricultural</t>
        </is>
      </c>
      <c r="F439" t="inlineStr">
        <is>
          <t>biosphere</t>
        </is>
      </c>
      <c r="G439" t="inlineStr">
        <is>
          <t>from ecoinvent 3.7 "sugar beet production"</t>
        </is>
      </c>
    </row>
    <row r="440">
      <c r="A440" t="inlineStr">
        <is>
          <t>Phosphorus</t>
        </is>
      </c>
      <c r="B440" t="n">
        <v>1.77150537634e-06</v>
      </c>
      <c r="D440" t="inlineStr">
        <is>
          <t>kilogram</t>
        </is>
      </c>
      <c r="E440" t="inlineStr">
        <is>
          <t>water::surface water</t>
        </is>
      </c>
      <c r="F440" t="inlineStr">
        <is>
          <t>biosphere</t>
        </is>
      </c>
      <c r="G440" t="inlineStr">
        <is>
          <t>from ecoinvent 3.7 "sugar beet production"</t>
        </is>
      </c>
    </row>
    <row r="441">
      <c r="A441" t="inlineStr">
        <is>
          <t>Phosphate</t>
        </is>
      </c>
      <c r="B441" t="n">
        <v>1.38989247312e-06</v>
      </c>
      <c r="D441" t="inlineStr">
        <is>
          <t>kilogram</t>
        </is>
      </c>
      <c r="E441" t="inlineStr">
        <is>
          <t>water::ground-</t>
        </is>
      </c>
      <c r="F441" t="inlineStr">
        <is>
          <t>biosphere</t>
        </is>
      </c>
      <c r="G441" t="inlineStr">
        <is>
          <t>from ecoinvent 3.7 "sugar beet production"</t>
        </is>
      </c>
    </row>
    <row r="442">
      <c r="A442" t="inlineStr">
        <is>
          <t>Ethofumesate</t>
        </is>
      </c>
      <c r="B442" t="n">
        <v>1.2234344868e-06</v>
      </c>
      <c r="D442" t="inlineStr">
        <is>
          <t>kilogram</t>
        </is>
      </c>
      <c r="E442" t="inlineStr">
        <is>
          <t>soil::agricultural</t>
        </is>
      </c>
      <c r="F442" t="inlineStr">
        <is>
          <t>biosphere</t>
        </is>
      </c>
      <c r="G442" t="inlineStr">
        <is>
          <t>from ecoinvent 3.7 "sugar beet production"</t>
        </is>
      </c>
    </row>
    <row r="443">
      <c r="A443" t="inlineStr">
        <is>
          <t>Cyproconazole</t>
        </is>
      </c>
      <c r="B443" t="n">
        <v>1.04865813154e-06</v>
      </c>
      <c r="D443" t="inlineStr">
        <is>
          <t>kilogram</t>
        </is>
      </c>
      <c r="E443" t="inlineStr">
        <is>
          <t>soil::agricultural</t>
        </is>
      </c>
      <c r="F443" t="inlineStr">
        <is>
          <t>biosphere</t>
        </is>
      </c>
      <c r="G443" t="inlineStr">
        <is>
          <t>from ecoinvent 3.7 "sugar beet production"</t>
        </is>
      </c>
    </row>
    <row r="444">
      <c r="A444" t="inlineStr">
        <is>
          <t>Imidacloprid</t>
        </is>
      </c>
      <c r="B444" t="n">
        <v>1.00496404272e-06</v>
      </c>
      <c r="D444" t="inlineStr">
        <is>
          <t>kilogram</t>
        </is>
      </c>
      <c r="E444" t="inlineStr">
        <is>
          <t>soil::agricultural</t>
        </is>
      </c>
      <c r="F444" t="inlineStr">
        <is>
          <t>biosphere</t>
        </is>
      </c>
      <c r="G444" t="inlineStr">
        <is>
          <t>from ecoinvent 3.7 "sugar beet production"</t>
        </is>
      </c>
    </row>
    <row r="445">
      <c r="A445" t="inlineStr">
        <is>
          <t>Phenmedipham</t>
        </is>
      </c>
      <c r="B445" t="n">
        <v>7.95232416415e-07</v>
      </c>
      <c r="D445" t="inlineStr">
        <is>
          <t>kilogram</t>
        </is>
      </c>
      <c r="E445" t="inlineStr">
        <is>
          <t>soil::agricultural</t>
        </is>
      </c>
      <c r="F445" t="inlineStr">
        <is>
          <t>biosphere</t>
        </is>
      </c>
      <c r="G445" t="inlineStr">
        <is>
          <t>from ecoinvent 3.7 "sugar beet production"</t>
        </is>
      </c>
    </row>
    <row r="446">
      <c r="A446" t="inlineStr">
        <is>
          <t>Desmedipham</t>
        </is>
      </c>
      <c r="B446" t="n">
        <v>6.20456061158e-07</v>
      </c>
      <c r="D446" t="inlineStr">
        <is>
          <t>kilogram</t>
        </is>
      </c>
      <c r="E446" t="inlineStr">
        <is>
          <t>soil::agricultural</t>
        </is>
      </c>
      <c r="F446" t="inlineStr">
        <is>
          <t>biosphere</t>
        </is>
      </c>
      <c r="G446" t="inlineStr">
        <is>
          <t>from ecoinvent 3.7 "sugar beet production"</t>
        </is>
      </c>
    </row>
    <row r="447">
      <c r="A447" t="inlineStr">
        <is>
          <t>Zinc, ion</t>
        </is>
      </c>
      <c r="B447" t="n">
        <v>1.87086021505e-07</v>
      </c>
      <c r="D447" t="inlineStr">
        <is>
          <t>kilogram</t>
        </is>
      </c>
      <c r="E447" t="inlineStr">
        <is>
          <t>water::ground-</t>
        </is>
      </c>
      <c r="F447" t="inlineStr">
        <is>
          <t>biosphere</t>
        </is>
      </c>
      <c r="G447" t="inlineStr">
        <is>
          <t>from ecoinvent 3.7 "sugar beet production"</t>
        </is>
      </c>
    </row>
    <row r="448">
      <c r="A448" t="inlineStr">
        <is>
          <t>Zinc, ion</t>
        </is>
      </c>
      <c r="B448" t="n">
        <v>1.71623655914e-07</v>
      </c>
      <c r="D448" t="inlineStr">
        <is>
          <t>kilogram</t>
        </is>
      </c>
      <c r="E448" t="inlineStr">
        <is>
          <t>water::surface water</t>
        </is>
      </c>
      <c r="F448" t="inlineStr">
        <is>
          <t>biosphere</t>
        </is>
      </c>
      <c r="G448" t="inlineStr">
        <is>
          <t>from ecoinvent 3.7 "sugar beet production"</t>
        </is>
      </c>
    </row>
    <row r="449">
      <c r="A449" t="inlineStr">
        <is>
          <t>Chromium, ion</t>
        </is>
      </c>
      <c r="B449" t="n">
        <v>1.26741935484e-07</v>
      </c>
      <c r="D449" t="inlineStr">
        <is>
          <t>kilogram</t>
        </is>
      </c>
      <c r="E449" t="inlineStr">
        <is>
          <t>water::ground-</t>
        </is>
      </c>
      <c r="F449" t="inlineStr">
        <is>
          <t>biosphere</t>
        </is>
      </c>
      <c r="G449" t="inlineStr">
        <is>
          <t>from ecoinvent 3.7 "sugar beet production"</t>
        </is>
      </c>
    </row>
    <row r="450">
      <c r="A450" t="inlineStr">
        <is>
          <t>Chromium, ion</t>
        </is>
      </c>
      <c r="B450" t="n">
        <v>8.79365591398e-08</v>
      </c>
      <c r="D450" t="inlineStr">
        <is>
          <t>kilogram</t>
        </is>
      </c>
      <c r="E450" t="inlineStr">
        <is>
          <t>water::surface water</t>
        </is>
      </c>
      <c r="F450" t="inlineStr">
        <is>
          <t>biosphere</t>
        </is>
      </c>
      <c r="G450" t="inlineStr">
        <is>
          <t>from ecoinvent 3.7 "sugar beet production"</t>
        </is>
      </c>
    </row>
    <row r="451">
      <c r="A451" t="inlineStr">
        <is>
          <t>Copper, ion</t>
        </is>
      </c>
      <c r="B451" t="n">
        <v>7.63172043011e-08</v>
      </c>
      <c r="D451" t="inlineStr">
        <is>
          <t>kilogram</t>
        </is>
      </c>
      <c r="E451" t="inlineStr">
        <is>
          <t>water::surface water</t>
        </is>
      </c>
      <c r="F451" t="inlineStr">
        <is>
          <t>biosphere</t>
        </is>
      </c>
      <c r="G451" t="inlineStr">
        <is>
          <t>from ecoinvent 3.7 "sugar beet production"</t>
        </is>
      </c>
    </row>
    <row r="452">
      <c r="A452" t="inlineStr">
        <is>
          <t>Nickel, ion</t>
        </is>
      </c>
      <c r="B452" t="n">
        <v>7.51129032258e-08</v>
      </c>
      <c r="D452" t="inlineStr">
        <is>
          <t>kilogram</t>
        </is>
      </c>
      <c r="E452" t="inlineStr">
        <is>
          <t>water::surface water</t>
        </is>
      </c>
      <c r="F452" t="inlineStr">
        <is>
          <t>biosphere</t>
        </is>
      </c>
      <c r="G452" t="inlineStr">
        <is>
          <t>from ecoinvent 3.7 "sugar beet production"</t>
        </is>
      </c>
    </row>
    <row r="453">
      <c r="A453" t="inlineStr">
        <is>
          <t>Chromium</t>
        </is>
      </c>
      <c r="B453" t="n">
        <v>3.751344086e-08</v>
      </c>
      <c r="D453" t="inlineStr">
        <is>
          <t>kilogram</t>
        </is>
      </c>
      <c r="E453" t="inlineStr">
        <is>
          <t>soil::agricultural</t>
        </is>
      </c>
      <c r="F453" t="inlineStr">
        <is>
          <t>biosphere</t>
        </is>
      </c>
      <c r="G453" t="inlineStr">
        <is>
          <t>from ecoinvent 3.7 "sugar beet production"</t>
        </is>
      </c>
    </row>
    <row r="454">
      <c r="A454" t="inlineStr">
        <is>
          <t>Lead</t>
        </is>
      </c>
      <c r="B454" t="n">
        <v>3.35709677419e-08</v>
      </c>
      <c r="D454" t="inlineStr">
        <is>
          <t>kilogram</t>
        </is>
      </c>
      <c r="E454" t="inlineStr">
        <is>
          <t>water::surface water</t>
        </is>
      </c>
      <c r="F454" t="inlineStr">
        <is>
          <t>biosphere</t>
        </is>
      </c>
      <c r="G454" t="inlineStr">
        <is>
          <t>from ecoinvent 3.7 "sugar beet production"</t>
        </is>
      </c>
    </row>
    <row r="455">
      <c r="A455" t="inlineStr">
        <is>
          <t>Copper, ion</t>
        </is>
      </c>
      <c r="B455" t="n">
        <v>2.23989247312e-08</v>
      </c>
      <c r="D455" t="inlineStr">
        <is>
          <t>kilogram</t>
        </is>
      </c>
      <c r="E455" t="inlineStr">
        <is>
          <t>water::ground-</t>
        </is>
      </c>
      <c r="F455" t="inlineStr">
        <is>
          <t>biosphere</t>
        </is>
      </c>
      <c r="G455" t="inlineStr">
        <is>
          <t>from ecoinvent 3.7 "sugar beet production"</t>
        </is>
      </c>
    </row>
    <row r="456">
      <c r="A456" t="inlineStr">
        <is>
          <t>Lead</t>
        </is>
      </c>
      <c r="B456" t="n">
        <v>1.69247311828e-09</v>
      </c>
      <c r="D456" t="inlineStr">
        <is>
          <t>kilogram</t>
        </is>
      </c>
      <c r="E456" t="inlineStr">
        <is>
          <t>water::ground-</t>
        </is>
      </c>
      <c r="F456" t="inlineStr">
        <is>
          <t>biosphere</t>
        </is>
      </c>
      <c r="G456" t="inlineStr">
        <is>
          <t>from ecoinvent 3.7 "sugar beet production"</t>
        </is>
      </c>
    </row>
    <row r="457">
      <c r="A457" t="inlineStr">
        <is>
          <t>Cadmium, ion</t>
        </is>
      </c>
      <c r="B457" t="n">
        <v>8.29311827957e-10</v>
      </c>
      <c r="D457" t="inlineStr">
        <is>
          <t>kilogram</t>
        </is>
      </c>
      <c r="E457" t="inlineStr">
        <is>
          <t>water::surface water</t>
        </is>
      </c>
      <c r="F457" t="inlineStr">
        <is>
          <t>biosphere</t>
        </is>
      </c>
      <c r="G457" t="inlineStr">
        <is>
          <t>from ecoinvent 3.7 "sugar beet production"</t>
        </is>
      </c>
    </row>
    <row r="458">
      <c r="A458" t="inlineStr">
        <is>
          <t>Cadmium, ion</t>
        </is>
      </c>
      <c r="B458" t="n">
        <v>2.83107526882e-10</v>
      </c>
      <c r="D458" t="inlineStr">
        <is>
          <t>kilogram</t>
        </is>
      </c>
      <c r="E458" t="inlineStr">
        <is>
          <t>water::ground-</t>
        </is>
      </c>
      <c r="F458" t="inlineStr">
        <is>
          <t>biosphere</t>
        </is>
      </c>
      <c r="G458" t="inlineStr">
        <is>
          <t>from ecoinvent 3.7 "sugar beet production"</t>
        </is>
      </c>
    </row>
    <row r="459">
      <c r="A459" t="inlineStr">
        <is>
          <t>Mercury</t>
        </is>
      </c>
      <c r="B459" t="n">
        <v>2.7364516129e-10</v>
      </c>
      <c r="D459" t="inlineStr">
        <is>
          <t>kilogram</t>
        </is>
      </c>
      <c r="E459" t="inlineStr">
        <is>
          <t>water::surface water</t>
        </is>
      </c>
      <c r="F459" t="inlineStr">
        <is>
          <t>biosphere</t>
        </is>
      </c>
      <c r="G459" t="inlineStr">
        <is>
          <t>from ecoinvent 3.7 "sugar beet production"</t>
        </is>
      </c>
    </row>
    <row r="460">
      <c r="A460" t="inlineStr">
        <is>
          <t>Mercury</t>
        </is>
      </c>
      <c r="B460" t="n">
        <v>9.236236559140001e-12</v>
      </c>
      <c r="D460" t="inlineStr">
        <is>
          <t>kilogram</t>
        </is>
      </c>
      <c r="E460" t="inlineStr">
        <is>
          <t>water::ground-</t>
        </is>
      </c>
      <c r="F460" t="inlineStr">
        <is>
          <t>biosphere</t>
        </is>
      </c>
      <c r="G460" t="inlineStr">
        <is>
          <t>from ecoinvent 3.7 "sugar beet production"</t>
        </is>
      </c>
    </row>
    <row r="461">
      <c r="A461" t="inlineStr">
        <is>
          <t>Nickel, ion</t>
        </is>
      </c>
      <c r="B461" t="n">
        <v>1.19301075269e-12</v>
      </c>
      <c r="D461" t="inlineStr">
        <is>
          <t>kilogram</t>
        </is>
      </c>
      <c r="E461" t="inlineStr">
        <is>
          <t>water::ground-</t>
        </is>
      </c>
      <c r="F461" t="inlineStr">
        <is>
          <t>biosphere</t>
        </is>
      </c>
      <c r="G461" t="inlineStr">
        <is>
          <t>from ecoinvent 3.7 "sugar beet production"</t>
        </is>
      </c>
    </row>
    <row r="462">
      <c r="A462" t="inlineStr">
        <is>
          <t>Nickel</t>
        </is>
      </c>
      <c r="B462" t="n">
        <v>-2.96989247299999e-09</v>
      </c>
      <c r="D462" t="inlineStr">
        <is>
          <t>kilogram</t>
        </is>
      </c>
      <c r="E462" t="inlineStr">
        <is>
          <t>soil::agricultural</t>
        </is>
      </c>
      <c r="F462" t="inlineStr">
        <is>
          <t>biosphere</t>
        </is>
      </c>
      <c r="G462" t="inlineStr">
        <is>
          <t>from ecoinvent 3.7 "sugar beet production"</t>
        </is>
      </c>
    </row>
    <row r="463">
      <c r="A463" t="inlineStr">
        <is>
          <t>Mercury</t>
        </is>
      </c>
      <c r="B463" t="n">
        <v>-4.9112903226e-09</v>
      </c>
      <c r="D463" t="inlineStr">
        <is>
          <t>kilogram</t>
        </is>
      </c>
      <c r="E463" t="inlineStr">
        <is>
          <t>soil::agricultural</t>
        </is>
      </c>
      <c r="F463" t="inlineStr">
        <is>
          <t>biosphere</t>
        </is>
      </c>
      <c r="G463" t="inlineStr">
        <is>
          <t>from ecoinvent 3.7 "sugar beet production"</t>
        </is>
      </c>
    </row>
    <row r="464">
      <c r="A464" t="inlineStr">
        <is>
          <t>Cadmium</t>
        </is>
      </c>
      <c r="B464" t="n">
        <v>-2.96892473118e-08</v>
      </c>
      <c r="D464" t="inlineStr">
        <is>
          <t>kilogram</t>
        </is>
      </c>
      <c r="E464" t="inlineStr">
        <is>
          <t>soil::agricultural</t>
        </is>
      </c>
      <c r="F464" t="inlineStr">
        <is>
          <t>biosphere</t>
        </is>
      </c>
      <c r="G464" t="inlineStr">
        <is>
          <t>from ecoinvent 3.7 "sugar beet production"</t>
        </is>
      </c>
    </row>
    <row r="465">
      <c r="A465" t="inlineStr">
        <is>
          <t>Lead</t>
        </is>
      </c>
      <c r="B465" t="n">
        <v>-1.40606451613e-07</v>
      </c>
      <c r="D465" t="inlineStr">
        <is>
          <t>kilogram</t>
        </is>
      </c>
      <c r="E465" t="inlineStr">
        <is>
          <t>soil::agricultural</t>
        </is>
      </c>
      <c r="F465" t="inlineStr">
        <is>
          <t>biosphere</t>
        </is>
      </c>
      <c r="G465" t="inlineStr">
        <is>
          <t>from ecoinvent 3.7 "sugar beet production"</t>
        </is>
      </c>
    </row>
    <row r="466">
      <c r="A466" t="inlineStr">
        <is>
          <t>Zinc</t>
        </is>
      </c>
      <c r="B466" t="n">
        <v>-4.3834408602e-07</v>
      </c>
      <c r="D466" t="inlineStr">
        <is>
          <t>kilogram</t>
        </is>
      </c>
      <c r="E466" t="inlineStr">
        <is>
          <t>soil::agricultural</t>
        </is>
      </c>
      <c r="F466" t="inlineStr">
        <is>
          <t>biosphere</t>
        </is>
      </c>
      <c r="G466" t="inlineStr">
        <is>
          <t>from ecoinvent 3.7 "sugar beet production"</t>
        </is>
      </c>
    </row>
    <row r="467">
      <c r="A467" t="inlineStr">
        <is>
          <t>Copper</t>
        </is>
      </c>
      <c r="B467" t="n">
        <v>-1.43161290323e-06</v>
      </c>
      <c r="D467" t="inlineStr">
        <is>
          <t>kilogram</t>
        </is>
      </c>
      <c r="E467" t="inlineStr">
        <is>
          <t>soil::agricultural</t>
        </is>
      </c>
      <c r="F467" t="inlineStr">
        <is>
          <t>biosphere</t>
        </is>
      </c>
      <c r="G467" t="inlineStr">
        <is>
          <t>from ecoinvent 3.7 "sugar beet production"</t>
        </is>
      </c>
    </row>
    <row r="468">
      <c r="A468" t="inlineStr">
        <is>
          <t>Water, unspecified natural origin</t>
        </is>
      </c>
      <c r="B468" t="n">
        <v>0</v>
      </c>
      <c r="D468" t="inlineStr">
        <is>
          <t>cubic meter</t>
        </is>
      </c>
      <c r="E468" t="inlineStr">
        <is>
          <t>natural resource::in water</t>
        </is>
      </c>
      <c r="F468" t="inlineStr">
        <is>
          <t>biosphere</t>
        </is>
      </c>
      <c r="G468" t="inlineStr">
        <is>
          <t>WF for surgarbeet from https://doi.org/10.1016/j.jclepro.2017.02.032</t>
        </is>
      </c>
    </row>
    <row r="469"/>
    <row r="470">
      <c r="A470" t="inlineStr">
        <is>
          <t>Activity</t>
        </is>
      </c>
      <c r="B470" t="inlineStr">
        <is>
          <t>Ethanol production, via fermentation, from sugarbeet, energy allocation</t>
        </is>
      </c>
    </row>
    <row r="471">
      <c r="A471" t="inlineStr">
        <is>
          <t>location</t>
        </is>
      </c>
      <c r="B471" t="inlineStr">
        <is>
          <t>RER</t>
        </is>
      </c>
    </row>
    <row r="472">
      <c r="A472" t="inlineStr">
        <is>
          <t>production amount</t>
        </is>
      </c>
      <c r="B472" t="n">
        <v>1</v>
      </c>
    </row>
    <row r="473">
      <c r="A473" t="inlineStr">
        <is>
          <t>reference product</t>
        </is>
      </c>
      <c r="B473" t="inlineStr">
        <is>
          <t>ethanol, from sugarbeet</t>
        </is>
      </c>
    </row>
    <row r="474">
      <c r="A474" t="inlineStr">
        <is>
          <t>type</t>
        </is>
      </c>
      <c r="B474" t="inlineStr">
        <is>
          <t>process</t>
        </is>
      </c>
    </row>
    <row r="475">
      <c r="A475" t="inlineStr">
        <is>
          <t>source</t>
        </is>
      </c>
      <c r="B475" t="inlineStr">
        <is>
          <t>Life Cycle Assessment of Biofuels in EU/CH, F. Cozzolini 2018, PSI</t>
        </is>
      </c>
    </row>
    <row r="476">
      <c r="A476" t="inlineStr">
        <is>
          <t>unit</t>
        </is>
      </c>
      <c r="B476" t="inlineStr">
        <is>
          <t>kilogram</t>
        </is>
      </c>
    </row>
    <row r="477">
      <c r="A477" t="inlineStr">
        <is>
          <t>Conversion efficiency (exc. Fuel)</t>
        </is>
      </c>
      <c r="B477" t="n">
        <v>0.7125338154457657</v>
      </c>
    </row>
    <row r="478">
      <c r="A478" t="inlineStr">
        <is>
          <t>classifications</t>
        </is>
      </c>
      <c r="B478" t="inlineStr">
        <is>
          <t>CPC::34131:Ethyl alcohol and other spirits, denatured, of any strength</t>
        </is>
      </c>
    </row>
    <row r="479">
      <c r="A479" t="inlineStr">
        <is>
          <t>Exchanges</t>
        </is>
      </c>
    </row>
    <row r="480">
      <c r="A480" t="inlineStr">
        <is>
          <t>name</t>
        </is>
      </c>
      <c r="B480" t="inlineStr">
        <is>
          <t>amount</t>
        </is>
      </c>
      <c r="C480" t="inlineStr">
        <is>
          <t>location</t>
        </is>
      </c>
      <c r="D480" t="inlineStr">
        <is>
          <t>unit</t>
        </is>
      </c>
      <c r="E480" t="inlineStr">
        <is>
          <t>categories</t>
        </is>
      </c>
      <c r="F480" t="inlineStr">
        <is>
          <t>type</t>
        </is>
      </c>
      <c r="G480" t="inlineStr">
        <is>
          <t>comment</t>
        </is>
      </c>
      <c r="H480" t="inlineStr">
        <is>
          <t>reference product</t>
        </is>
      </c>
    </row>
    <row r="481">
      <c r="A481" t="inlineStr">
        <is>
          <t>Ethanol production, via fermentation, from sugarbeet, energy allocation</t>
        </is>
      </c>
      <c r="B481" t="n">
        <v>1</v>
      </c>
      <c r="C481" t="inlineStr">
        <is>
          <t>RER</t>
        </is>
      </c>
      <c r="D481" t="inlineStr">
        <is>
          <t>kilogram</t>
        </is>
      </c>
      <c r="E481" t="inlineStr">
        <is>
          <t>Francesco TH::BioEthanol::Sugarbeet to EtOH</t>
        </is>
      </c>
      <c r="F481" t="inlineStr">
        <is>
          <t>production</t>
        </is>
      </c>
      <c r="H481" t="inlineStr">
        <is>
          <t>ethanol, from sugarbeet</t>
        </is>
      </c>
    </row>
    <row r="482">
      <c r="A482" t="inlineStr">
        <is>
          <t>Farming and supply of sugarbeet</t>
        </is>
      </c>
      <c r="B482" t="n">
        <v>9.23</v>
      </c>
      <c r="C482" t="inlineStr">
        <is>
          <t>RER</t>
        </is>
      </c>
      <c r="D482" t="inlineStr">
        <is>
          <t>kilogram</t>
        </is>
      </c>
      <c r="E482" t="inlineStr">
        <is>
          <t>Materials/fuels</t>
        </is>
      </c>
      <c r="F482" t="inlineStr">
        <is>
          <t>technosphere</t>
        </is>
      </c>
      <c r="G482" t="inlineStr">
        <is>
          <t>1.31 MJ/MJ ethanol.</t>
        </is>
      </c>
      <c r="H482" t="inlineStr">
        <is>
          <t>Sugar beet cultivation</t>
        </is>
      </c>
    </row>
    <row r="483">
      <c r="A483" t="inlineStr">
        <is>
          <t>market for heat, from steam, in chemical industry</t>
        </is>
      </c>
      <c r="B483" t="n">
        <v>2.20968</v>
      </c>
      <c r="C483" t="inlineStr">
        <is>
          <t>RER</t>
        </is>
      </c>
      <c r="D483" t="inlineStr">
        <is>
          <t>megajoule</t>
        </is>
      </c>
      <c r="E483" t="inlineStr">
        <is>
          <t>Electricity/heat</t>
        </is>
      </c>
      <c r="F483" t="inlineStr">
        <is>
          <t>technosphere</t>
        </is>
      </c>
      <c r="G483" t="inlineStr">
        <is>
          <t>Source: Kaltschmitt, M.; Reinhardt, G., A.: Nachwachsende EnergietrÃ¤ger: Grundlagen, Verfahren, Ã¶kologische Bilanzierung; Vieweg 1997; ISBN 3-528-06778-0</t>
        </is>
      </c>
      <c r="H483" t="inlineStr">
        <is>
          <t>heat, from steam, in chemical industry</t>
        </is>
      </c>
    </row>
    <row r="484">
      <c r="A484" t="inlineStr">
        <is>
          <t>market for transport, freight train</t>
        </is>
      </c>
      <c r="B484" t="n">
        <v>0.27336</v>
      </c>
      <c r="C484" t="inlineStr">
        <is>
          <t>Europe without Switzerland</t>
        </is>
      </c>
      <c r="D484" t="inlineStr">
        <is>
          <t>ton kilometer</t>
        </is>
      </c>
      <c r="E484" t="inlineStr">
        <is>
          <t>Electricity/heat</t>
        </is>
      </c>
      <c r="F484" t="inlineStr">
        <is>
          <t>technosphere</t>
        </is>
      </c>
      <c r="G484" t="inlineStr">
        <is>
          <t>Rail transport of ethanol via train over a distance of 381 km. 4.4 % of the ethanol produced is trtansported this way.Source: Dautrebande, O., TotalFinaElf, January 2002</t>
        </is>
      </c>
      <c r="H484" t="inlineStr">
        <is>
          <t>transport, freight train</t>
        </is>
      </c>
    </row>
    <row r="485">
      <c r="A485" t="inlineStr">
        <is>
          <t>market for transport, freight, inland waterways, barge</t>
        </is>
      </c>
      <c r="B485" t="n">
        <v>0.15276</v>
      </c>
      <c r="C485" t="inlineStr">
        <is>
          <t>RER</t>
        </is>
      </c>
      <c r="D485" t="inlineStr">
        <is>
          <t>ton kilometer</t>
        </is>
      </c>
      <c r="E485" t="inlineStr">
        <is>
          <t>Electricity/heat</t>
        </is>
      </c>
      <c r="F485" t="inlineStr">
        <is>
          <t>technosphere</t>
        </is>
      </c>
      <c r="G485" t="inlineStr">
        <is>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is>
      </c>
      <c r="H485" t="inlineStr">
        <is>
          <t>transport, freight, inland waterways, barge</t>
        </is>
      </c>
    </row>
    <row r="486">
      <c r="A486" t="inlineStr">
        <is>
          <t>market for transport, freight, lorry, unspecified</t>
        </is>
      </c>
      <c r="B486" t="n">
        <v>0.364748</v>
      </c>
      <c r="C486" t="inlineStr">
        <is>
          <t>RER</t>
        </is>
      </c>
      <c r="D486" t="inlineStr">
        <is>
          <t>ton kilometer</t>
        </is>
      </c>
      <c r="E486" t="inlineStr">
        <is>
          <t>Electricity/heat</t>
        </is>
      </c>
      <c r="F486" t="inlineStr">
        <is>
          <t>technosphere</t>
        </is>
      </c>
      <c r="G486" t="inlineStr">
        <is>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is>
      </c>
      <c r="H486" t="inlineStr">
        <is>
          <t>transport, freight, lorry, unspecified</t>
        </is>
      </c>
    </row>
    <row r="487">
      <c r="A487" t="inlineStr">
        <is>
          <t>market for transport, freight, lorry, unspecified</t>
        </is>
      </c>
      <c r="B487" t="n">
        <v>0.32964</v>
      </c>
      <c r="C487" t="inlineStr">
        <is>
          <t>RER</t>
        </is>
      </c>
      <c r="D487" t="inlineStr">
        <is>
          <t>ton kilometer</t>
        </is>
      </c>
      <c r="E487" t="inlineStr">
        <is>
          <t>Electricity/heat</t>
        </is>
      </c>
      <c r="F487" t="inlineStr">
        <is>
          <t>technosphere</t>
        </is>
      </c>
      <c r="G487" t="inlineStr">
        <is>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is>
      </c>
      <c r="H487" t="inlineStr">
        <is>
          <t>transport, freight, lorry, unspecified</t>
        </is>
      </c>
    </row>
    <row r="488">
      <c r="A488" t="inlineStr">
        <is>
          <t>market for transport, freight, lorry, unspecified</t>
        </is>
      </c>
      <c r="B488" t="n">
        <v>0.1608</v>
      </c>
      <c r="C488" t="inlineStr">
        <is>
          <t>RER</t>
        </is>
      </c>
      <c r="D488" t="inlineStr">
        <is>
          <t>ton kilometer</t>
        </is>
      </c>
      <c r="E488" t="inlineStr">
        <is>
          <t>Electricity/heat</t>
        </is>
      </c>
      <c r="F488" t="inlineStr">
        <is>
          <t>technosphere</t>
        </is>
      </c>
      <c r="G488" t="inlineStr">
        <is>
          <t>Transport of ethanol via 40 t truck from depot to filling station over a distance of 150 km = 0.006 tkmSource: IMO, 2009</t>
        </is>
      </c>
      <c r="H488" t="inlineStr">
        <is>
          <t>transport, freight, lorry, unspecified</t>
        </is>
      </c>
    </row>
    <row r="489">
      <c r="A489" t="inlineStr">
        <is>
          <t>market for transport, freight, sea, tanker for petroleum</t>
        </is>
      </c>
      <c r="B489" t="n">
        <v>1.11756</v>
      </c>
      <c r="C489" t="inlineStr">
        <is>
          <t>GLO</t>
        </is>
      </c>
      <c r="D489" t="inlineStr">
        <is>
          <t>ton kilometer</t>
        </is>
      </c>
      <c r="E489" t="inlineStr">
        <is>
          <t>Electricity/heat</t>
        </is>
      </c>
      <c r="F489" t="inlineStr">
        <is>
          <t>technosphere</t>
        </is>
      </c>
      <c r="G489" t="inlineStr">
        <is>
          <t>Maritime transport of Ethanol via product tanker over a distance of 1118 km. 31.6% of the Ethanol produced is transported this way.Source: IMO, 2009</t>
        </is>
      </c>
      <c r="H489" t="inlineStr">
        <is>
          <t>transport, freight, sea, tanker for petroleum</t>
        </is>
      </c>
    </row>
    <row r="490">
      <c r="A490" t="inlineStr">
        <is>
          <t>market group for electricity, medium voltage</t>
        </is>
      </c>
      <c r="B490" t="n">
        <v>0.20295</v>
      </c>
      <c r="C490" t="inlineStr">
        <is>
          <t>Europe without Switzerland</t>
        </is>
      </c>
      <c r="D490" t="inlineStr">
        <is>
          <t>kilowatt hour</t>
        </is>
      </c>
      <c r="E490" t="inlineStr">
        <is>
          <t>Electricity/heat</t>
        </is>
      </c>
      <c r="F490" t="inlineStr">
        <is>
          <t>technosphere</t>
        </is>
      </c>
      <c r="G490" t="inlineStr">
        <is>
          <t>Source: Kaltschmitt, M.; Reinhardt, G., A.: Nachwachsende EnergietrÃ¤ger: Grundlagen, Verfahren, Ã¶kologische Bilanzierung; Vieweg 1997; ISBN 3-528-06778-0</t>
        </is>
      </c>
      <c r="H490" t="inlineStr">
        <is>
          <t>electricity, medium voltage</t>
        </is>
      </c>
    </row>
    <row r="491">
      <c r="A491" t="inlineStr">
        <is>
          <t>Carbon dioxide, non-fossil</t>
        </is>
      </c>
      <c r="B491" t="n">
        <v>1.851070833333333</v>
      </c>
      <c r="D491" t="inlineStr">
        <is>
          <t>kilogram</t>
        </is>
      </c>
      <c r="E491" t="inlineStr">
        <is>
          <t>air</t>
        </is>
      </c>
      <c r="F491" t="inlineStr">
        <is>
          <t>biosphere</t>
        </is>
      </c>
    </row>
    <row r="492"/>
    <row r="493"/>
    <row r="494">
      <c r="A494" t="inlineStr">
        <is>
          <t>Activity</t>
        </is>
      </c>
      <c r="B494" t="inlineStr">
        <is>
          <t>Ethanol production, via fermentation, from sugarbeet, with carbon capture and storage, energy allocation</t>
        </is>
      </c>
    </row>
    <row r="495">
      <c r="A495" t="inlineStr">
        <is>
          <t>location</t>
        </is>
      </c>
      <c r="B495" t="inlineStr">
        <is>
          <t>RER</t>
        </is>
      </c>
    </row>
    <row r="496">
      <c r="A496" t="inlineStr">
        <is>
          <t>production amount</t>
        </is>
      </c>
      <c r="B496" t="n">
        <v>1</v>
      </c>
    </row>
    <row r="497">
      <c r="A497" t="inlineStr">
        <is>
          <t>reference product</t>
        </is>
      </c>
      <c r="B497" t="inlineStr">
        <is>
          <t>ethanol, from sugarbeet</t>
        </is>
      </c>
    </row>
    <row r="498">
      <c r="A498" t="inlineStr">
        <is>
          <t>type</t>
        </is>
      </c>
      <c r="B498" t="inlineStr">
        <is>
          <t>process</t>
        </is>
      </c>
    </row>
    <row r="499">
      <c r="A499" t="inlineStr">
        <is>
          <t>source</t>
        </is>
      </c>
      <c r="B499" t="inlineStr">
        <is>
          <t>Life Cycle Assessment of Biofuels in EU/CH, F. Cozzolini 2018, PSI</t>
        </is>
      </c>
    </row>
    <row r="500">
      <c r="A500" t="inlineStr">
        <is>
          <t>comment</t>
        </is>
      </c>
      <c r="B500" t="inlineStr">
        <is>
          <t>A CCS input is manually added, with an electricity niput fo 180 kWh/t CO2 captured, as with GREET datasets, and a CCS dataset from Volkart et al, 2013..</t>
        </is>
      </c>
    </row>
    <row r="501">
      <c r="A501" t="inlineStr">
        <is>
          <t>unit</t>
        </is>
      </c>
      <c r="B501" t="inlineStr">
        <is>
          <t>kilogram</t>
        </is>
      </c>
    </row>
    <row r="502">
      <c r="A502" t="inlineStr">
        <is>
          <t>Conversion efficiency (exc. Fuel)</t>
        </is>
      </c>
      <c r="B502" t="n">
        <v>0.4574903649756467</v>
      </c>
    </row>
    <row r="503">
      <c r="A503" t="inlineStr">
        <is>
          <t>classifications</t>
        </is>
      </c>
      <c r="B503" t="inlineStr">
        <is>
          <t>CPC::34131:Ethyl alcohol and other spirits, denatured, of any strength</t>
        </is>
      </c>
    </row>
    <row r="504">
      <c r="A504" t="inlineStr">
        <is>
          <t>Exchanges</t>
        </is>
      </c>
    </row>
    <row r="505">
      <c r="A505" t="inlineStr">
        <is>
          <t>name</t>
        </is>
      </c>
      <c r="B505" t="inlineStr">
        <is>
          <t>amount</t>
        </is>
      </c>
      <c r="C505" t="inlineStr">
        <is>
          <t>location</t>
        </is>
      </c>
      <c r="D505" t="inlineStr">
        <is>
          <t>unit</t>
        </is>
      </c>
      <c r="E505" t="inlineStr">
        <is>
          <t>categories</t>
        </is>
      </c>
      <c r="F505" t="inlineStr">
        <is>
          <t>type</t>
        </is>
      </c>
      <c r="G505" t="inlineStr">
        <is>
          <t>comment</t>
        </is>
      </c>
      <c r="H505" t="inlineStr">
        <is>
          <t>reference product</t>
        </is>
      </c>
    </row>
    <row r="506">
      <c r="A506" t="inlineStr">
        <is>
          <t>Ethanol production, via fermentation, from sugarbeet, with carbon capture and storage, energy allocation</t>
        </is>
      </c>
      <c r="B506" t="n">
        <v>1</v>
      </c>
      <c r="C506" t="inlineStr">
        <is>
          <t>RER</t>
        </is>
      </c>
      <c r="D506" t="inlineStr">
        <is>
          <t>kilogram</t>
        </is>
      </c>
      <c r="E506" t="inlineStr">
        <is>
          <t>Francesco TH::BioEthanol::Sugarbeet to EtOH</t>
        </is>
      </c>
      <c r="F506" t="inlineStr">
        <is>
          <t>production</t>
        </is>
      </c>
      <c r="H506" t="inlineStr">
        <is>
          <t>ethanol, from sugarbeet</t>
        </is>
      </c>
    </row>
    <row r="507">
      <c r="A507" t="inlineStr">
        <is>
          <t>Farming and supply of sugarbeet</t>
        </is>
      </c>
      <c r="B507" t="n">
        <v>9.23</v>
      </c>
      <c r="C507" t="inlineStr">
        <is>
          <t>RER</t>
        </is>
      </c>
      <c r="D507" t="inlineStr">
        <is>
          <t>kilogram</t>
        </is>
      </c>
      <c r="E507" t="inlineStr">
        <is>
          <t>Materials/fuels</t>
        </is>
      </c>
      <c r="F507" t="inlineStr">
        <is>
          <t>technosphere</t>
        </is>
      </c>
      <c r="H507" t="inlineStr">
        <is>
          <t>Sugar beet cultivation</t>
        </is>
      </c>
    </row>
    <row r="508">
      <c r="A508" t="inlineStr">
        <is>
          <t>market for heat, from steam, in chemical industry</t>
        </is>
      </c>
      <c r="B508" t="n">
        <v>2.20968</v>
      </c>
      <c r="C508" t="inlineStr">
        <is>
          <t>RER</t>
        </is>
      </c>
      <c r="D508" t="inlineStr">
        <is>
          <t>megajoule</t>
        </is>
      </c>
      <c r="E508" t="inlineStr">
        <is>
          <t>Electricity/heat</t>
        </is>
      </c>
      <c r="F508" t="inlineStr">
        <is>
          <t>technosphere</t>
        </is>
      </c>
      <c r="G508" t="inlineStr">
        <is>
          <t>Source: Kaltschmitt, M.; Reinhardt, G., A.: Nachwachsende EnergietrÃ¤ger: Grundlagen, Verfahren, Ã¶kologische Bilanzierung; Vieweg 1997; ISBN 3-528-06778-0</t>
        </is>
      </c>
      <c r="H508" t="inlineStr">
        <is>
          <t>heat, from steam, in chemical industry</t>
        </is>
      </c>
    </row>
    <row r="509">
      <c r="A509" t="inlineStr">
        <is>
          <t>market for transport, freight train</t>
        </is>
      </c>
      <c r="B509" t="n">
        <v>0.27336</v>
      </c>
      <c r="C509" t="inlineStr">
        <is>
          <t>Europe without Switzerland</t>
        </is>
      </c>
      <c r="D509" t="inlineStr">
        <is>
          <t>ton kilometer</t>
        </is>
      </c>
      <c r="E509" t="inlineStr">
        <is>
          <t>Electricity/heat</t>
        </is>
      </c>
      <c r="F509" t="inlineStr">
        <is>
          <t>technosphere</t>
        </is>
      </c>
      <c r="G509" t="inlineStr">
        <is>
          <t>Rail transport of ethanol via train over a distance of 381 km. 4.4 % of the ethanol produced is trtansported this way.Source: Dautrebande, O., TotalFinaElf, January 2002</t>
        </is>
      </c>
      <c r="H509" t="inlineStr">
        <is>
          <t>transport, freight train</t>
        </is>
      </c>
    </row>
    <row r="510">
      <c r="A510" t="inlineStr">
        <is>
          <t>market for transport, freight, inland waterways, barge</t>
        </is>
      </c>
      <c r="B510" t="n">
        <v>0.15276</v>
      </c>
      <c r="C510" t="inlineStr">
        <is>
          <t>RER</t>
        </is>
      </c>
      <c r="D510" t="inlineStr">
        <is>
          <t>ton kilometer</t>
        </is>
      </c>
      <c r="E510" t="inlineStr">
        <is>
          <t>Electricity/heat</t>
        </is>
      </c>
      <c r="F510" t="inlineStr">
        <is>
          <t>technosphere</t>
        </is>
      </c>
      <c r="G510" t="inlineStr">
        <is>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is>
      </c>
      <c r="H510" t="inlineStr">
        <is>
          <t>transport, freight, inland waterways, barge</t>
        </is>
      </c>
    </row>
    <row r="511">
      <c r="A511" t="inlineStr">
        <is>
          <t>market for transport, freight, lorry, unspecified</t>
        </is>
      </c>
      <c r="B511" t="n">
        <v>0.364748</v>
      </c>
      <c r="C511" t="inlineStr">
        <is>
          <t>RER</t>
        </is>
      </c>
      <c r="D511" t="inlineStr">
        <is>
          <t>ton kilometer</t>
        </is>
      </c>
      <c r="E511" t="inlineStr">
        <is>
          <t>Electricity/heat</t>
        </is>
      </c>
      <c r="F511" t="inlineStr">
        <is>
          <t>technosphere</t>
        </is>
      </c>
      <c r="G511" t="inlineStr">
        <is>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is>
      </c>
      <c r="H511" t="inlineStr">
        <is>
          <t>transport, freight, lorry, unspecified</t>
        </is>
      </c>
    </row>
    <row r="512">
      <c r="A512" t="inlineStr">
        <is>
          <t>market for transport, freight, lorry, unspecified</t>
        </is>
      </c>
      <c r="B512" t="n">
        <v>0.32964</v>
      </c>
      <c r="C512" t="inlineStr">
        <is>
          <t>RER</t>
        </is>
      </c>
      <c r="D512" t="inlineStr">
        <is>
          <t>ton kilometer</t>
        </is>
      </c>
      <c r="E512" t="inlineStr">
        <is>
          <t>Electricity/heat</t>
        </is>
      </c>
      <c r="F512" t="inlineStr">
        <is>
          <t>technosphere</t>
        </is>
      </c>
      <c r="G512" t="inlineStr">
        <is>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is>
      </c>
      <c r="H512" t="inlineStr">
        <is>
          <t>transport, freight, lorry, unspecified</t>
        </is>
      </c>
    </row>
    <row r="513">
      <c r="A513" t="inlineStr">
        <is>
          <t>market for transport, freight, lorry, unspecified</t>
        </is>
      </c>
      <c r="B513" t="n">
        <v>0.1608</v>
      </c>
      <c r="C513" t="inlineStr">
        <is>
          <t>RER</t>
        </is>
      </c>
      <c r="D513" t="inlineStr">
        <is>
          <t>ton kilometer</t>
        </is>
      </c>
      <c r="E513" t="inlineStr">
        <is>
          <t>Electricity/heat</t>
        </is>
      </c>
      <c r="F513" t="inlineStr">
        <is>
          <t>technosphere</t>
        </is>
      </c>
      <c r="G513" t="inlineStr">
        <is>
          <t>Transport of ethanol via 40 t truck from depot to filling station over a distance of 150 km = 0.006 tkmSource: IMO, 2009</t>
        </is>
      </c>
      <c r="H513" t="inlineStr">
        <is>
          <t>transport, freight, lorry, unspecified</t>
        </is>
      </c>
    </row>
    <row r="514">
      <c r="A514" t="inlineStr">
        <is>
          <t>market for transport, freight, sea, tanker for petroleum</t>
        </is>
      </c>
      <c r="B514" t="n">
        <v>1.11756</v>
      </c>
      <c r="C514" t="inlineStr">
        <is>
          <t>GLO</t>
        </is>
      </c>
      <c r="D514" t="inlineStr">
        <is>
          <t>ton kilometer</t>
        </is>
      </c>
      <c r="E514" t="inlineStr">
        <is>
          <t>Electricity/heat</t>
        </is>
      </c>
      <c r="F514" t="inlineStr">
        <is>
          <t>technosphere</t>
        </is>
      </c>
      <c r="G514" t="inlineStr">
        <is>
          <t>Maritime transport of Ethanol via product tanker over a distance of 1118 km. 31.6% of the Ethanol produced is transported this way.Source: IMO, 2009</t>
        </is>
      </c>
      <c r="H514" t="inlineStr">
        <is>
          <t>transport, freight, sea, tanker for petroleum</t>
        </is>
      </c>
    </row>
    <row r="515">
      <c r="A515" t="inlineStr">
        <is>
          <t>market group for electricity, medium voltage</t>
        </is>
      </c>
      <c r="B515" t="n">
        <v>0.20295</v>
      </c>
      <c r="C515" t="inlineStr">
        <is>
          <t>Europe without Switzerland</t>
        </is>
      </c>
      <c r="D515" t="inlineStr">
        <is>
          <t>kilowatt hour</t>
        </is>
      </c>
      <c r="E515" t="inlineStr">
        <is>
          <t>Electricity/heat</t>
        </is>
      </c>
      <c r="F515" t="inlineStr">
        <is>
          <t>technosphere</t>
        </is>
      </c>
      <c r="G515" t="inlineStr">
        <is>
          <t>Source: Kaltschmitt, M.; Reinhardt, G., A.: Nachwachsende EnergietrÃ¤ger: Grundlagen, Verfahren, Ã¶kologische Bilanzierung; Vieweg 1997; ISBN 3-528-06778-0</t>
        </is>
      </c>
      <c r="H515" t="inlineStr">
        <is>
          <t>electricity, medium voltage</t>
        </is>
      </c>
    </row>
    <row r="516">
      <c r="A516" t="inlineStr">
        <is>
          <t>Carbon dioxide, non-fossil</t>
        </is>
      </c>
      <c r="B516" t="n">
        <v>0.04627677083333337</v>
      </c>
      <c r="D516" t="inlineStr">
        <is>
          <t>kilogram</t>
        </is>
      </c>
      <c r="E516" t="inlineStr">
        <is>
          <t>air</t>
        </is>
      </c>
      <c r="F516" t="inlineStr">
        <is>
          <t>biosphere</t>
        </is>
      </c>
    </row>
    <row r="517">
      <c r="A517" t="inlineStr">
        <is>
          <t>market group for electricity, medium voltage</t>
        </is>
      </c>
      <c r="B517" t="n">
        <v>0.32486293125</v>
      </c>
      <c r="C517" t="inlineStr">
        <is>
          <t>Europe without Switzerland</t>
        </is>
      </c>
      <c r="D517" t="inlineStr">
        <is>
          <t>kilowatt hour</t>
        </is>
      </c>
      <c r="E517" t="inlineStr">
        <is>
          <t>Electricity/heat</t>
        </is>
      </c>
      <c r="F517" t="inlineStr">
        <is>
          <t>technosphere</t>
        </is>
      </c>
      <c r="G517" t="inlineStr">
        <is>
          <t>Electricity ethanol depot = 0.00084 MJ/ MJ EtOHElectricity ethanol filling station = 0.0034 MJ/ MJ EtOHSource: Dautrebande, O., TotalFinaElf, January 2002</t>
        </is>
      </c>
      <c r="H517" t="inlineStr">
        <is>
          <t>electricity, medium voltage</t>
        </is>
      </c>
    </row>
    <row r="518">
      <c r="A518" t="inlineStr">
        <is>
          <t>carbon dioxide storage at wood burning power plant 20 MW post, pipeline 200km, storage 1000m</t>
        </is>
      </c>
      <c r="B518" t="n">
        <v>1.8047940625</v>
      </c>
      <c r="C518" t="inlineStr">
        <is>
          <t>RER</t>
        </is>
      </c>
      <c r="D518" t="inlineStr">
        <is>
          <t>kilogram</t>
        </is>
      </c>
      <c r="F518" t="inlineStr">
        <is>
          <t>technosphere</t>
        </is>
      </c>
      <c r="H518" t="inlineStr">
        <is>
          <t>carbon dioxide storage at wood burning power plant 20 MW post, pipeline 200km, storage 1000m</t>
        </is>
      </c>
    </row>
    <row r="519"/>
    <row r="520">
      <c r="A520" t="inlineStr">
        <is>
          <t>Activity</t>
        </is>
      </c>
      <c r="B520" t="inlineStr">
        <is>
          <t>Ethanol, from sugarbeet, at fuelling station</t>
        </is>
      </c>
    </row>
    <row r="521">
      <c r="A521" t="inlineStr">
        <is>
          <t>location</t>
        </is>
      </c>
      <c r="B521" t="inlineStr">
        <is>
          <t>RER</t>
        </is>
      </c>
    </row>
    <row r="522">
      <c r="A522" t="inlineStr">
        <is>
          <t>production amount</t>
        </is>
      </c>
      <c r="B522" t="n">
        <v>1</v>
      </c>
    </row>
    <row r="523">
      <c r="A523" t="inlineStr">
        <is>
          <t>reference product</t>
        </is>
      </c>
      <c r="B523" t="inlineStr">
        <is>
          <t>ethanol, without water, in 99.7% solution state, vehicle grade</t>
        </is>
      </c>
    </row>
    <row r="524">
      <c r="A524" t="inlineStr">
        <is>
          <t>source</t>
        </is>
      </c>
      <c r="B524" t="inlineStr">
        <is>
          <t>Life Cycle Assessment of Biofuels in EU/CH, F. Cozzolini 2018, PSI</t>
        </is>
      </c>
    </row>
    <row r="525">
      <c r="A525" t="inlineStr">
        <is>
          <t>type</t>
        </is>
      </c>
      <c r="B525" t="inlineStr">
        <is>
          <t>process</t>
        </is>
      </c>
    </row>
    <row r="526">
      <c r="A526" t="inlineStr">
        <is>
          <t>unit</t>
        </is>
      </c>
      <c r="B526" t="inlineStr">
        <is>
          <t>kilogram</t>
        </is>
      </c>
    </row>
    <row r="527">
      <c r="A527" t="inlineStr">
        <is>
          <t>classifications</t>
        </is>
      </c>
      <c r="B527" t="inlineStr">
        <is>
          <t>CPC::35491:Biodiesel</t>
        </is>
      </c>
    </row>
    <row r="528">
      <c r="A528" t="inlineStr">
        <is>
          <t>Exchanges</t>
        </is>
      </c>
    </row>
    <row r="529">
      <c r="A529" t="inlineStr">
        <is>
          <t>name</t>
        </is>
      </c>
      <c r="B529" t="inlineStr">
        <is>
          <t>amount</t>
        </is>
      </c>
      <c r="C529" t="inlineStr">
        <is>
          <t>location</t>
        </is>
      </c>
      <c r="D529" t="inlineStr">
        <is>
          <t>unit</t>
        </is>
      </c>
      <c r="E529" t="inlineStr">
        <is>
          <t>categories</t>
        </is>
      </c>
      <c r="F529" t="inlineStr">
        <is>
          <t>type</t>
        </is>
      </c>
      <c r="G529" t="inlineStr">
        <is>
          <t>uncertainty type</t>
        </is>
      </c>
      <c r="H529" t="inlineStr">
        <is>
          <t>loc</t>
        </is>
      </c>
      <c r="I529" t="inlineStr">
        <is>
          <t>allocation</t>
        </is>
      </c>
      <c r="J529" t="inlineStr">
        <is>
          <t>comment</t>
        </is>
      </c>
      <c r="K529" t="inlineStr">
        <is>
          <t>reference product</t>
        </is>
      </c>
    </row>
    <row r="530">
      <c r="A530" t="inlineStr">
        <is>
          <t>Ethanol, from sugarbeet, at fuelling station</t>
        </is>
      </c>
      <c r="B530" t="n">
        <v>1</v>
      </c>
      <c r="C530" t="inlineStr">
        <is>
          <t>RER</t>
        </is>
      </c>
      <c r="D530" t="inlineStr">
        <is>
          <t>kilogram</t>
        </is>
      </c>
      <c r="F530" t="inlineStr">
        <is>
          <t>production</t>
        </is>
      </c>
      <c r="I530" t="n">
        <v>100</v>
      </c>
      <c r="K530" t="inlineStr">
        <is>
          <t>ethanol, without water, in 99.7% solution state, vehicle grade</t>
        </is>
      </c>
    </row>
    <row r="531">
      <c r="A531" t="inlineStr">
        <is>
          <t>Ethanol production, via fermentation, from sugarbeet, energy allocation</t>
        </is>
      </c>
      <c r="B531" t="n">
        <v>1.00057</v>
      </c>
      <c r="C531" t="inlineStr">
        <is>
          <t>RER</t>
        </is>
      </c>
      <c r="D531" t="inlineStr">
        <is>
          <t>kilogram</t>
        </is>
      </c>
      <c r="F531" t="inlineStr">
        <is>
          <t>technosphere</t>
        </is>
      </c>
      <c r="K531" t="inlineStr">
        <is>
          <t>ethanol, from sugarbeet</t>
        </is>
      </c>
    </row>
    <row r="532">
      <c r="A532" t="inlineStr">
        <is>
          <t>market group for electricity, low voltage</t>
        </is>
      </c>
      <c r="B532" t="n">
        <v>0.0067</v>
      </c>
      <c r="C532" t="inlineStr">
        <is>
          <t>RER</t>
        </is>
      </c>
      <c r="D532" t="inlineStr">
        <is>
          <t>kilowatt hour</t>
        </is>
      </c>
      <c r="F532" t="inlineStr">
        <is>
          <t>technosphere</t>
        </is>
      </c>
      <c r="K532" t="inlineStr">
        <is>
          <t>electricity, low voltage</t>
        </is>
      </c>
    </row>
    <row r="533">
      <c r="A533" t="inlineStr">
        <is>
          <t>market for fly ash and scrubber sludge</t>
        </is>
      </c>
      <c r="B533" t="n">
        <v>-0.000168</v>
      </c>
      <c r="C533" t="inlineStr">
        <is>
          <t>Europe without Switzerland</t>
        </is>
      </c>
      <c r="D533" t="inlineStr">
        <is>
          <t>kilogram</t>
        </is>
      </c>
      <c r="F533" t="inlineStr">
        <is>
          <t>technosphere</t>
        </is>
      </c>
      <c r="K533" t="inlineStr">
        <is>
          <t>fly ash and scrubber sludge</t>
        </is>
      </c>
    </row>
    <row r="534">
      <c r="A534" t="inlineStr">
        <is>
          <t>market for heat, central or small-scale, other than natural gas</t>
        </is>
      </c>
      <c r="B534" t="n">
        <v>0.000584</v>
      </c>
      <c r="C534" t="inlineStr">
        <is>
          <t>CH</t>
        </is>
      </c>
      <c r="D534" t="inlineStr">
        <is>
          <t>megajoule</t>
        </is>
      </c>
      <c r="F534" t="inlineStr">
        <is>
          <t>technosphere</t>
        </is>
      </c>
      <c r="K534" t="inlineStr">
        <is>
          <t>heat, central or small-scale, other than natural gas</t>
        </is>
      </c>
    </row>
    <row r="535">
      <c r="A535" t="inlineStr">
        <is>
          <t>infrastructure construction, for regional distribution of oil product</t>
        </is>
      </c>
      <c r="B535" t="n">
        <v>2.6e-10</v>
      </c>
      <c r="C535" t="inlineStr">
        <is>
          <t>RER</t>
        </is>
      </c>
      <c r="D535" t="inlineStr">
        <is>
          <t>unit</t>
        </is>
      </c>
      <c r="F535" t="inlineStr">
        <is>
          <t>technosphere</t>
        </is>
      </c>
      <c r="K535" t="inlineStr">
        <is>
          <t>infrastructure, for regional distribution of oil product</t>
        </is>
      </c>
    </row>
    <row r="536">
      <c r="A536" t="inlineStr">
        <is>
          <t>market for municipal solid waste</t>
        </is>
      </c>
      <c r="B536" t="n">
        <v>-6.27e-06</v>
      </c>
      <c r="C536" t="inlineStr">
        <is>
          <t>CH</t>
        </is>
      </c>
      <c r="D536" t="inlineStr">
        <is>
          <t>kilogram</t>
        </is>
      </c>
      <c r="F536" t="inlineStr">
        <is>
          <t>technosphere</t>
        </is>
      </c>
      <c r="K536" t="inlineStr">
        <is>
          <t>municipal solid waste</t>
        </is>
      </c>
    </row>
    <row r="537">
      <c r="A537" t="inlineStr">
        <is>
          <t>market for rainwater mineral oil storage</t>
        </is>
      </c>
      <c r="B537" t="n">
        <v>-7.499999999999999e-05</v>
      </c>
      <c r="C537" t="inlineStr">
        <is>
          <t>Europe without Switzerland</t>
        </is>
      </c>
      <c r="D537" t="inlineStr">
        <is>
          <t>cubic meter</t>
        </is>
      </c>
      <c r="F537" t="inlineStr">
        <is>
          <t>technosphere</t>
        </is>
      </c>
      <c r="K537" t="inlineStr">
        <is>
          <t>rainwater mineral oil storage</t>
        </is>
      </c>
    </row>
    <row r="538">
      <c r="A538" t="inlineStr">
        <is>
          <t>market for tap water</t>
        </is>
      </c>
      <c r="B538" t="n">
        <v>0.0006890000000000001</v>
      </c>
      <c r="C538" t="inlineStr">
        <is>
          <t>Europe without Switzerland</t>
        </is>
      </c>
      <c r="D538" t="inlineStr">
        <is>
          <t>kilogram</t>
        </is>
      </c>
      <c r="F538" t="inlineStr">
        <is>
          <t>technosphere</t>
        </is>
      </c>
      <c r="K538" t="inlineStr">
        <is>
          <t>tap water</t>
        </is>
      </c>
    </row>
    <row r="539">
      <c r="A539" t="inlineStr">
        <is>
          <t>market for transport, freight train</t>
        </is>
      </c>
      <c r="B539" t="n">
        <v>0.0336</v>
      </c>
      <c r="C539" t="inlineStr">
        <is>
          <t>Europe without Switzerland</t>
        </is>
      </c>
      <c r="D539" t="inlineStr">
        <is>
          <t>ton kilometer</t>
        </is>
      </c>
      <c r="F539" t="inlineStr">
        <is>
          <t>technosphere</t>
        </is>
      </c>
      <c r="K539" t="inlineStr">
        <is>
          <t>transport, freight train</t>
        </is>
      </c>
    </row>
    <row r="540">
      <c r="A540" t="inlineStr">
        <is>
          <t>market for transport, freight, lorry, unspecified</t>
        </is>
      </c>
      <c r="B540" t="n">
        <v>0.0326</v>
      </c>
      <c r="C540" t="inlineStr">
        <is>
          <t>RER</t>
        </is>
      </c>
      <c r="D540" t="inlineStr">
        <is>
          <t>ton kilometer</t>
        </is>
      </c>
      <c r="F540" t="inlineStr">
        <is>
          <t>technosphere</t>
        </is>
      </c>
      <c r="K540" t="inlineStr">
        <is>
          <t>transport, freight, lorry, unspecified</t>
        </is>
      </c>
    </row>
    <row r="541">
      <c r="A541" t="inlineStr">
        <is>
          <t>treatment of wastewater, average, capacity 1E9l/year</t>
        </is>
      </c>
      <c r="B541" t="n">
        <v>-6.89e-07</v>
      </c>
      <c r="C541" t="inlineStr">
        <is>
          <t>Europe without Switzerland</t>
        </is>
      </c>
      <c r="D541" t="inlineStr">
        <is>
          <t>cubic meter</t>
        </is>
      </c>
      <c r="F541" t="inlineStr">
        <is>
          <t>technosphere</t>
        </is>
      </c>
      <c r="K541" t="inlineStr">
        <is>
          <t>wastewater, average</t>
        </is>
      </c>
    </row>
    <row r="542"/>
    <row r="543">
      <c r="A543" t="inlineStr">
        <is>
          <t>Activity</t>
        </is>
      </c>
      <c r="B543" t="inlineStr">
        <is>
          <t>Ethanol, from sugarbeet, with carbon capture and storage, at fuelling station</t>
        </is>
      </c>
    </row>
    <row r="544">
      <c r="A544" t="inlineStr">
        <is>
          <t>location</t>
        </is>
      </c>
      <c r="B544" t="inlineStr">
        <is>
          <t>RER</t>
        </is>
      </c>
    </row>
    <row r="545">
      <c r="A545" t="inlineStr">
        <is>
          <t>production amount</t>
        </is>
      </c>
      <c r="B545" t="n">
        <v>1</v>
      </c>
    </row>
    <row r="546">
      <c r="A546" t="inlineStr">
        <is>
          <t>reference product</t>
        </is>
      </c>
      <c r="B546" t="inlineStr">
        <is>
          <t>ethanol, without water, in 99.7% solution state, vehicle grade</t>
        </is>
      </c>
    </row>
    <row r="547">
      <c r="A547" t="inlineStr">
        <is>
          <t>source</t>
        </is>
      </c>
      <c r="B547" t="inlineStr">
        <is>
          <t>Life Cycle Assessment of Biofuels in EU/CH, F. Cozzolini 2018, PSI</t>
        </is>
      </c>
    </row>
    <row r="548">
      <c r="A548" t="inlineStr">
        <is>
          <t>type</t>
        </is>
      </c>
      <c r="B548" t="inlineStr">
        <is>
          <t>process</t>
        </is>
      </c>
    </row>
    <row r="549">
      <c r="A549" t="inlineStr">
        <is>
          <t>unit</t>
        </is>
      </c>
      <c r="B549" t="inlineStr">
        <is>
          <t>kilogram</t>
        </is>
      </c>
    </row>
    <row r="550">
      <c r="A550" t="inlineStr">
        <is>
          <t>classifications</t>
        </is>
      </c>
      <c r="B550" t="inlineStr">
        <is>
          <t>CPC::35491:Biodiesel</t>
        </is>
      </c>
    </row>
    <row r="551">
      <c r="A551" t="inlineStr">
        <is>
          <t>Exchanges</t>
        </is>
      </c>
    </row>
    <row r="552">
      <c r="A552" t="inlineStr">
        <is>
          <t>name</t>
        </is>
      </c>
      <c r="B552" t="inlineStr">
        <is>
          <t>amount</t>
        </is>
      </c>
      <c r="C552" t="inlineStr">
        <is>
          <t>location</t>
        </is>
      </c>
      <c r="D552" t="inlineStr">
        <is>
          <t>unit</t>
        </is>
      </c>
      <c r="E552" t="inlineStr">
        <is>
          <t>categories</t>
        </is>
      </c>
      <c r="F552" t="inlineStr">
        <is>
          <t>type</t>
        </is>
      </c>
      <c r="G552" t="inlineStr">
        <is>
          <t>uncertainty type</t>
        </is>
      </c>
      <c r="H552" t="inlineStr">
        <is>
          <t>loc</t>
        </is>
      </c>
      <c r="I552" t="inlineStr">
        <is>
          <t>allocation</t>
        </is>
      </c>
      <c r="J552" t="inlineStr">
        <is>
          <t>comment</t>
        </is>
      </c>
      <c r="K552" t="inlineStr">
        <is>
          <t>reference product</t>
        </is>
      </c>
    </row>
    <row r="553">
      <c r="A553" t="inlineStr">
        <is>
          <t>Ethanol, from sugarbeet, with carbon capture and storage, at fuelling station</t>
        </is>
      </c>
      <c r="B553" t="n">
        <v>1</v>
      </c>
      <c r="C553" t="inlineStr">
        <is>
          <t>RER</t>
        </is>
      </c>
      <c r="D553" t="inlineStr">
        <is>
          <t>kilogram</t>
        </is>
      </c>
      <c r="F553" t="inlineStr">
        <is>
          <t>production</t>
        </is>
      </c>
      <c r="I553" t="n">
        <v>100</v>
      </c>
      <c r="K553" t="inlineStr">
        <is>
          <t>ethanol, without water, in 99.7% solution state, vehicle grade</t>
        </is>
      </c>
    </row>
    <row r="554">
      <c r="A554" t="inlineStr">
        <is>
          <t>Ethanol production, via fermentation, from sugarbeet, with carbon capture and storage, energy allocation</t>
        </is>
      </c>
      <c r="B554" t="n">
        <v>1.00057</v>
      </c>
      <c r="C554" t="inlineStr">
        <is>
          <t>RER</t>
        </is>
      </c>
      <c r="D554" t="inlineStr">
        <is>
          <t>kilogram</t>
        </is>
      </c>
      <c r="F554" t="inlineStr">
        <is>
          <t>technosphere</t>
        </is>
      </c>
      <c r="K554" t="inlineStr">
        <is>
          <t>ethanol, from sugarbeet</t>
        </is>
      </c>
    </row>
    <row r="555">
      <c r="A555" t="inlineStr">
        <is>
          <t>market group for electricity, low voltage</t>
        </is>
      </c>
      <c r="B555" t="n">
        <v>0.0067</v>
      </c>
      <c r="C555" t="inlineStr">
        <is>
          <t>RER</t>
        </is>
      </c>
      <c r="D555" t="inlineStr">
        <is>
          <t>kilowatt hour</t>
        </is>
      </c>
      <c r="F555" t="inlineStr">
        <is>
          <t>technosphere</t>
        </is>
      </c>
      <c r="K555" t="inlineStr">
        <is>
          <t>electricity, low voltage</t>
        </is>
      </c>
    </row>
    <row r="556">
      <c r="A556" t="inlineStr">
        <is>
          <t>market for fly ash and scrubber sludge</t>
        </is>
      </c>
      <c r="B556" t="n">
        <v>-0.000168</v>
      </c>
      <c r="C556" t="inlineStr">
        <is>
          <t>Europe without Switzerland</t>
        </is>
      </c>
      <c r="D556" t="inlineStr">
        <is>
          <t>kilogram</t>
        </is>
      </c>
      <c r="F556" t="inlineStr">
        <is>
          <t>technosphere</t>
        </is>
      </c>
      <c r="K556" t="inlineStr">
        <is>
          <t>fly ash and scrubber sludge</t>
        </is>
      </c>
    </row>
    <row r="557">
      <c r="A557" t="inlineStr">
        <is>
          <t>market for heat, central or small-scale, other than natural gas</t>
        </is>
      </c>
      <c r="B557" t="n">
        <v>0.000584</v>
      </c>
      <c r="C557" t="inlineStr">
        <is>
          <t>CH</t>
        </is>
      </c>
      <c r="D557" t="inlineStr">
        <is>
          <t>megajoule</t>
        </is>
      </c>
      <c r="F557" t="inlineStr">
        <is>
          <t>technosphere</t>
        </is>
      </c>
      <c r="K557" t="inlineStr">
        <is>
          <t>heat, central or small-scale, other than natural gas</t>
        </is>
      </c>
    </row>
    <row r="558">
      <c r="A558" t="inlineStr">
        <is>
          <t>infrastructure construction, for regional distribution of oil product</t>
        </is>
      </c>
      <c r="B558" t="n">
        <v>2.6e-10</v>
      </c>
      <c r="C558" t="inlineStr">
        <is>
          <t>RER</t>
        </is>
      </c>
      <c r="D558" t="inlineStr">
        <is>
          <t>unit</t>
        </is>
      </c>
      <c r="F558" t="inlineStr">
        <is>
          <t>technosphere</t>
        </is>
      </c>
      <c r="K558" t="inlineStr">
        <is>
          <t>infrastructure, for regional distribution of oil product</t>
        </is>
      </c>
    </row>
    <row r="559">
      <c r="A559" t="inlineStr">
        <is>
          <t>market for municipal solid waste</t>
        </is>
      </c>
      <c r="B559" t="n">
        <v>-6.27e-06</v>
      </c>
      <c r="C559" t="inlineStr">
        <is>
          <t>CH</t>
        </is>
      </c>
      <c r="D559" t="inlineStr">
        <is>
          <t>kilogram</t>
        </is>
      </c>
      <c r="F559" t="inlineStr">
        <is>
          <t>technosphere</t>
        </is>
      </c>
      <c r="K559" t="inlineStr">
        <is>
          <t>municipal solid waste</t>
        </is>
      </c>
    </row>
    <row r="560">
      <c r="A560" t="inlineStr">
        <is>
          <t>market for rainwater mineral oil storage</t>
        </is>
      </c>
      <c r="B560" t="n">
        <v>-7.499999999999999e-05</v>
      </c>
      <c r="C560" t="inlineStr">
        <is>
          <t>Europe without Switzerland</t>
        </is>
      </c>
      <c r="D560" t="inlineStr">
        <is>
          <t>cubic meter</t>
        </is>
      </c>
      <c r="F560" t="inlineStr">
        <is>
          <t>technosphere</t>
        </is>
      </c>
      <c r="K560" t="inlineStr">
        <is>
          <t>rainwater mineral oil storage</t>
        </is>
      </c>
    </row>
    <row r="561">
      <c r="A561" t="inlineStr">
        <is>
          <t>market for tap water</t>
        </is>
      </c>
      <c r="B561" t="n">
        <v>0.0006890000000000001</v>
      </c>
      <c r="C561" t="inlineStr">
        <is>
          <t>Europe without Switzerland</t>
        </is>
      </c>
      <c r="D561" t="inlineStr">
        <is>
          <t>kilogram</t>
        </is>
      </c>
      <c r="F561" t="inlineStr">
        <is>
          <t>technosphere</t>
        </is>
      </c>
      <c r="K561" t="inlineStr">
        <is>
          <t>tap water</t>
        </is>
      </c>
    </row>
    <row r="562">
      <c r="A562" t="inlineStr">
        <is>
          <t>market for transport, freight train</t>
        </is>
      </c>
      <c r="B562" t="n">
        <v>0.0336</v>
      </c>
      <c r="C562" t="inlineStr">
        <is>
          <t>Europe without Switzerland</t>
        </is>
      </c>
      <c r="D562" t="inlineStr">
        <is>
          <t>ton kilometer</t>
        </is>
      </c>
      <c r="F562" t="inlineStr">
        <is>
          <t>technosphere</t>
        </is>
      </c>
      <c r="K562" t="inlineStr">
        <is>
          <t>transport, freight train</t>
        </is>
      </c>
    </row>
    <row r="563">
      <c r="A563" t="inlineStr">
        <is>
          <t>market for transport, freight, lorry, unspecified</t>
        </is>
      </c>
      <c r="B563" t="n">
        <v>0.0326</v>
      </c>
      <c r="C563" t="inlineStr">
        <is>
          <t>RER</t>
        </is>
      </c>
      <c r="D563" t="inlineStr">
        <is>
          <t>ton kilometer</t>
        </is>
      </c>
      <c r="F563" t="inlineStr">
        <is>
          <t>technosphere</t>
        </is>
      </c>
      <c r="K563" t="inlineStr">
        <is>
          <t>transport, freight, lorry, unspecified</t>
        </is>
      </c>
    </row>
    <row r="564">
      <c r="A564" t="inlineStr">
        <is>
          <t>treatment of wastewater, average, capacity 1E9l/year</t>
        </is>
      </c>
      <c r="B564" t="n">
        <v>-6.89e-07</v>
      </c>
      <c r="C564" t="inlineStr">
        <is>
          <t>Europe without Switzerland</t>
        </is>
      </c>
      <c r="D564" t="inlineStr">
        <is>
          <t>cubic meter</t>
        </is>
      </c>
      <c r="F564" t="inlineStr">
        <is>
          <t>technosphere</t>
        </is>
      </c>
      <c r="K564" t="inlineStr">
        <is>
          <t>wastewater, average</t>
        </is>
      </c>
    </row>
    <row r="565"/>
    <row r="566">
      <c r="A566" t="inlineStr">
        <is>
          <t>Activity</t>
        </is>
      </c>
      <c r="B566" t="inlineStr">
        <is>
          <t>Supply of forest residue</t>
        </is>
      </c>
    </row>
    <row r="567">
      <c r="A567" t="inlineStr">
        <is>
          <t>location</t>
        </is>
      </c>
      <c r="B567" t="inlineStr">
        <is>
          <t>RER</t>
        </is>
      </c>
    </row>
    <row r="568">
      <c r="A568" t="inlineStr">
        <is>
          <t>production amount</t>
        </is>
      </c>
      <c r="B568" t="n">
        <v>1</v>
      </c>
    </row>
    <row r="569">
      <c r="A569" t="inlineStr">
        <is>
          <t>reference product</t>
        </is>
      </c>
      <c r="B569" t="inlineStr">
        <is>
          <t>Forest residue</t>
        </is>
      </c>
    </row>
    <row r="570">
      <c r="A570" t="inlineStr">
        <is>
          <t>type</t>
        </is>
      </c>
      <c r="B570" t="inlineStr">
        <is>
          <t>process</t>
        </is>
      </c>
    </row>
    <row r="571">
      <c r="A571" t="inlineStr">
        <is>
          <t>unit</t>
        </is>
      </c>
      <c r="B571" t="inlineStr">
        <is>
          <t>kilogram</t>
        </is>
      </c>
    </row>
    <row r="572">
      <c r="A572" t="inlineStr">
        <is>
          <t>source</t>
        </is>
      </c>
      <c r="B572" t="inlineStr">
        <is>
          <t>Life Cycle Assessment of Biofuels in EU/CH, F. Cozzolini 2018, PSI</t>
        </is>
      </c>
    </row>
    <row r="573">
      <c r="A573" t="inlineStr">
        <is>
          <t>LHV [MJ/kg dry]</t>
        </is>
      </c>
      <c r="B573" t="n">
        <v>19</v>
      </c>
    </row>
    <row r="574">
      <c r="A574" t="inlineStr">
        <is>
          <t>Moisture content [% wt]</t>
        </is>
      </c>
      <c r="B574" t="n">
        <v>0</v>
      </c>
    </row>
    <row r="575">
      <c r="A575" t="inlineStr">
        <is>
          <t>comment</t>
        </is>
      </c>
      <c r="B575" t="inlineStr">
        <is>
          <t>0 km by barge, 150 km by truck.</t>
        </is>
      </c>
    </row>
    <row r="576">
      <c r="A576" t="inlineStr">
        <is>
          <t>classifications</t>
        </is>
      </c>
      <c r="B576" t="inlineStr">
        <is>
          <t>CPC::032:Non-wood forest products</t>
        </is>
      </c>
    </row>
    <row r="577">
      <c r="A577" t="inlineStr">
        <is>
          <t>Exchanges</t>
        </is>
      </c>
    </row>
    <row r="578">
      <c r="A578" t="inlineStr">
        <is>
          <t>name</t>
        </is>
      </c>
      <c r="B578" t="inlineStr">
        <is>
          <t>amount</t>
        </is>
      </c>
      <c r="C578" t="inlineStr">
        <is>
          <t>location</t>
        </is>
      </c>
      <c r="D578" t="inlineStr">
        <is>
          <t>unit</t>
        </is>
      </c>
      <c r="E578" t="inlineStr">
        <is>
          <t>categories</t>
        </is>
      </c>
      <c r="F578" t="inlineStr">
        <is>
          <t>type</t>
        </is>
      </c>
      <c r="G578" t="inlineStr">
        <is>
          <t>comment</t>
        </is>
      </c>
      <c r="H578" t="inlineStr">
        <is>
          <t>reference product</t>
        </is>
      </c>
    </row>
    <row r="579">
      <c r="A579" t="inlineStr">
        <is>
          <t>Supply of forest residue</t>
        </is>
      </c>
      <c r="B579" t="n">
        <v>1</v>
      </c>
      <c r="C579" t="inlineStr">
        <is>
          <t>RER</t>
        </is>
      </c>
      <c r="D579" t="inlineStr">
        <is>
          <t>kilogram</t>
        </is>
      </c>
      <c r="E579" t="inlineStr">
        <is>
          <t>Francesco TH::BioEthanol::Forest Residue to EtOH</t>
        </is>
      </c>
      <c r="F579" t="inlineStr">
        <is>
          <t>production</t>
        </is>
      </c>
      <c r="H579" t="inlineStr">
        <is>
          <t>Forest residue</t>
        </is>
      </c>
    </row>
    <row r="580">
      <c r="A580" t="inlineStr">
        <is>
          <t>market for diesel, burned in agricultural machinery</t>
        </is>
      </c>
      <c r="B580" t="n">
        <v>0.139457288862</v>
      </c>
      <c r="C580" t="inlineStr">
        <is>
          <t>GLO</t>
        </is>
      </c>
      <c r="D580" t="inlineStr">
        <is>
          <t>megajoule</t>
        </is>
      </c>
      <c r="F580" t="inlineStr">
        <is>
          <t>technosphere</t>
        </is>
      </c>
      <c r="G580" t="inlineStr">
        <is>
          <t>268597 Btu per ton</t>
        </is>
      </c>
      <c r="H580" t="inlineStr">
        <is>
          <t>diesel, burned in agricultural machinery</t>
        </is>
      </c>
    </row>
    <row r="581">
      <c r="A581" t="inlineStr">
        <is>
          <t>market for transport, freight, inland waterways, barge</t>
        </is>
      </c>
      <c r="B581" t="n">
        <v>0</v>
      </c>
      <c r="C581" t="inlineStr">
        <is>
          <t>RER</t>
        </is>
      </c>
      <c r="D581" t="inlineStr">
        <is>
          <t>ton kilometer</t>
        </is>
      </c>
      <c r="E581" t="inlineStr">
        <is>
          <t>Materials/fuels</t>
        </is>
      </c>
      <c r="F581" t="inlineStr">
        <is>
          <t>technosphere</t>
        </is>
      </c>
      <c r="H581" t="inlineStr">
        <is>
          <t>transport, freight, inland waterways, barge</t>
        </is>
      </c>
    </row>
    <row r="582">
      <c r="A582" t="inlineStr">
        <is>
          <t>market for transport, freight, lorry, unspecified</t>
        </is>
      </c>
      <c r="B582" t="n">
        <v>0.105</v>
      </c>
      <c r="C582" t="inlineStr">
        <is>
          <t>RER</t>
        </is>
      </c>
      <c r="D582" t="inlineStr">
        <is>
          <t>ton kilometer</t>
        </is>
      </c>
      <c r="E582" t="inlineStr">
        <is>
          <t>Materials/fuels</t>
        </is>
      </c>
      <c r="F582" t="inlineStr">
        <is>
          <t>technosphere</t>
        </is>
      </c>
      <c r="H582" t="inlineStr">
        <is>
          <t>transport, freight, lorry, unspecified</t>
        </is>
      </c>
    </row>
    <row r="583">
      <c r="A583" t="inlineStr">
        <is>
          <t>Energy, gross calorific value, in biomass</t>
        </is>
      </c>
      <c r="B583" t="n">
        <v>19</v>
      </c>
      <c r="D583" t="inlineStr">
        <is>
          <t>megajoule</t>
        </is>
      </c>
      <c r="E583" t="inlineStr">
        <is>
          <t>natural resource::biotic</t>
        </is>
      </c>
      <c r="F583" t="inlineStr">
        <is>
          <t>biosphere</t>
        </is>
      </c>
      <c r="G583" t="inlineStr">
        <is>
          <t>To account for primary energy in oil</t>
        </is>
      </c>
    </row>
    <row r="584">
      <c r="A584" t="inlineStr">
        <is>
          <t>Carbon dioxide, in air</t>
        </is>
      </c>
      <c r="B584" t="n">
        <v>1.818666666666667</v>
      </c>
      <c r="D584" t="inlineStr">
        <is>
          <t>kilogram</t>
        </is>
      </c>
      <c r="E584" t="inlineStr">
        <is>
          <t>natural resource::in air</t>
        </is>
      </c>
      <c r="F584" t="inlineStr">
        <is>
          <t>biosphere</t>
        </is>
      </c>
      <c r="G584" t="inlineStr">
        <is>
          <t>Carbon uptake during biomass growth, based on 49.6% carbon content, dry, minus moisture content</t>
        </is>
      </c>
    </row>
    <row r="585">
      <c r="A585" t="inlineStr">
        <is>
          <t>Wood, soft, standing</t>
        </is>
      </c>
      <c r="B585" t="n">
        <v>0.0023256</v>
      </c>
      <c r="D585" t="inlineStr">
        <is>
          <t>cubic meter</t>
        </is>
      </c>
      <c r="E585" t="inlineStr">
        <is>
          <t>natural resource::biotic</t>
        </is>
      </c>
      <c r="F585" t="inlineStr">
        <is>
          <t>biosphere</t>
        </is>
      </c>
      <c r="G585" t="inlineStr">
        <is>
          <t>from "wood chips from softwood forestry, spruce, sustainable forest management, DE" from ecoinvent 3.7.1</t>
        </is>
      </c>
    </row>
    <row r="586">
      <c r="A586" t="inlineStr">
        <is>
          <t>Water, unspecified natural origin</t>
        </is>
      </c>
      <c r="B586" t="n">
        <v>0</v>
      </c>
      <c r="D586" t="inlineStr">
        <is>
          <t>cubic meter</t>
        </is>
      </c>
      <c r="E586" t="inlineStr">
        <is>
          <t>natural resource::in water</t>
        </is>
      </c>
      <c r="F586" t="inlineStr">
        <is>
          <t>biosphere</t>
        </is>
      </c>
      <c r="G586" t="inlineStr">
        <is>
          <t>WF for pine from https://doi.org/10.1016/j.jclepro.2017.02.032</t>
        </is>
      </c>
    </row>
    <row r="587"/>
    <row r="588">
      <c r="A588" t="inlineStr">
        <is>
          <t>Activity</t>
        </is>
      </c>
      <c r="B588" t="inlineStr">
        <is>
          <t>Ethanol production, via fermentation, from forest residue, energy allocation</t>
        </is>
      </c>
    </row>
    <row r="589">
      <c r="A589" t="inlineStr">
        <is>
          <t>location</t>
        </is>
      </c>
      <c r="B589" t="inlineStr">
        <is>
          <t>RER</t>
        </is>
      </c>
    </row>
    <row r="590">
      <c r="A590" t="inlineStr">
        <is>
          <t>production amount</t>
        </is>
      </c>
      <c r="B590" t="n">
        <v>1</v>
      </c>
    </row>
    <row r="591">
      <c r="A591" t="inlineStr">
        <is>
          <t>reference product</t>
        </is>
      </c>
      <c r="B591" t="inlineStr">
        <is>
          <t>ethanol, from forest residues</t>
        </is>
      </c>
    </row>
    <row r="592">
      <c r="A592" t="inlineStr">
        <is>
          <t>type</t>
        </is>
      </c>
      <c r="B592" t="inlineStr">
        <is>
          <t>process</t>
        </is>
      </c>
    </row>
    <row r="593">
      <c r="A593" t="inlineStr">
        <is>
          <t>unit</t>
        </is>
      </c>
      <c r="B593" t="inlineStr">
        <is>
          <t>kilogram</t>
        </is>
      </c>
    </row>
    <row r="594">
      <c r="A594" t="inlineStr">
        <is>
          <t>source</t>
        </is>
      </c>
      <c r="B594" t="inlineStr">
        <is>
          <t>Life Cycle Assessment of Biofuels in EU/CH, F. Cozzolini 2018, PSI</t>
        </is>
      </c>
    </row>
    <row r="595">
      <c r="A595" t="inlineStr">
        <is>
          <t>Conversion efficiency (exc. Fuel)</t>
        </is>
      </c>
      <c r="B595" t="n">
        <v>0.4573378839590443</v>
      </c>
    </row>
    <row r="596">
      <c r="A596" t="inlineStr">
        <is>
          <t>classifications</t>
        </is>
      </c>
      <c r="B596" t="inlineStr">
        <is>
          <t>CPC::032:Non-wood forest products</t>
        </is>
      </c>
    </row>
    <row r="597">
      <c r="A597" t="inlineStr">
        <is>
          <t>Exchanges</t>
        </is>
      </c>
    </row>
    <row r="598">
      <c r="A598" t="inlineStr">
        <is>
          <t>name</t>
        </is>
      </c>
      <c r="B598" t="inlineStr">
        <is>
          <t>amount</t>
        </is>
      </c>
      <c r="C598" t="inlineStr">
        <is>
          <t>location</t>
        </is>
      </c>
      <c r="D598" t="inlineStr">
        <is>
          <t>unit</t>
        </is>
      </c>
      <c r="E598" t="inlineStr">
        <is>
          <t>categories</t>
        </is>
      </c>
      <c r="F598" t="inlineStr">
        <is>
          <t>type</t>
        </is>
      </c>
      <c r="G598" t="inlineStr">
        <is>
          <t>comment</t>
        </is>
      </c>
      <c r="H598" t="inlineStr">
        <is>
          <t>reference product</t>
        </is>
      </c>
    </row>
    <row r="599">
      <c r="A599" t="inlineStr">
        <is>
          <t>Ethanol production, via fermentation, from forest residue, energy allocation</t>
        </is>
      </c>
      <c r="B599" t="n">
        <v>1</v>
      </c>
      <c r="C599" t="inlineStr">
        <is>
          <t>RER</t>
        </is>
      </c>
      <c r="D599" t="inlineStr">
        <is>
          <t>kilogram</t>
        </is>
      </c>
      <c r="E599" t="inlineStr">
        <is>
          <t>Francesco TH::BioDiesel::Forest Residue to BioD</t>
        </is>
      </c>
      <c r="F599" t="inlineStr">
        <is>
          <t>production</t>
        </is>
      </c>
      <c r="H599" t="inlineStr">
        <is>
          <t>ethanol, from forest residues</t>
        </is>
      </c>
    </row>
    <row r="600">
      <c r="A600" t="inlineStr">
        <is>
          <t>Supply of forest residue</t>
        </is>
      </c>
      <c r="B600" t="n">
        <v>3.08421052631579</v>
      </c>
      <c r="C600" t="inlineStr">
        <is>
          <t>RER</t>
        </is>
      </c>
      <c r="D600" t="inlineStr">
        <is>
          <t>kilogram</t>
        </is>
      </c>
      <c r="F600" t="inlineStr">
        <is>
          <t>technosphere</t>
        </is>
      </c>
      <c r="H600" t="inlineStr">
        <is>
          <t>Forest residue</t>
        </is>
      </c>
    </row>
    <row r="601">
      <c r="A601" t="inlineStr">
        <is>
          <t>market for dolomite</t>
        </is>
      </c>
      <c r="B601" t="n">
        <v>0.13936</v>
      </c>
      <c r="C601" t="inlineStr">
        <is>
          <t>RER</t>
        </is>
      </c>
      <c r="D601" t="inlineStr">
        <is>
          <t>kilogram</t>
        </is>
      </c>
      <c r="E601" t="inlineStr">
        <is>
          <t>Materials/fuels</t>
        </is>
      </c>
      <c r="F601" t="inlineStr">
        <is>
          <t>technosphere</t>
        </is>
      </c>
      <c r="H601" t="inlineStr">
        <is>
          <t>dolomite</t>
        </is>
      </c>
    </row>
    <row r="602">
      <c r="A602" t="inlineStr">
        <is>
          <t>market for sodium hydroxide, without water, in 50% solution state</t>
        </is>
      </c>
      <c r="B602" t="n">
        <v>0.0002412</v>
      </c>
      <c r="C602" t="inlineStr">
        <is>
          <t>GLO</t>
        </is>
      </c>
      <c r="D602" t="inlineStr">
        <is>
          <t>kilogram</t>
        </is>
      </c>
      <c r="E602" t="inlineStr">
        <is>
          <t>Materials/fuels</t>
        </is>
      </c>
      <c r="F602" t="inlineStr">
        <is>
          <t>technosphere</t>
        </is>
      </c>
      <c r="H602" t="inlineStr">
        <is>
          <t>sodium hydroxide, without water, in 50% solution state</t>
        </is>
      </c>
    </row>
    <row r="603">
      <c r="A603" t="inlineStr">
        <is>
          <t>market for transport, freight train</t>
        </is>
      </c>
      <c r="B603" t="n">
        <v>0.23316</v>
      </c>
      <c r="C603" t="inlineStr">
        <is>
          <t>Europe without Switzerland</t>
        </is>
      </c>
      <c r="D603" t="inlineStr">
        <is>
          <t>ton kilometer</t>
        </is>
      </c>
      <c r="E603" t="inlineStr">
        <is>
          <t>Electricity/heat</t>
        </is>
      </c>
      <c r="F603" t="inlineStr">
        <is>
          <t>technosphere</t>
        </is>
      </c>
      <c r="H603" t="inlineStr">
        <is>
          <t>transport, freight train</t>
        </is>
      </c>
    </row>
    <row r="604">
      <c r="A604" t="inlineStr">
        <is>
          <t>market for transport, freight, inland waterways, barge</t>
        </is>
      </c>
      <c r="B604" t="n">
        <v>0.09380000000000001</v>
      </c>
      <c r="C604" t="inlineStr">
        <is>
          <t>RER</t>
        </is>
      </c>
      <c r="D604" t="inlineStr">
        <is>
          <t>ton kilometer</t>
        </is>
      </c>
      <c r="E604" t="inlineStr">
        <is>
          <t>Electricity/heat</t>
        </is>
      </c>
      <c r="F604" t="inlineStr">
        <is>
          <t>technosphere</t>
        </is>
      </c>
      <c r="H604" t="inlineStr">
        <is>
          <t>transport, freight, inland waterways, barge</t>
        </is>
      </c>
    </row>
    <row r="605">
      <c r="A605" t="inlineStr">
        <is>
          <t>market for transport, freight, lorry, unspecified</t>
        </is>
      </c>
      <c r="B605" t="n">
        <v>2.2868976</v>
      </c>
      <c r="C605" t="inlineStr">
        <is>
          <t>RER</t>
        </is>
      </c>
      <c r="D605" t="inlineStr">
        <is>
          <t>ton kilometer</t>
        </is>
      </c>
      <c r="E605" t="inlineStr">
        <is>
          <t>Electricity/heat</t>
        </is>
      </c>
      <c r="F605" t="inlineStr">
        <is>
          <t>technosphere</t>
        </is>
      </c>
      <c r="G605" t="inlineStr">
        <is>
          <t>transport woodchips</t>
        </is>
      </c>
      <c r="H605" t="inlineStr">
        <is>
          <t>transport, freight, lorry, unspecified</t>
        </is>
      </c>
    </row>
    <row r="606">
      <c r="A606" t="inlineStr">
        <is>
          <t>market for transport, freight, lorry, unspecified</t>
        </is>
      </c>
      <c r="B606" t="n">
        <v>0.201</v>
      </c>
      <c r="C606" t="inlineStr">
        <is>
          <t>RER</t>
        </is>
      </c>
      <c r="D606" t="inlineStr">
        <is>
          <t>ton kilometer</t>
        </is>
      </c>
      <c r="E606" t="inlineStr">
        <is>
          <t>Electricity/heat</t>
        </is>
      </c>
      <c r="F606" t="inlineStr">
        <is>
          <t>technosphere</t>
        </is>
      </c>
      <c r="H606" t="inlineStr">
        <is>
          <t>transport, freight, lorry, unspecified</t>
        </is>
      </c>
    </row>
    <row r="607">
      <c r="A607" t="inlineStr">
        <is>
          <t>market for transport, freight, sea, tanker for petroleum</t>
        </is>
      </c>
      <c r="B607" t="n">
        <v>0.68072</v>
      </c>
      <c r="C607" t="inlineStr">
        <is>
          <t>GLO</t>
        </is>
      </c>
      <c r="D607" t="inlineStr">
        <is>
          <t>ton kilometer</t>
        </is>
      </c>
      <c r="E607" t="inlineStr">
        <is>
          <t>Electricity/heat</t>
        </is>
      </c>
      <c r="F607" t="inlineStr">
        <is>
          <t>technosphere</t>
        </is>
      </c>
      <c r="H607" t="inlineStr">
        <is>
          <t>transport, freight, sea, tanker for petroleum</t>
        </is>
      </c>
    </row>
    <row r="608">
      <c r="A608" t="inlineStr">
        <is>
          <t>market for transport, freight, sea, tanker for petroleum</t>
        </is>
      </c>
      <c r="B608" t="n">
        <v>8.819075999999999</v>
      </c>
      <c r="C608" t="inlineStr">
        <is>
          <t>GLO</t>
        </is>
      </c>
      <c r="D608" t="inlineStr">
        <is>
          <t>ton kilometer</t>
        </is>
      </c>
      <c r="E608" t="inlineStr">
        <is>
          <t>Electricity/heat</t>
        </is>
      </c>
      <c r="F608" t="inlineStr">
        <is>
          <t>technosphere</t>
        </is>
      </c>
      <c r="H608" t="inlineStr">
        <is>
          <t>transport, freight, sea, tanker for petroleum</t>
        </is>
      </c>
    </row>
    <row r="609">
      <c r="A609" t="inlineStr">
        <is>
          <t>market group for electricity, medium voltage</t>
        </is>
      </c>
      <c r="B609" t="n">
        <v>0.031589696</v>
      </c>
      <c r="C609" t="inlineStr">
        <is>
          <t>Europe without Switzerland</t>
        </is>
      </c>
      <c r="D609" t="inlineStr">
        <is>
          <t>kilowatt hour</t>
        </is>
      </c>
      <c r="E609" t="inlineStr">
        <is>
          <t>Electricity/heat</t>
        </is>
      </c>
      <c r="F609" t="inlineStr">
        <is>
          <t>technosphere</t>
        </is>
      </c>
      <c r="H609" t="inlineStr">
        <is>
          <t>electricity, medium voltage</t>
        </is>
      </c>
    </row>
    <row r="610">
      <c r="A610" t="inlineStr">
        <is>
          <t>Carbon dioxide, non-fossil</t>
        </is>
      </c>
      <c r="B610" t="n">
        <v>3.695150877192983</v>
      </c>
      <c r="D610" t="inlineStr">
        <is>
          <t>kilogram</t>
        </is>
      </c>
      <c r="E610" t="inlineStr">
        <is>
          <t>air</t>
        </is>
      </c>
      <c r="F610" t="inlineStr">
        <is>
          <t>biosphere</t>
        </is>
      </c>
    </row>
    <row r="611">
      <c r="A611" t="inlineStr">
        <is>
          <t>market for tap water</t>
        </is>
      </c>
      <c r="B611" t="n">
        <v>12.42078580481622</v>
      </c>
      <c r="C611" t="inlineStr">
        <is>
          <t>Europe without Switzerland</t>
        </is>
      </c>
      <c r="D611" t="inlineStr">
        <is>
          <t>kilogram</t>
        </is>
      </c>
      <c r="F611" t="inlineStr">
        <is>
          <t>technosphere</t>
        </is>
      </c>
      <c r="G611" t="inlineStr">
        <is>
          <t>9.8l/l ethanol, from https://doi.org/10.1007/s00267-009-9370-0</t>
        </is>
      </c>
    </row>
    <row r="612"/>
    <row r="613">
      <c r="A613" t="inlineStr">
        <is>
          <t>Activity</t>
        </is>
      </c>
      <c r="B613" t="inlineStr">
        <is>
          <t>Ethanol, from forest residues, at fuelling station</t>
        </is>
      </c>
    </row>
    <row r="614">
      <c r="A614" t="inlineStr">
        <is>
          <t>location</t>
        </is>
      </c>
      <c r="B614" t="inlineStr">
        <is>
          <t>RER</t>
        </is>
      </c>
    </row>
    <row r="615">
      <c r="A615" t="inlineStr">
        <is>
          <t>production amount</t>
        </is>
      </c>
      <c r="B615" t="n">
        <v>1</v>
      </c>
    </row>
    <row r="616">
      <c r="A616" t="inlineStr">
        <is>
          <t>reference product</t>
        </is>
      </c>
      <c r="B616" t="inlineStr">
        <is>
          <t>ethanol, without water, in 99.7% solution state, vehicle grade</t>
        </is>
      </c>
    </row>
    <row r="617">
      <c r="A617" t="inlineStr">
        <is>
          <t>source</t>
        </is>
      </c>
      <c r="B617" t="inlineStr">
        <is>
          <t>Life Cycle Assessment of Biofuels in EU/CH, F. Cozzolini 2018, PSI</t>
        </is>
      </c>
    </row>
    <row r="618">
      <c r="A618" t="inlineStr">
        <is>
          <t>type</t>
        </is>
      </c>
      <c r="B618" t="inlineStr">
        <is>
          <t>process</t>
        </is>
      </c>
    </row>
    <row r="619">
      <c r="A619" t="inlineStr">
        <is>
          <t>unit</t>
        </is>
      </c>
      <c r="B619" t="inlineStr">
        <is>
          <t>kilogram</t>
        </is>
      </c>
    </row>
    <row r="620">
      <c r="A620" t="inlineStr">
        <is>
          <t>classifications</t>
        </is>
      </c>
      <c r="B620" t="inlineStr">
        <is>
          <t>CPC::35491:Biodiesel</t>
        </is>
      </c>
    </row>
    <row r="621">
      <c r="A621" t="inlineStr">
        <is>
          <t>Exchanges</t>
        </is>
      </c>
    </row>
    <row r="622">
      <c r="A622" t="inlineStr">
        <is>
          <t>name</t>
        </is>
      </c>
      <c r="B622" t="inlineStr">
        <is>
          <t>amount</t>
        </is>
      </c>
      <c r="C622" t="inlineStr">
        <is>
          <t>location</t>
        </is>
      </c>
      <c r="D622" t="inlineStr">
        <is>
          <t>unit</t>
        </is>
      </c>
      <c r="E622" t="inlineStr">
        <is>
          <t>categories</t>
        </is>
      </c>
      <c r="F622" t="inlineStr">
        <is>
          <t>type</t>
        </is>
      </c>
      <c r="G622" t="inlineStr">
        <is>
          <t>uncertainty type</t>
        </is>
      </c>
      <c r="H622" t="inlineStr">
        <is>
          <t>loc</t>
        </is>
      </c>
      <c r="I622" t="inlineStr">
        <is>
          <t>allocation</t>
        </is>
      </c>
      <c r="J622" t="inlineStr">
        <is>
          <t>comment</t>
        </is>
      </c>
      <c r="K622" t="inlineStr">
        <is>
          <t>reference product</t>
        </is>
      </c>
    </row>
    <row r="623">
      <c r="A623" t="inlineStr">
        <is>
          <t>Ethanol, from forest residues, at fuelling station</t>
        </is>
      </c>
      <c r="B623" t="n">
        <v>1</v>
      </c>
      <c r="C623" t="inlineStr">
        <is>
          <t>RER</t>
        </is>
      </c>
      <c r="D623" t="inlineStr">
        <is>
          <t>kilogram</t>
        </is>
      </c>
      <c r="F623" t="inlineStr">
        <is>
          <t>production</t>
        </is>
      </c>
      <c r="I623" t="n">
        <v>100</v>
      </c>
      <c r="K623" t="inlineStr">
        <is>
          <t>ethanol, without water, in 99.7% solution state, vehicle grade</t>
        </is>
      </c>
    </row>
    <row r="624">
      <c r="A624" t="inlineStr">
        <is>
          <t>Ethanol production, via fermentation, from forest residue, energy allocation</t>
        </is>
      </c>
      <c r="B624" t="n">
        <v>1.00057</v>
      </c>
      <c r="C624" t="inlineStr">
        <is>
          <t>RER</t>
        </is>
      </c>
      <c r="D624" t="inlineStr">
        <is>
          <t>kilogram</t>
        </is>
      </c>
      <c r="F624" t="inlineStr">
        <is>
          <t>technosphere</t>
        </is>
      </c>
      <c r="K624" t="inlineStr">
        <is>
          <t>ethanol, from forest residues</t>
        </is>
      </c>
    </row>
    <row r="625">
      <c r="A625" t="inlineStr">
        <is>
          <t>market group for electricity, low voltage</t>
        </is>
      </c>
      <c r="B625" t="n">
        <v>0.0067</v>
      </c>
      <c r="C625" t="inlineStr">
        <is>
          <t>RER</t>
        </is>
      </c>
      <c r="D625" t="inlineStr">
        <is>
          <t>kilowatt hour</t>
        </is>
      </c>
      <c r="F625" t="inlineStr">
        <is>
          <t>technosphere</t>
        </is>
      </c>
      <c r="K625" t="inlineStr">
        <is>
          <t>electricity, low voltage</t>
        </is>
      </c>
    </row>
    <row r="626">
      <c r="A626" t="inlineStr">
        <is>
          <t>market for fly ash and scrubber sludge</t>
        </is>
      </c>
      <c r="B626" t="n">
        <v>-0.000168</v>
      </c>
      <c r="C626" t="inlineStr">
        <is>
          <t>Europe without Switzerland</t>
        </is>
      </c>
      <c r="D626" t="inlineStr">
        <is>
          <t>kilogram</t>
        </is>
      </c>
      <c r="F626" t="inlineStr">
        <is>
          <t>technosphere</t>
        </is>
      </c>
      <c r="K626" t="inlineStr">
        <is>
          <t>fly ash and scrubber sludge</t>
        </is>
      </c>
    </row>
    <row r="627">
      <c r="A627" t="inlineStr">
        <is>
          <t>market for heat, central or small-scale, other than natural gas</t>
        </is>
      </c>
      <c r="B627" t="n">
        <v>0.000584</v>
      </c>
      <c r="C627" t="inlineStr">
        <is>
          <t>CH</t>
        </is>
      </c>
      <c r="D627" t="inlineStr">
        <is>
          <t>megajoule</t>
        </is>
      </c>
      <c r="F627" t="inlineStr">
        <is>
          <t>technosphere</t>
        </is>
      </c>
      <c r="K627" t="inlineStr">
        <is>
          <t>heat, central or small-scale, other than natural gas</t>
        </is>
      </c>
    </row>
    <row r="628">
      <c r="A628" t="inlineStr">
        <is>
          <t>infrastructure construction, for regional distribution of oil product</t>
        </is>
      </c>
      <c r="B628" t="n">
        <v>2.6e-10</v>
      </c>
      <c r="C628" t="inlineStr">
        <is>
          <t>RER</t>
        </is>
      </c>
      <c r="D628" t="inlineStr">
        <is>
          <t>unit</t>
        </is>
      </c>
      <c r="F628" t="inlineStr">
        <is>
          <t>technosphere</t>
        </is>
      </c>
      <c r="K628" t="inlineStr">
        <is>
          <t>infrastructure, for regional distribution of oil product</t>
        </is>
      </c>
    </row>
    <row r="629">
      <c r="A629" t="inlineStr">
        <is>
          <t>market for municipal solid waste</t>
        </is>
      </c>
      <c r="B629" t="n">
        <v>-6.27e-06</v>
      </c>
      <c r="C629" t="inlineStr">
        <is>
          <t>CH</t>
        </is>
      </c>
      <c r="D629" t="inlineStr">
        <is>
          <t>kilogram</t>
        </is>
      </c>
      <c r="F629" t="inlineStr">
        <is>
          <t>technosphere</t>
        </is>
      </c>
      <c r="K629" t="inlineStr">
        <is>
          <t>municipal solid waste</t>
        </is>
      </c>
    </row>
    <row r="630">
      <c r="A630" t="inlineStr">
        <is>
          <t>market for rainwater mineral oil storage</t>
        </is>
      </c>
      <c r="B630" t="n">
        <v>-7.499999999999999e-05</v>
      </c>
      <c r="C630" t="inlineStr">
        <is>
          <t>Europe without Switzerland</t>
        </is>
      </c>
      <c r="D630" t="inlineStr">
        <is>
          <t>cubic meter</t>
        </is>
      </c>
      <c r="F630" t="inlineStr">
        <is>
          <t>technosphere</t>
        </is>
      </c>
      <c r="K630" t="inlineStr">
        <is>
          <t>rainwater mineral oil storage</t>
        </is>
      </c>
    </row>
    <row r="631">
      <c r="A631" t="inlineStr">
        <is>
          <t>market for tap water</t>
        </is>
      </c>
      <c r="B631" t="n">
        <v>0.0006890000000000001</v>
      </c>
      <c r="C631" t="inlineStr">
        <is>
          <t>Europe without Switzerland</t>
        </is>
      </c>
      <c r="D631" t="inlineStr">
        <is>
          <t>kilogram</t>
        </is>
      </c>
      <c r="F631" t="inlineStr">
        <is>
          <t>technosphere</t>
        </is>
      </c>
      <c r="K631" t="inlineStr">
        <is>
          <t>tap water</t>
        </is>
      </c>
    </row>
    <row r="632">
      <c r="A632" t="inlineStr">
        <is>
          <t>market for transport, freight train</t>
        </is>
      </c>
      <c r="B632" t="n">
        <v>0.0336</v>
      </c>
      <c r="C632" t="inlineStr">
        <is>
          <t>Europe without Switzerland</t>
        </is>
      </c>
      <c r="D632" t="inlineStr">
        <is>
          <t>ton kilometer</t>
        </is>
      </c>
      <c r="F632" t="inlineStr">
        <is>
          <t>technosphere</t>
        </is>
      </c>
      <c r="K632" t="inlineStr">
        <is>
          <t>transport, freight train</t>
        </is>
      </c>
    </row>
    <row r="633">
      <c r="A633" t="inlineStr">
        <is>
          <t>market for transport, freight, lorry, unspecified</t>
        </is>
      </c>
      <c r="B633" t="n">
        <v>0.0326</v>
      </c>
      <c r="C633" t="inlineStr">
        <is>
          <t>RER</t>
        </is>
      </c>
      <c r="D633" t="inlineStr">
        <is>
          <t>ton kilometer</t>
        </is>
      </c>
      <c r="F633" t="inlineStr">
        <is>
          <t>technosphere</t>
        </is>
      </c>
      <c r="K633" t="inlineStr">
        <is>
          <t>transport, freight, lorry, unspecified</t>
        </is>
      </c>
    </row>
    <row r="634">
      <c r="A634" t="inlineStr">
        <is>
          <t>treatment of wastewater, average, capacity 1E9l/year</t>
        </is>
      </c>
      <c r="B634" t="n">
        <v>-6.89e-07</v>
      </c>
      <c r="C634" t="inlineStr">
        <is>
          <t>Europe without Switzerland</t>
        </is>
      </c>
      <c r="D634" t="inlineStr">
        <is>
          <t>cubic meter</t>
        </is>
      </c>
      <c r="F634" t="inlineStr">
        <is>
          <t>technosphere</t>
        </is>
      </c>
      <c r="K634" t="inlineStr">
        <is>
          <t>wastewater, average</t>
        </is>
      </c>
    </row>
    <row r="635"/>
    <row r="636">
      <c r="A636" t="inlineStr">
        <is>
          <t>Activity</t>
        </is>
      </c>
      <c r="B636" t="inlineStr">
        <is>
          <t>Supply and refining of waste cooking oil</t>
        </is>
      </c>
    </row>
    <row r="637">
      <c r="A637" t="inlineStr">
        <is>
          <t>location</t>
        </is>
      </c>
      <c r="B637" t="inlineStr">
        <is>
          <t>RER</t>
        </is>
      </c>
    </row>
    <row r="638">
      <c r="A638" t="inlineStr">
        <is>
          <t>production amount</t>
        </is>
      </c>
      <c r="B638" t="n">
        <v>1</v>
      </c>
    </row>
    <row r="639">
      <c r="A639" t="inlineStr">
        <is>
          <t>reference product</t>
        </is>
      </c>
      <c r="B639" t="inlineStr">
        <is>
          <t>Waste Cooking Oil</t>
        </is>
      </c>
    </row>
    <row r="640">
      <c r="A640" t="inlineStr">
        <is>
          <t>source</t>
        </is>
      </c>
      <c r="B640" t="inlineStr">
        <is>
          <t>Life Cycle Assessment of Biofuels in EU/CH, F. Cozzolini 2018, PSI</t>
        </is>
      </c>
    </row>
    <row r="641">
      <c r="A641" t="inlineStr">
        <is>
          <t>type</t>
        </is>
      </c>
      <c r="B641" t="inlineStr">
        <is>
          <t>process</t>
        </is>
      </c>
    </row>
    <row r="642">
      <c r="A642" t="inlineStr">
        <is>
          <t>unit</t>
        </is>
      </c>
      <c r="B642" t="inlineStr">
        <is>
          <t>kilogram</t>
        </is>
      </c>
    </row>
    <row r="643">
      <c r="A643" t="inlineStr">
        <is>
          <t>LHV [MJ/kg dry]</t>
        </is>
      </c>
      <c r="B643" t="n">
        <v>39.6</v>
      </c>
    </row>
    <row r="644">
      <c r="A644" t="inlineStr">
        <is>
          <t>classifications</t>
        </is>
      </c>
      <c r="B644" t="inlineStr">
        <is>
          <t>CPC::94339:Other non-hazardous waste treatment and disposal services</t>
        </is>
      </c>
    </row>
    <row r="645">
      <c r="A645" t="inlineStr">
        <is>
          <t>Exchanges</t>
        </is>
      </c>
    </row>
    <row r="646">
      <c r="A646" t="inlineStr">
        <is>
          <t>name</t>
        </is>
      </c>
      <c r="B646" t="inlineStr">
        <is>
          <t>amount</t>
        </is>
      </c>
      <c r="C646" t="inlineStr">
        <is>
          <t>location</t>
        </is>
      </c>
      <c r="D646" t="inlineStr">
        <is>
          <t>unit</t>
        </is>
      </c>
      <c r="E646" t="inlineStr">
        <is>
          <t>categories</t>
        </is>
      </c>
      <c r="F646" t="inlineStr">
        <is>
          <t>type</t>
        </is>
      </c>
      <c r="G646" t="inlineStr">
        <is>
          <t>comment</t>
        </is>
      </c>
      <c r="H646" t="inlineStr">
        <is>
          <t>reference product</t>
        </is>
      </c>
    </row>
    <row r="647">
      <c r="A647" t="inlineStr">
        <is>
          <t>Supply and refining of waste cooking oil</t>
        </is>
      </c>
      <c r="B647" t="n">
        <v>1</v>
      </c>
      <c r="C647" t="inlineStr">
        <is>
          <t>RER</t>
        </is>
      </c>
      <c r="D647" t="inlineStr">
        <is>
          <t>kilogram</t>
        </is>
      </c>
      <c r="E647" t="inlineStr">
        <is>
          <t>Francesco TH::BioDiesel::Waste Cooking Oil to BioD</t>
        </is>
      </c>
      <c r="F647" t="inlineStr">
        <is>
          <t>production</t>
        </is>
      </c>
      <c r="H647" t="inlineStr">
        <is>
          <t>Waste Cooking Oil</t>
        </is>
      </c>
    </row>
    <row r="648">
      <c r="A648" t="inlineStr">
        <is>
          <t>Energy, gross calorific value, in biomass</t>
        </is>
      </c>
      <c r="B648" t="n">
        <v>39.6</v>
      </c>
      <c r="D648" t="inlineStr">
        <is>
          <t>megajoule</t>
        </is>
      </c>
      <c r="E648" t="inlineStr">
        <is>
          <t>natural resource::biotic</t>
        </is>
      </c>
      <c r="F648" t="inlineStr">
        <is>
          <t>biosphere</t>
        </is>
      </c>
      <c r="G648" t="inlineStr">
        <is>
          <t>To account for primary energy in oil</t>
        </is>
      </c>
    </row>
    <row r="649">
      <c r="A649" t="inlineStr">
        <is>
          <t>market for used vegetable cooking oil</t>
        </is>
      </c>
      <c r="B649" t="n">
        <v>1.0246</v>
      </c>
      <c r="C649" t="inlineStr">
        <is>
          <t>GLO</t>
        </is>
      </c>
      <c r="D649" t="inlineStr">
        <is>
          <t>kilogram</t>
        </is>
      </c>
      <c r="F649" t="inlineStr">
        <is>
          <t>technosphere</t>
        </is>
      </c>
      <c r="G649" t="inlineStr">
        <is>
          <t>European Biodiesel Board (EBB), July 2009</t>
        </is>
      </c>
      <c r="H649" t="inlineStr">
        <is>
          <t>used vegetable cooking oil</t>
        </is>
      </c>
    </row>
    <row r="650">
      <c r="A650" t="inlineStr">
        <is>
          <t>market for heat, from steam, in chemical industry</t>
        </is>
      </c>
      <c r="B650" t="n">
        <v>0.1584</v>
      </c>
      <c r="C650" t="inlineStr">
        <is>
          <t>RER</t>
        </is>
      </c>
      <c r="D650" t="inlineStr">
        <is>
          <t>megajoule</t>
        </is>
      </c>
      <c r="E650" t="inlineStr">
        <is>
          <t>Materials/fuels</t>
        </is>
      </c>
      <c r="F650" t="inlineStr">
        <is>
          <t>technosphere</t>
        </is>
      </c>
      <c r="G650" t="inlineStr">
        <is>
          <t>European Biodiesel Board (EBB), July 2009Pramod S. Mehta and K. Anand, "Energy Fuels", (American Chemical Society Journal) 2009, 23 (8), pp 3893Â3898</t>
        </is>
      </c>
      <c r="H650" t="inlineStr">
        <is>
          <t>heat, from steam, in chemical industry</t>
        </is>
      </c>
    </row>
    <row r="651">
      <c r="A651" t="inlineStr">
        <is>
          <t>market for phosphoric acid, industrial grade, without water, in 85% solution state</t>
        </is>
      </c>
      <c r="B651" t="n">
        <v>0.0012672</v>
      </c>
      <c r="C651" t="inlineStr">
        <is>
          <t>GLO</t>
        </is>
      </c>
      <c r="D651" t="inlineStr">
        <is>
          <t>kilogram</t>
        </is>
      </c>
      <c r="E651" t="inlineStr">
        <is>
          <t>Materials/fuels</t>
        </is>
      </c>
      <c r="F651" t="inlineStr">
        <is>
          <t>technosphere</t>
        </is>
      </c>
      <c r="G651" t="inlineStr">
        <is>
          <t>European Biodiesel Board (EBB), July 2009Pramod S. Mehta and K. Anand, "Energy Fuels", (American Chemical Society Journal) 2009, 23 (8), pp 3893Â3898</t>
        </is>
      </c>
      <c r="H651" t="inlineStr">
        <is>
          <t>phosphoric acid, industrial grade, without water, in 85% solution state</t>
        </is>
      </c>
    </row>
    <row r="652">
      <c r="A652" t="inlineStr">
        <is>
          <t>market for sodium hydroxide, without water, in 50% solution state</t>
        </is>
      </c>
      <c r="B652" t="n">
        <v>0.0034848</v>
      </c>
      <c r="C652" t="inlineStr">
        <is>
          <t>GLO</t>
        </is>
      </c>
      <c r="D652" t="inlineStr">
        <is>
          <t>kilogram</t>
        </is>
      </c>
      <c r="E652" t="inlineStr">
        <is>
          <t>Materials/fuels</t>
        </is>
      </c>
      <c r="F652" t="inlineStr">
        <is>
          <t>technosphere</t>
        </is>
      </c>
      <c r="G652" t="inlineStr">
        <is>
          <t>European Biodiesel Board (EBB), July 2009Pramod S. Mehta and K. Anand, "Energy Fuels", (American Chemical Society Journal) 2009, 23 (8), pp 3893Â3898</t>
        </is>
      </c>
      <c r="H652" t="inlineStr">
        <is>
          <t>sodium hydroxide, without water, in 50% solution state</t>
        </is>
      </c>
    </row>
    <row r="653">
      <c r="A653" t="inlineStr">
        <is>
          <t>market for transport, freight, lorry, unspecified</t>
        </is>
      </c>
      <c r="B653" t="n">
        <v>0.11484</v>
      </c>
      <c r="C653" t="inlineStr">
        <is>
          <t>RER</t>
        </is>
      </c>
      <c r="D653" t="inlineStr">
        <is>
          <t>ton kilometer</t>
        </is>
      </c>
      <c r="E653" t="inlineStr">
        <is>
          <t>Electricity/heat</t>
        </is>
      </c>
      <c r="F653" t="inlineStr">
        <is>
          <t>technosphere</t>
        </is>
      </c>
      <c r="G653" t="inlineStr">
        <is>
          <t>Transport of waste oil via 40 ton truck over a distance of 100 kmEMEP/EEA air pollutant emission Inventory Guidebook 2009 (Update 2012) - 1.A.3.b Road Transport. Tables 3-20 and 3-26.</t>
        </is>
      </c>
      <c r="H653" t="inlineStr">
        <is>
          <t>transport, freight, lorry, unspecified</t>
        </is>
      </c>
    </row>
    <row r="654">
      <c r="A654" t="inlineStr">
        <is>
          <t>market for transport, freight, sea, tanker for petroleum</t>
        </is>
      </c>
      <c r="B654" t="n">
        <v>7.49232</v>
      </c>
      <c r="C654" t="inlineStr">
        <is>
          <t>GLO</t>
        </is>
      </c>
      <c r="D654" t="inlineStr">
        <is>
          <t>ton kilometer</t>
        </is>
      </c>
      <c r="E654" t="inlineStr">
        <is>
          <t>Electricity/heat</t>
        </is>
      </c>
      <c r="F654" t="inlineStr">
        <is>
          <t>technosphere</t>
        </is>
      </c>
      <c r="G654" t="inlineStr">
        <is>
          <t>Maritime transport of waste cooking oil over a distance of 7000 km European Waste-to-Advanced Biofuels Association &amp; Mittelstandverband abfallbasierter Kraftstoffe, 2014. Survey report of overseas imports of UCO.</t>
        </is>
      </c>
      <c r="H654" t="inlineStr">
        <is>
          <t>transport, freight, sea, tanker for petroleum</t>
        </is>
      </c>
    </row>
    <row r="655">
      <c r="A655" t="inlineStr">
        <is>
          <t>market group for electricity, medium voltage</t>
        </is>
      </c>
      <c r="B655" t="n">
        <v>0.009907920000000001</v>
      </c>
      <c r="C655" t="inlineStr">
        <is>
          <t>Europe without Switzerland</t>
        </is>
      </c>
      <c r="D655" t="inlineStr">
        <is>
          <t>kilowatt hour</t>
        </is>
      </c>
      <c r="E655" t="inlineStr">
        <is>
          <t>Materials/fuels</t>
        </is>
      </c>
      <c r="F655" t="inlineStr">
        <is>
          <t>technosphere</t>
        </is>
      </c>
      <c r="G655" t="inlineStr">
        <is>
          <t>European Biodiesel Board (EBB), July 2009Pramod S. Mehta and K. Anand, "Energy Fuels", (American Chemical Society Journal) 2009, 23 (8), pp 3893Â3898</t>
        </is>
      </c>
      <c r="H655" t="inlineStr">
        <is>
          <t>electricity, medium voltage</t>
        </is>
      </c>
    </row>
    <row r="656">
      <c r="A656" t="inlineStr">
        <is>
          <t>Carbon dioxide, in air</t>
        </is>
      </c>
      <c r="B656" t="n">
        <v>1.906666666666667</v>
      </c>
      <c r="D656" t="inlineStr">
        <is>
          <t>kilogram</t>
        </is>
      </c>
      <c r="E656" t="inlineStr">
        <is>
          <t>natural resource::in air</t>
        </is>
      </c>
      <c r="F656" t="inlineStr">
        <is>
          <t>biosphere</t>
        </is>
      </c>
      <c r="G656" t="inlineStr">
        <is>
          <t>Carbon uptake during biomass growth, based on 52% carbon content</t>
        </is>
      </c>
    </row>
    <row r="657"/>
    <row r="658">
      <c r="A658" t="inlineStr">
        <is>
          <t>Activity</t>
        </is>
      </c>
      <c r="B658" t="inlineStr">
        <is>
          <t>Biodiesel production, via transesterification, from used cooking oil, energy allocation</t>
        </is>
      </c>
    </row>
    <row r="659">
      <c r="A659" t="inlineStr">
        <is>
          <t>location</t>
        </is>
      </c>
      <c r="B659" t="inlineStr">
        <is>
          <t>RER</t>
        </is>
      </c>
    </row>
    <row r="660">
      <c r="A660" t="inlineStr">
        <is>
          <t>production amount</t>
        </is>
      </c>
      <c r="B660" t="n">
        <v>1</v>
      </c>
    </row>
    <row r="661">
      <c r="A661" t="inlineStr">
        <is>
          <t>reference product</t>
        </is>
      </c>
      <c r="B661" t="inlineStr">
        <is>
          <t>biodiesel, from cooking oil</t>
        </is>
      </c>
    </row>
    <row r="662">
      <c r="A662" t="inlineStr">
        <is>
          <t>type</t>
        </is>
      </c>
      <c r="B662" t="inlineStr">
        <is>
          <t>process</t>
        </is>
      </c>
    </row>
    <row r="663">
      <c r="A663" t="inlineStr">
        <is>
          <t>unit</t>
        </is>
      </c>
      <c r="B663" t="inlineStr">
        <is>
          <t>kilogram</t>
        </is>
      </c>
    </row>
    <row r="664">
      <c r="A664" t="inlineStr">
        <is>
          <t>source</t>
        </is>
      </c>
      <c r="B664" t="inlineStr">
        <is>
          <t>Life Cycle Assessment of Biofuels in EU/CH, F. Cozzolini 2018, PSI</t>
        </is>
      </c>
    </row>
    <row r="665">
      <c r="A665" t="inlineStr">
        <is>
          <t>Conversion efficiency (exc. Fuel)</t>
        </is>
      </c>
      <c r="B665" t="n">
        <v>1.348327137546468</v>
      </c>
    </row>
    <row r="666">
      <c r="A666" t="inlineStr">
        <is>
          <t>classifications</t>
        </is>
      </c>
      <c r="B666" t="inlineStr">
        <is>
          <t>CPC::35491:Biodiesel</t>
        </is>
      </c>
    </row>
    <row r="667">
      <c r="A667" t="inlineStr">
        <is>
          <t>Exchanges</t>
        </is>
      </c>
    </row>
    <row r="668">
      <c r="A668" t="inlineStr">
        <is>
          <t>name</t>
        </is>
      </c>
      <c r="B668" t="inlineStr">
        <is>
          <t>amount</t>
        </is>
      </c>
      <c r="C668" t="inlineStr">
        <is>
          <t>location</t>
        </is>
      </c>
      <c r="D668" t="inlineStr">
        <is>
          <t>unit</t>
        </is>
      </c>
      <c r="E668" t="inlineStr">
        <is>
          <t>categories</t>
        </is>
      </c>
      <c r="F668" t="inlineStr">
        <is>
          <t>type</t>
        </is>
      </c>
      <c r="G668" t="inlineStr">
        <is>
          <t>comment</t>
        </is>
      </c>
      <c r="H668" t="inlineStr">
        <is>
          <t>reference product</t>
        </is>
      </c>
    </row>
    <row r="669">
      <c r="A669" t="inlineStr">
        <is>
          <t>Biodiesel production, via transesterification, from used cooking oil, energy allocation</t>
        </is>
      </c>
      <c r="B669" t="n">
        <v>1</v>
      </c>
      <c r="C669" t="inlineStr">
        <is>
          <t>RER</t>
        </is>
      </c>
      <c r="D669" t="inlineStr">
        <is>
          <t>kilogram</t>
        </is>
      </c>
      <c r="E669" t="inlineStr">
        <is>
          <t>Francesco TH::BioDiesel::Waste Cooking Oil to BioD</t>
        </is>
      </c>
      <c r="F669" t="inlineStr">
        <is>
          <t>production</t>
        </is>
      </c>
      <c r="H669" t="inlineStr">
        <is>
          <t>biodiesel, from cooking oil</t>
        </is>
      </c>
    </row>
    <row r="670">
      <c r="A670" t="inlineStr">
        <is>
          <t>Supply and refining of waste cooking oil</t>
        </is>
      </c>
      <c r="B670" t="n">
        <v>1.025641025641026</v>
      </c>
      <c r="C670" t="inlineStr">
        <is>
          <t>RER</t>
        </is>
      </c>
      <c r="D670" t="inlineStr">
        <is>
          <t>kilogram</t>
        </is>
      </c>
      <c r="E670" t="inlineStr">
        <is>
          <t>Materials/fuels</t>
        </is>
      </c>
      <c r="F670" t="inlineStr">
        <is>
          <t>technosphere</t>
        </is>
      </c>
      <c r="G670" t="inlineStr">
        <is>
          <t>WÃ¶rgetter, M., Prankl, H., Rathbauer, J., Bacovsky, D.: Local and Innovative Biodiesel. Final report of the ALTENER project No. 4.1030/C/02-022. HBLFA Francisco Josephinum / BLT Biomass Â Logistics Â Technology. March 2006.</t>
        </is>
      </c>
      <c r="H670" t="inlineStr">
        <is>
          <t>Waste Cooking Oil</t>
        </is>
      </c>
    </row>
    <row r="671">
      <c r="A671" t="inlineStr">
        <is>
          <t>market for methanol</t>
        </is>
      </c>
      <c r="B671" t="n">
        <v>0.11309544</v>
      </c>
      <c r="C671" t="inlineStr">
        <is>
          <t>GLO</t>
        </is>
      </c>
      <c r="D671" t="inlineStr">
        <is>
          <t>kilogram</t>
        </is>
      </c>
      <c r="E671" t="inlineStr">
        <is>
          <t>Materials/fuels</t>
        </is>
      </c>
      <c r="F671" t="inlineStr">
        <is>
          <t>technosphere</t>
        </is>
      </c>
      <c r="G671" t="inlineStr">
        <is>
          <t>BDI, Input-Output Factsheet, Plant Capacity 50.000 t Biodiesel, Department Research and Development BDI Â BioDiesel International AG</t>
        </is>
      </c>
      <c r="H671" t="inlineStr">
        <is>
          <t>methanol</t>
        </is>
      </c>
    </row>
    <row r="672">
      <c r="A672" t="inlineStr">
        <is>
          <t>market for natural gas, medium pressure, vehicle grade</t>
        </is>
      </c>
      <c r="B672" t="n">
        <v>0.07748016000000001</v>
      </c>
      <c r="C672" t="inlineStr">
        <is>
          <t>GLO</t>
        </is>
      </c>
      <c r="D672" t="inlineStr">
        <is>
          <t>kilogram</t>
        </is>
      </c>
      <c r="E672" t="inlineStr">
        <is>
          <t>Materials/fuels</t>
        </is>
      </c>
      <c r="F672" t="inlineStr">
        <is>
          <t>technosphere</t>
        </is>
      </c>
      <c r="G672" t="inlineStr">
        <is>
          <t>BDI, Input-Output Factsheet, Plant Capacity 50.000 t Biodiesel, Department Research and Development BDI Â BioDiesel International AG</t>
        </is>
      </c>
      <c r="H672" t="inlineStr">
        <is>
          <t>natural gas, medium pressure, vehicle grade</t>
        </is>
      </c>
    </row>
    <row r="673">
      <c r="A673" t="inlineStr">
        <is>
          <t>market for phosphoric acid, industrial grade, without water, in 85% solution state</t>
        </is>
      </c>
      <c r="B673" t="n">
        <v>0.014508</v>
      </c>
      <c r="C673" t="inlineStr">
        <is>
          <t>GLO</t>
        </is>
      </c>
      <c r="D673" t="inlineStr">
        <is>
          <t>kilogram</t>
        </is>
      </c>
      <c r="E673" t="inlineStr">
        <is>
          <t>Materials/fuels</t>
        </is>
      </c>
      <c r="F673" t="inlineStr">
        <is>
          <t>technosphere</t>
        </is>
      </c>
      <c r="G673" t="inlineStr">
        <is>
          <t>BDI, Input-Output Factsheet, Plant Capacity 50.000 t Biodiesel, Department Research and Development BDI Â BioDiesel International AG</t>
        </is>
      </c>
      <c r="H673" t="inlineStr">
        <is>
          <t>phosphoric acid, industrial grade, without water, in 85% solution state</t>
        </is>
      </c>
    </row>
    <row r="674">
      <c r="A674" t="inlineStr">
        <is>
          <t>market for potassium hydroxide</t>
        </is>
      </c>
      <c r="B674" t="n">
        <v>0.013392</v>
      </c>
      <c r="C674" t="inlineStr">
        <is>
          <t>GLO</t>
        </is>
      </c>
      <c r="D674" t="inlineStr">
        <is>
          <t>kilogram</t>
        </is>
      </c>
      <c r="E674" t="inlineStr">
        <is>
          <t>Materials/fuels</t>
        </is>
      </c>
      <c r="F674" t="inlineStr">
        <is>
          <t>technosphere</t>
        </is>
      </c>
      <c r="G674" t="inlineStr">
        <is>
          <t>BDI, Input-Output Factsheet, Plant Capacity 50.000 t Biodiesel, Department Research and Development BDI Â BioDiesel International AG</t>
        </is>
      </c>
      <c r="H674" t="inlineStr">
        <is>
          <t>potassium hydroxide</t>
        </is>
      </c>
    </row>
    <row r="675">
      <c r="A675" t="inlineStr">
        <is>
          <t>market for potassium sulfate</t>
        </is>
      </c>
      <c r="B675" t="n">
        <v>0.026784</v>
      </c>
      <c r="C675" t="inlineStr">
        <is>
          <t>RER</t>
        </is>
      </c>
      <c r="D675" t="inlineStr">
        <is>
          <t>kilogram</t>
        </is>
      </c>
      <c r="E675" t="inlineStr">
        <is>
          <t>Materials/fuels</t>
        </is>
      </c>
      <c r="F675" t="inlineStr">
        <is>
          <t>technosphere</t>
        </is>
      </c>
      <c r="G675" t="inlineStr">
        <is>
          <t>BDI, Input-Output Factsheet, Plant Capacity 50.000 t Biodiesel, Department Research and Development BDI Â BioDiesel International AG</t>
        </is>
      </c>
      <c r="H675" t="inlineStr">
        <is>
          <t>potassium sulfate</t>
        </is>
      </c>
    </row>
    <row r="676">
      <c r="A676" t="inlineStr">
        <is>
          <t>market for transport, freight train</t>
        </is>
      </c>
      <c r="B676" t="n">
        <v>0.3794400000000001</v>
      </c>
      <c r="C676" t="inlineStr">
        <is>
          <t>Europe without Switzerland</t>
        </is>
      </c>
      <c r="D676" t="inlineStr">
        <is>
          <t>ton kilometer</t>
        </is>
      </c>
      <c r="E676" t="inlineStr">
        <is>
          <t>Electricity/heat</t>
        </is>
      </c>
      <c r="F676" t="inlineStr">
        <is>
          <t>technosphere</t>
        </is>
      </c>
      <c r="H676" t="inlineStr">
        <is>
          <t>transport, freight train</t>
        </is>
      </c>
    </row>
    <row r="677">
      <c r="A677" t="inlineStr">
        <is>
          <t>market for transport, freight, inland waterways, barge</t>
        </is>
      </c>
      <c r="B677" t="n">
        <v>0.15252</v>
      </c>
      <c r="C677" t="inlineStr">
        <is>
          <t>RER</t>
        </is>
      </c>
      <c r="D677" t="inlineStr">
        <is>
          <t>ton kilometer</t>
        </is>
      </c>
      <c r="E677" t="inlineStr">
        <is>
          <t>Electricity/heat</t>
        </is>
      </c>
      <c r="F677" t="inlineStr">
        <is>
          <t>technosphere</t>
        </is>
      </c>
      <c r="H677" t="inlineStr">
        <is>
          <t>transport, freight, inland waterways, barge</t>
        </is>
      </c>
    </row>
    <row r="678">
      <c r="A678" t="inlineStr">
        <is>
          <t>market for transport, freight, lorry, unspecified</t>
        </is>
      </c>
      <c r="B678" t="n">
        <v>0.32736</v>
      </c>
      <c r="C678" t="inlineStr">
        <is>
          <t>RER</t>
        </is>
      </c>
      <c r="D678" t="inlineStr">
        <is>
          <t>ton kilometer</t>
        </is>
      </c>
      <c r="E678" t="inlineStr">
        <is>
          <t>Electricity/heat</t>
        </is>
      </c>
      <c r="F678" t="inlineStr">
        <is>
          <t>technosphere</t>
        </is>
      </c>
      <c r="G678" t="inlineStr">
        <is>
          <t>Transport of FAME to blending depot via 40 ton truck over a distance of 305 km (one way) - Same as rapeseed biodieselIMO, 2009</t>
        </is>
      </c>
      <c r="H678" t="inlineStr">
        <is>
          <t>transport, freight, lorry, unspecified</t>
        </is>
      </c>
    </row>
    <row r="679">
      <c r="A679" t="inlineStr">
        <is>
          <t>market for transport, freight, lorry, unspecified</t>
        </is>
      </c>
      <c r="B679" t="n">
        <v>0.15996</v>
      </c>
      <c r="C679" t="inlineStr">
        <is>
          <t>RER</t>
        </is>
      </c>
      <c r="D679" t="inlineStr">
        <is>
          <t>ton kilometer</t>
        </is>
      </c>
      <c r="E679" t="inlineStr">
        <is>
          <t>Electricity/heat</t>
        </is>
      </c>
      <c r="F679" t="inlineStr">
        <is>
          <t>technosphere</t>
        </is>
      </c>
      <c r="G679" t="inlineStr">
        <is>
          <t>transport FAME to filling station (same as rapeseed biodiesel)IMO, 2009</t>
        </is>
      </c>
      <c r="H679" t="inlineStr">
        <is>
          <t>transport, freight, lorry, unspecified</t>
        </is>
      </c>
    </row>
    <row r="680">
      <c r="A680" t="inlineStr">
        <is>
          <t>market for transport, freight, sea, tanker for petroleum</t>
        </is>
      </c>
      <c r="B680" t="n">
        <v>1.11972</v>
      </c>
      <c r="C680" t="inlineStr">
        <is>
          <t>GLO</t>
        </is>
      </c>
      <c r="D680" t="inlineStr">
        <is>
          <t>ton kilometer</t>
        </is>
      </c>
      <c r="E680" t="inlineStr">
        <is>
          <t>Electricity/heat</t>
        </is>
      </c>
      <c r="F680" t="inlineStr">
        <is>
          <t>technosphere</t>
        </is>
      </c>
      <c r="H680" t="inlineStr">
        <is>
          <t>transport, freight, sea, tanker for petroleum</t>
        </is>
      </c>
    </row>
    <row r="681">
      <c r="A681" t="inlineStr">
        <is>
          <t>market group for electricity, medium voltage</t>
        </is>
      </c>
      <c r="B681" t="n">
        <v>0.042090312</v>
      </c>
      <c r="C681" t="inlineStr">
        <is>
          <t>Europe without Switzerland</t>
        </is>
      </c>
      <c r="D681" t="inlineStr">
        <is>
          <t>kilowatt hour</t>
        </is>
      </c>
      <c r="E681" t="inlineStr">
        <is>
          <t>Electricity/heat</t>
        </is>
      </c>
      <c r="F681" t="inlineStr">
        <is>
          <t>technosphere</t>
        </is>
      </c>
      <c r="G681" t="inlineStr">
        <is>
          <t>for reactionBDI, Input-Output Factsheet, Plant Capacity 50.000 t Biodiesel, Department Research and Development BDI Â BioDiesel International AG</t>
        </is>
      </c>
      <c r="H681" t="inlineStr">
        <is>
          <t>electricity, medium voltage</t>
        </is>
      </c>
    </row>
    <row r="682">
      <c r="A682" t="inlineStr">
        <is>
          <t>market group for electricity, medium voltage</t>
        </is>
      </c>
      <c r="B682" t="n">
        <v>0.008686944</v>
      </c>
      <c r="C682" t="inlineStr">
        <is>
          <t>Europe without Switzerland</t>
        </is>
      </c>
      <c r="D682" t="inlineStr">
        <is>
          <t>kilowatt hour</t>
        </is>
      </c>
      <c r="E682" t="inlineStr">
        <is>
          <t>Electricity/heat</t>
        </is>
      </c>
      <c r="F682" t="inlineStr">
        <is>
          <t>technosphere</t>
        </is>
      </c>
      <c r="G682" t="inlineStr">
        <is>
          <t>FAME depot (same as rapeseed biodiesel)Dautrebande, O., TotalFinaElf, January 2002</t>
        </is>
      </c>
      <c r="H682" t="inlineStr">
        <is>
          <t>electricity, medium voltage</t>
        </is>
      </c>
    </row>
    <row r="683">
      <c r="A683" t="inlineStr">
        <is>
          <t>market group for electricity, medium voltage</t>
        </is>
      </c>
      <c r="B683" t="n">
        <v>0.03516144</v>
      </c>
      <c r="C683" t="inlineStr">
        <is>
          <t>Europe without Switzerland</t>
        </is>
      </c>
      <c r="D683" t="inlineStr">
        <is>
          <t>kilowatt hour</t>
        </is>
      </c>
      <c r="E683" t="inlineStr">
        <is>
          <t>Electricity/heat</t>
        </is>
      </c>
      <c r="F683" t="inlineStr">
        <is>
          <t>technosphere</t>
        </is>
      </c>
      <c r="G683" t="inlineStr">
        <is>
          <t>FAME filling station (same as rapeseed biodiesel)Dautrebande, O., TotalFinaElf, January 2002</t>
        </is>
      </c>
      <c r="H683" t="inlineStr">
        <is>
          <t>electricity, medium voltage</t>
        </is>
      </c>
    </row>
    <row r="684">
      <c r="A684" t="inlineStr">
        <is>
          <t>Carbon dioxide, in air</t>
        </is>
      </c>
      <c r="B684" t="n">
        <v>0.8944444444444442</v>
      </c>
      <c r="D684" t="inlineStr">
        <is>
          <t>kilogram</t>
        </is>
      </c>
      <c r="E684" t="inlineStr">
        <is>
          <t>natural resource::in air</t>
        </is>
      </c>
      <c r="F684" t="inlineStr">
        <is>
          <t>biosphere</t>
        </is>
      </c>
    </row>
    <row r="685"/>
    <row r="686"/>
    <row r="687">
      <c r="A687" t="inlineStr">
        <is>
          <t>Activity</t>
        </is>
      </c>
      <c r="B687" t="inlineStr">
        <is>
          <t>Biodiesel production, via transesterification, from used cooking oil, with carbon capture and storage, energy allocation</t>
        </is>
      </c>
    </row>
    <row r="688">
      <c r="A688" t="inlineStr">
        <is>
          <t>location</t>
        </is>
      </c>
      <c r="B688" t="inlineStr">
        <is>
          <t>RER</t>
        </is>
      </c>
    </row>
    <row r="689">
      <c r="A689" t="inlineStr">
        <is>
          <t>production amount</t>
        </is>
      </c>
      <c r="B689" t="n">
        <v>1</v>
      </c>
    </row>
    <row r="690">
      <c r="A690" t="inlineStr">
        <is>
          <t>reference product</t>
        </is>
      </c>
      <c r="B690" t="inlineStr">
        <is>
          <t>biodiesel, from cooking oil</t>
        </is>
      </c>
    </row>
    <row r="691">
      <c r="A691" t="inlineStr">
        <is>
          <t>type</t>
        </is>
      </c>
      <c r="B691" t="inlineStr">
        <is>
          <t>process</t>
        </is>
      </c>
    </row>
    <row r="692">
      <c r="A692" t="inlineStr">
        <is>
          <t>unit</t>
        </is>
      </c>
      <c r="B692" t="inlineStr">
        <is>
          <t>kilogram</t>
        </is>
      </c>
    </row>
    <row r="693">
      <c r="A693" t="inlineStr">
        <is>
          <t>source</t>
        </is>
      </c>
      <c r="B693" t="inlineStr">
        <is>
          <t>Life Cycle Assessment of Biofuels in EU/CH, F. Cozzolini 2018, PSI</t>
        </is>
      </c>
    </row>
    <row r="694">
      <c r="A694" t="inlineStr">
        <is>
          <t>comment</t>
        </is>
      </c>
      <c r="B694" t="inlineStr">
        <is>
          <t>Manually added CCS on transesterification CO2 emissions, with an input fo electricity (180 kWh/t CO2 captured) and a CCS dataset from Volkart et al, 2013.</t>
        </is>
      </c>
    </row>
    <row r="695">
      <c r="A695" t="inlineStr">
        <is>
          <t>Conversion efficiency (exc. Fuel)</t>
        </is>
      </c>
      <c r="B695" t="n">
        <v>1.348327137546468</v>
      </c>
    </row>
    <row r="696">
      <c r="A696" t="inlineStr">
        <is>
          <t>classifications</t>
        </is>
      </c>
      <c r="B696" t="inlineStr">
        <is>
          <t>CPC::35491:Biodiesel</t>
        </is>
      </c>
    </row>
    <row r="697">
      <c r="A697" t="inlineStr">
        <is>
          <t>Exchanges</t>
        </is>
      </c>
    </row>
    <row r="698">
      <c r="A698" t="inlineStr">
        <is>
          <t>name</t>
        </is>
      </c>
      <c r="B698" t="inlineStr">
        <is>
          <t>amount</t>
        </is>
      </c>
      <c r="C698" t="inlineStr">
        <is>
          <t>location</t>
        </is>
      </c>
      <c r="D698" t="inlineStr">
        <is>
          <t>unit</t>
        </is>
      </c>
      <c r="E698" t="inlineStr">
        <is>
          <t>categories</t>
        </is>
      </c>
      <c r="F698" t="inlineStr">
        <is>
          <t>type</t>
        </is>
      </c>
      <c r="G698" t="inlineStr">
        <is>
          <t>comment</t>
        </is>
      </c>
      <c r="H698" t="inlineStr">
        <is>
          <t>reference product</t>
        </is>
      </c>
    </row>
    <row r="699">
      <c r="A699" t="inlineStr">
        <is>
          <t>Biodiesel production, via transesterification, from used cooking oil, with carbon capture and storage, energy allocation</t>
        </is>
      </c>
      <c r="B699" t="n">
        <v>1</v>
      </c>
      <c r="C699" t="inlineStr">
        <is>
          <t>RER</t>
        </is>
      </c>
      <c r="D699" t="inlineStr">
        <is>
          <t>kilogram</t>
        </is>
      </c>
      <c r="E699" t="inlineStr">
        <is>
          <t>Francesco TH::BioDiesel::Waste Cooking Oil to BioD</t>
        </is>
      </c>
      <c r="F699" t="inlineStr">
        <is>
          <t>production</t>
        </is>
      </c>
      <c r="H699" t="inlineStr">
        <is>
          <t>biodiesel, from cooking oil</t>
        </is>
      </c>
    </row>
    <row r="700">
      <c r="A700" t="inlineStr">
        <is>
          <t>Supply and refining of waste cooking oil</t>
        </is>
      </c>
      <c r="B700" t="n">
        <v>1.025641025641026</v>
      </c>
      <c r="C700" t="inlineStr">
        <is>
          <t>RER</t>
        </is>
      </c>
      <c r="D700" t="inlineStr">
        <is>
          <t>kilogram</t>
        </is>
      </c>
      <c r="E700" t="inlineStr">
        <is>
          <t>Materials/fuels</t>
        </is>
      </c>
      <c r="F700" t="inlineStr">
        <is>
          <t>technosphere</t>
        </is>
      </c>
      <c r="G700" t="inlineStr">
        <is>
          <t>WÃ¶rgetter, M., Prankl, H., Rathbauer, J., Bacovsky, D.: Local and Innovative Biodiesel. Final report of the ALTENER project No. 4.1030/C/02-022. HBLFA Francisco Josephinum / BLT Biomass Â Logistics Â Technology. March 2006.</t>
        </is>
      </c>
      <c r="H700" t="inlineStr">
        <is>
          <t>Waste Cooking Oil</t>
        </is>
      </c>
    </row>
    <row r="701">
      <c r="A701" t="inlineStr">
        <is>
          <t>market for methanol</t>
        </is>
      </c>
      <c r="B701" t="n">
        <v>0.11309544</v>
      </c>
      <c r="C701" t="inlineStr">
        <is>
          <t>GLO</t>
        </is>
      </c>
      <c r="D701" t="inlineStr">
        <is>
          <t>kilogram</t>
        </is>
      </c>
      <c r="E701" t="inlineStr">
        <is>
          <t>Materials/fuels</t>
        </is>
      </c>
      <c r="F701" t="inlineStr">
        <is>
          <t>technosphere</t>
        </is>
      </c>
      <c r="G701" t="inlineStr">
        <is>
          <t>BDI, Input-Output Factsheet, Plant Capacity 50.000 t Biodiesel, Department Research and Development BDI Â BioDiesel International AG</t>
        </is>
      </c>
      <c r="H701" t="inlineStr">
        <is>
          <t>methanol</t>
        </is>
      </c>
    </row>
    <row r="702">
      <c r="A702" t="inlineStr">
        <is>
          <t>market for natural gas, medium pressure, vehicle grade</t>
        </is>
      </c>
      <c r="B702" t="n">
        <v>0.07748016000000001</v>
      </c>
      <c r="C702" t="inlineStr">
        <is>
          <t>GLO</t>
        </is>
      </c>
      <c r="D702" t="inlineStr">
        <is>
          <t>kilogram</t>
        </is>
      </c>
      <c r="E702" t="inlineStr">
        <is>
          <t>Materials/fuels</t>
        </is>
      </c>
      <c r="F702" t="inlineStr">
        <is>
          <t>technosphere</t>
        </is>
      </c>
      <c r="G702" t="inlineStr">
        <is>
          <t>BDI, Input-Output Factsheet, Plant Capacity 50.000 t Biodiesel, Department Research and Development BDI Â BioDiesel International AG</t>
        </is>
      </c>
      <c r="H702" t="inlineStr">
        <is>
          <t>natural gas, medium pressure, vehicle grade</t>
        </is>
      </c>
    </row>
    <row r="703">
      <c r="A703" t="inlineStr">
        <is>
          <t>market for phosphoric acid, industrial grade, without water, in 85% solution state</t>
        </is>
      </c>
      <c r="B703" t="n">
        <v>0.014508</v>
      </c>
      <c r="C703" t="inlineStr">
        <is>
          <t>GLO</t>
        </is>
      </c>
      <c r="D703" t="inlineStr">
        <is>
          <t>kilogram</t>
        </is>
      </c>
      <c r="E703" t="inlineStr">
        <is>
          <t>Materials/fuels</t>
        </is>
      </c>
      <c r="F703" t="inlineStr">
        <is>
          <t>technosphere</t>
        </is>
      </c>
      <c r="G703" t="inlineStr">
        <is>
          <t>BDI, Input-Output Factsheet, Plant Capacity 50.000 t Biodiesel, Department Research and Development BDI Â BioDiesel International AG</t>
        </is>
      </c>
      <c r="H703" t="inlineStr">
        <is>
          <t>phosphoric acid, industrial grade, without water, in 85% solution state</t>
        </is>
      </c>
    </row>
    <row r="704">
      <c r="A704" t="inlineStr">
        <is>
          <t>market for potassium hydroxide</t>
        </is>
      </c>
      <c r="B704" t="n">
        <v>0.013392</v>
      </c>
      <c r="C704" t="inlineStr">
        <is>
          <t>GLO</t>
        </is>
      </c>
      <c r="D704" t="inlineStr">
        <is>
          <t>kilogram</t>
        </is>
      </c>
      <c r="E704" t="inlineStr">
        <is>
          <t>Materials/fuels</t>
        </is>
      </c>
      <c r="F704" t="inlineStr">
        <is>
          <t>technosphere</t>
        </is>
      </c>
      <c r="G704" t="inlineStr">
        <is>
          <t>BDI, Input-Output Factsheet, Plant Capacity 50.000 t Biodiesel, Department Research and Development BDI Â BioDiesel International AG</t>
        </is>
      </c>
      <c r="H704" t="inlineStr">
        <is>
          <t>potassium hydroxide</t>
        </is>
      </c>
    </row>
    <row r="705">
      <c r="A705" t="inlineStr">
        <is>
          <t>market for potassium sulfate</t>
        </is>
      </c>
      <c r="B705" t="n">
        <v>0.026784</v>
      </c>
      <c r="C705" t="inlineStr">
        <is>
          <t>RER</t>
        </is>
      </c>
      <c r="D705" t="inlineStr">
        <is>
          <t>kilogram</t>
        </is>
      </c>
      <c r="E705" t="inlineStr">
        <is>
          <t>Materials/fuels</t>
        </is>
      </c>
      <c r="F705" t="inlineStr">
        <is>
          <t>technosphere</t>
        </is>
      </c>
      <c r="G705" t="inlineStr">
        <is>
          <t>BDI, Input-Output Factsheet, Plant Capacity 50.000 t Biodiesel, Department Research and Development BDI Â BioDiesel International AG</t>
        </is>
      </c>
      <c r="H705" t="inlineStr">
        <is>
          <t>potassium sulfate</t>
        </is>
      </c>
    </row>
    <row r="706">
      <c r="A706" t="inlineStr">
        <is>
          <t>market for transport, freight train</t>
        </is>
      </c>
      <c r="B706" t="n">
        <v>0.3794400000000001</v>
      </c>
      <c r="C706" t="inlineStr">
        <is>
          <t>Europe without Switzerland</t>
        </is>
      </c>
      <c r="D706" t="inlineStr">
        <is>
          <t>ton kilometer</t>
        </is>
      </c>
      <c r="E706" t="inlineStr">
        <is>
          <t>Electricity/heat</t>
        </is>
      </c>
      <c r="F706" t="inlineStr">
        <is>
          <t>technosphere</t>
        </is>
      </c>
      <c r="H706" t="inlineStr">
        <is>
          <t>transport, freight train</t>
        </is>
      </c>
    </row>
    <row r="707">
      <c r="A707" t="inlineStr">
        <is>
          <t>market for transport, freight, inland waterways, barge</t>
        </is>
      </c>
      <c r="B707" t="n">
        <v>0.15252</v>
      </c>
      <c r="C707" t="inlineStr">
        <is>
          <t>RER</t>
        </is>
      </c>
      <c r="D707" t="inlineStr">
        <is>
          <t>ton kilometer</t>
        </is>
      </c>
      <c r="E707" t="inlineStr">
        <is>
          <t>Electricity/heat</t>
        </is>
      </c>
      <c r="F707" t="inlineStr">
        <is>
          <t>technosphere</t>
        </is>
      </c>
      <c r="H707" t="inlineStr">
        <is>
          <t>transport, freight, inland waterways, barge</t>
        </is>
      </c>
    </row>
    <row r="708">
      <c r="A708" t="inlineStr">
        <is>
          <t>market for transport, freight, lorry, unspecified</t>
        </is>
      </c>
      <c r="B708" t="n">
        <v>0.32736</v>
      </c>
      <c r="C708" t="inlineStr">
        <is>
          <t>RER</t>
        </is>
      </c>
      <c r="D708" t="inlineStr">
        <is>
          <t>ton kilometer</t>
        </is>
      </c>
      <c r="E708" t="inlineStr">
        <is>
          <t>Electricity/heat</t>
        </is>
      </c>
      <c r="F708" t="inlineStr">
        <is>
          <t>technosphere</t>
        </is>
      </c>
      <c r="G708" t="inlineStr">
        <is>
          <t>Transport of FAME to blending depot via 40 ton truck over a distance of 305 km (one way) - Same as rapeseed biodieselIMO, 2009</t>
        </is>
      </c>
      <c r="H708" t="inlineStr">
        <is>
          <t>transport, freight, lorry, unspecified</t>
        </is>
      </c>
    </row>
    <row r="709">
      <c r="A709" t="inlineStr">
        <is>
          <t>market for transport, freight, lorry, unspecified</t>
        </is>
      </c>
      <c r="B709" t="n">
        <v>0.15996</v>
      </c>
      <c r="C709" t="inlineStr">
        <is>
          <t>RER</t>
        </is>
      </c>
      <c r="D709" t="inlineStr">
        <is>
          <t>ton kilometer</t>
        </is>
      </c>
      <c r="E709" t="inlineStr">
        <is>
          <t>Electricity/heat</t>
        </is>
      </c>
      <c r="F709" t="inlineStr">
        <is>
          <t>technosphere</t>
        </is>
      </c>
      <c r="G709" t="inlineStr">
        <is>
          <t>transport FAME to filling station (same as rapeseed biodiesel)IMO, 2009</t>
        </is>
      </c>
      <c r="H709" t="inlineStr">
        <is>
          <t>transport, freight, lorry, unspecified</t>
        </is>
      </c>
    </row>
    <row r="710">
      <c r="A710" t="inlineStr">
        <is>
          <t>market for transport, freight, sea, tanker for petroleum</t>
        </is>
      </c>
      <c r="B710" t="n">
        <v>1.11972</v>
      </c>
      <c r="C710" t="inlineStr">
        <is>
          <t>GLO</t>
        </is>
      </c>
      <c r="D710" t="inlineStr">
        <is>
          <t>ton kilometer</t>
        </is>
      </c>
      <c r="E710" t="inlineStr">
        <is>
          <t>Electricity/heat</t>
        </is>
      </c>
      <c r="F710" t="inlineStr">
        <is>
          <t>technosphere</t>
        </is>
      </c>
      <c r="H710" t="inlineStr">
        <is>
          <t>transport, freight, sea, tanker for petroleum</t>
        </is>
      </c>
    </row>
    <row r="711">
      <c r="A711" t="inlineStr">
        <is>
          <t>market group for electricity, medium voltage</t>
        </is>
      </c>
      <c r="B711" t="n">
        <v>0.042090312</v>
      </c>
      <c r="C711" t="inlineStr">
        <is>
          <t>Europe without Switzerland</t>
        </is>
      </c>
      <c r="D711" t="inlineStr">
        <is>
          <t>kilowatt hour</t>
        </is>
      </c>
      <c r="E711" t="inlineStr">
        <is>
          <t>Electricity/heat</t>
        </is>
      </c>
      <c r="F711" t="inlineStr">
        <is>
          <t>technosphere</t>
        </is>
      </c>
      <c r="G711" t="inlineStr">
        <is>
          <t>for reactionBDI, Input-Output Factsheet, Plant Capacity 50.000 t Biodiesel, Department Research and Development BDI Â BioDiesel International AG</t>
        </is>
      </c>
      <c r="H711" t="inlineStr">
        <is>
          <t>electricity, medium voltage</t>
        </is>
      </c>
    </row>
    <row r="712">
      <c r="A712" t="inlineStr">
        <is>
          <t>market group for electricity, medium voltage</t>
        </is>
      </c>
      <c r="B712" t="n">
        <v>0.008686944</v>
      </c>
      <c r="C712" t="inlineStr">
        <is>
          <t>Europe without Switzerland</t>
        </is>
      </c>
      <c r="D712" t="inlineStr">
        <is>
          <t>kilowatt hour</t>
        </is>
      </c>
      <c r="E712" t="inlineStr">
        <is>
          <t>Electricity/heat</t>
        </is>
      </c>
      <c r="F712" t="inlineStr">
        <is>
          <t>technosphere</t>
        </is>
      </c>
      <c r="G712" t="inlineStr">
        <is>
          <t>FAME depot (same as rapeseed biodiesel)Dautrebande, O., TotalFinaElf, January 2002</t>
        </is>
      </c>
      <c r="H712" t="inlineStr">
        <is>
          <t>electricity, medium voltage</t>
        </is>
      </c>
    </row>
    <row r="713">
      <c r="A713" t="inlineStr">
        <is>
          <t>market group for electricity, medium voltage</t>
        </is>
      </c>
      <c r="B713" t="n">
        <v>0.03516144</v>
      </c>
      <c r="C713" t="inlineStr">
        <is>
          <t>Europe without Switzerland</t>
        </is>
      </c>
      <c r="D713" t="inlineStr">
        <is>
          <t>kilowatt hour</t>
        </is>
      </c>
      <c r="E713" t="inlineStr">
        <is>
          <t>Electricity/heat</t>
        </is>
      </c>
      <c r="F713" t="inlineStr">
        <is>
          <t>technosphere</t>
        </is>
      </c>
      <c r="G713" t="inlineStr">
        <is>
          <t>FAME filling station (same as rapeseed biodiesel)Dautrebande, O., TotalFinaElf, January 2002</t>
        </is>
      </c>
      <c r="H713" t="inlineStr">
        <is>
          <t>electricity, medium voltage</t>
        </is>
      </c>
    </row>
    <row r="714">
      <c r="A714" t="inlineStr">
        <is>
          <t>Carbon dioxide, in air</t>
        </is>
      </c>
      <c r="B714" t="n">
        <v>0.02236111111111112</v>
      </c>
      <c r="D714" t="inlineStr">
        <is>
          <t>kilogram</t>
        </is>
      </c>
      <c r="E714" t="inlineStr">
        <is>
          <t>natural resource::in air</t>
        </is>
      </c>
      <c r="F714" t="inlineStr">
        <is>
          <t>biosphere</t>
        </is>
      </c>
    </row>
    <row r="715">
      <c r="A715" t="inlineStr">
        <is>
          <t>market group for electricity, medium voltage</t>
        </is>
      </c>
      <c r="B715" t="n">
        <v>0.1569749999999999</v>
      </c>
      <c r="C715" t="inlineStr">
        <is>
          <t>Europe without Switzerland</t>
        </is>
      </c>
      <c r="D715" t="inlineStr">
        <is>
          <t>kilowatt hour</t>
        </is>
      </c>
      <c r="E715" t="inlineStr">
        <is>
          <t>Electricity/heat</t>
        </is>
      </c>
      <c r="F715" t="inlineStr">
        <is>
          <t>technosphere</t>
        </is>
      </c>
      <c r="G715" t="inlineStr">
        <is>
          <t>FAME filling station (same as rapeseed biodiesel)Dautrebande, O., TotalFinaElf, January 2002</t>
        </is>
      </c>
      <c r="H715" t="inlineStr">
        <is>
          <t>electricity, medium voltage</t>
        </is>
      </c>
    </row>
    <row r="716">
      <c r="A716" t="inlineStr">
        <is>
          <t>carbon dioxide storage at wood burning power plant 20 MW post, pipeline 200km, storage 1000m</t>
        </is>
      </c>
      <c r="B716" t="n">
        <v>0.872083333333333</v>
      </c>
      <c r="C716" t="inlineStr">
        <is>
          <t>RER</t>
        </is>
      </c>
      <c r="D716" t="inlineStr">
        <is>
          <t>kilogram</t>
        </is>
      </c>
      <c r="F716" t="inlineStr">
        <is>
          <t>technosphere</t>
        </is>
      </c>
      <c r="H716" t="inlineStr">
        <is>
          <t>carbon dioxide storage at wood burning power plant 20 MW post, pipeline 200km, storage 1000m</t>
        </is>
      </c>
    </row>
    <row r="717"/>
    <row r="718">
      <c r="A718" t="inlineStr">
        <is>
          <t>Activity</t>
        </is>
      </c>
      <c r="B718" t="inlineStr">
        <is>
          <t>Biodiesel, from used cooking oil, at fuelling station</t>
        </is>
      </c>
    </row>
    <row r="719">
      <c r="A719" t="inlineStr">
        <is>
          <t>location</t>
        </is>
      </c>
      <c r="B719" t="inlineStr">
        <is>
          <t>RER</t>
        </is>
      </c>
    </row>
    <row r="720">
      <c r="A720" t="inlineStr">
        <is>
          <t>production amount</t>
        </is>
      </c>
      <c r="B720" t="n">
        <v>1</v>
      </c>
    </row>
    <row r="721">
      <c r="A721" t="inlineStr">
        <is>
          <t>reference product</t>
        </is>
      </c>
      <c r="B721" t="inlineStr">
        <is>
          <t>biodiesel, vehicle grade</t>
        </is>
      </c>
    </row>
    <row r="722">
      <c r="A722" t="inlineStr">
        <is>
          <t>source</t>
        </is>
      </c>
      <c r="B722" t="inlineStr">
        <is>
          <t>Life Cycle Assessment of Biofuels in EU/CH, F. Cozzolini 2018, PSI</t>
        </is>
      </c>
    </row>
    <row r="723">
      <c r="A723" t="inlineStr">
        <is>
          <t>type</t>
        </is>
      </c>
      <c r="B723" t="inlineStr">
        <is>
          <t>process</t>
        </is>
      </c>
    </row>
    <row r="724">
      <c r="A724" t="inlineStr">
        <is>
          <t>unit</t>
        </is>
      </c>
      <c r="B724" t="inlineStr">
        <is>
          <t>kilogram</t>
        </is>
      </c>
    </row>
    <row r="725">
      <c r="A725" t="inlineStr">
        <is>
          <t>classifications</t>
        </is>
      </c>
      <c r="B725" t="inlineStr">
        <is>
          <t>CPC::35491:Biodiesel</t>
        </is>
      </c>
    </row>
    <row r="726">
      <c r="A726" t="inlineStr">
        <is>
          <t>Exchanges</t>
        </is>
      </c>
    </row>
    <row r="727">
      <c r="A727" t="inlineStr">
        <is>
          <t>name</t>
        </is>
      </c>
      <c r="B727" t="inlineStr">
        <is>
          <t>amount</t>
        </is>
      </c>
      <c r="C727" t="inlineStr">
        <is>
          <t>location</t>
        </is>
      </c>
      <c r="D727" t="inlineStr">
        <is>
          <t>unit</t>
        </is>
      </c>
      <c r="E727" t="inlineStr">
        <is>
          <t>categories</t>
        </is>
      </c>
      <c r="F727" t="inlineStr">
        <is>
          <t>type</t>
        </is>
      </c>
      <c r="G727" t="inlineStr">
        <is>
          <t>uncertainty type</t>
        </is>
      </c>
      <c r="H727" t="inlineStr">
        <is>
          <t>loc</t>
        </is>
      </c>
      <c r="I727" t="inlineStr">
        <is>
          <t>allocation</t>
        </is>
      </c>
      <c r="J727" t="inlineStr">
        <is>
          <t>comment</t>
        </is>
      </c>
      <c r="K727" t="inlineStr">
        <is>
          <t>reference product</t>
        </is>
      </c>
    </row>
    <row r="728">
      <c r="A728" t="inlineStr">
        <is>
          <t>Biodiesel, from used cooking oil, at fuelling station</t>
        </is>
      </c>
      <c r="B728" t="n">
        <v>1</v>
      </c>
      <c r="C728" t="inlineStr">
        <is>
          <t>RER</t>
        </is>
      </c>
      <c r="D728" t="inlineStr">
        <is>
          <t>kilogram</t>
        </is>
      </c>
      <c r="F728" t="inlineStr">
        <is>
          <t>production</t>
        </is>
      </c>
      <c r="I728" t="n">
        <v>100</v>
      </c>
      <c r="K728" t="inlineStr">
        <is>
          <t>biodiesel, vehicle grade</t>
        </is>
      </c>
    </row>
    <row r="729">
      <c r="A729" t="inlineStr">
        <is>
          <t>Biodiesel production, via transesterification, from used cooking oil, energy allocation</t>
        </is>
      </c>
      <c r="B729" t="n">
        <v>1.00057</v>
      </c>
      <c r="C729" t="inlineStr">
        <is>
          <t>RER</t>
        </is>
      </c>
      <c r="D729" t="inlineStr">
        <is>
          <t>kilogram</t>
        </is>
      </c>
      <c r="F729" t="inlineStr">
        <is>
          <t>technosphere</t>
        </is>
      </c>
      <c r="K729" t="inlineStr">
        <is>
          <t>biodiesel, from cooking oil</t>
        </is>
      </c>
    </row>
    <row r="730">
      <c r="A730" t="inlineStr">
        <is>
          <t>market group for electricity, low voltage</t>
        </is>
      </c>
      <c r="B730" t="n">
        <v>0.0067</v>
      </c>
      <c r="C730" t="inlineStr">
        <is>
          <t>RER</t>
        </is>
      </c>
      <c r="D730" t="inlineStr">
        <is>
          <t>kilowatt hour</t>
        </is>
      </c>
      <c r="F730" t="inlineStr">
        <is>
          <t>technosphere</t>
        </is>
      </c>
      <c r="K730" t="inlineStr">
        <is>
          <t>electricity, low voltage</t>
        </is>
      </c>
    </row>
    <row r="731">
      <c r="A731" t="inlineStr">
        <is>
          <t>market for fly ash and scrubber sludge</t>
        </is>
      </c>
      <c r="B731" t="n">
        <v>-0.000168</v>
      </c>
      <c r="C731" t="inlineStr">
        <is>
          <t>Europe without Switzerland</t>
        </is>
      </c>
      <c r="D731" t="inlineStr">
        <is>
          <t>kilogram</t>
        </is>
      </c>
      <c r="F731" t="inlineStr">
        <is>
          <t>technosphere</t>
        </is>
      </c>
      <c r="K731" t="inlineStr">
        <is>
          <t>fly ash and scrubber sludge</t>
        </is>
      </c>
    </row>
    <row r="732">
      <c r="A732" t="inlineStr">
        <is>
          <t>market for heat, central or small-scale, other than natural gas</t>
        </is>
      </c>
      <c r="B732" t="n">
        <v>0.000584</v>
      </c>
      <c r="C732" t="inlineStr">
        <is>
          <t>CH</t>
        </is>
      </c>
      <c r="D732" t="inlineStr">
        <is>
          <t>megajoule</t>
        </is>
      </c>
      <c r="F732" t="inlineStr">
        <is>
          <t>technosphere</t>
        </is>
      </c>
      <c r="K732" t="inlineStr">
        <is>
          <t>heat, central or small-scale, other than natural gas</t>
        </is>
      </c>
    </row>
    <row r="733">
      <c r="A733" t="inlineStr">
        <is>
          <t>infrastructure construction, for regional distribution of oil product</t>
        </is>
      </c>
      <c r="B733" t="n">
        <v>2.6e-10</v>
      </c>
      <c r="C733" t="inlineStr">
        <is>
          <t>RER</t>
        </is>
      </c>
      <c r="D733" t="inlineStr">
        <is>
          <t>unit</t>
        </is>
      </c>
      <c r="F733" t="inlineStr">
        <is>
          <t>technosphere</t>
        </is>
      </c>
      <c r="K733" t="inlineStr">
        <is>
          <t>infrastructure, for regional distribution of oil product</t>
        </is>
      </c>
    </row>
    <row r="734">
      <c r="A734" t="inlineStr">
        <is>
          <t>market for municipal solid waste</t>
        </is>
      </c>
      <c r="B734" t="n">
        <v>-6.27e-06</v>
      </c>
      <c r="C734" t="inlineStr">
        <is>
          <t>CH</t>
        </is>
      </c>
      <c r="D734" t="inlineStr">
        <is>
          <t>kilogram</t>
        </is>
      </c>
      <c r="F734" t="inlineStr">
        <is>
          <t>technosphere</t>
        </is>
      </c>
      <c r="K734" t="inlineStr">
        <is>
          <t>municipal solid waste</t>
        </is>
      </c>
    </row>
    <row r="735">
      <c r="A735" t="inlineStr">
        <is>
          <t>market for rainwater mineral oil storage</t>
        </is>
      </c>
      <c r="B735" t="n">
        <v>-7.499999999999999e-05</v>
      </c>
      <c r="C735" t="inlineStr">
        <is>
          <t>Europe without Switzerland</t>
        </is>
      </c>
      <c r="D735" t="inlineStr">
        <is>
          <t>cubic meter</t>
        </is>
      </c>
      <c r="F735" t="inlineStr">
        <is>
          <t>technosphere</t>
        </is>
      </c>
      <c r="K735" t="inlineStr">
        <is>
          <t>rainwater mineral oil storage</t>
        </is>
      </c>
    </row>
    <row r="736">
      <c r="A736" t="inlineStr">
        <is>
          <t>market for tap water</t>
        </is>
      </c>
      <c r="B736" t="n">
        <v>0.0006890000000000001</v>
      </c>
      <c r="C736" t="inlineStr">
        <is>
          <t>Europe without Switzerland</t>
        </is>
      </c>
      <c r="D736" t="inlineStr">
        <is>
          <t>kilogram</t>
        </is>
      </c>
      <c r="F736" t="inlineStr">
        <is>
          <t>technosphere</t>
        </is>
      </c>
      <c r="K736" t="inlineStr">
        <is>
          <t>tap water</t>
        </is>
      </c>
    </row>
    <row r="737">
      <c r="A737" t="inlineStr">
        <is>
          <t>market for transport, freight train</t>
        </is>
      </c>
      <c r="B737" t="n">
        <v>0.0336</v>
      </c>
      <c r="C737" t="inlineStr">
        <is>
          <t>Europe without Switzerland</t>
        </is>
      </c>
      <c r="D737" t="inlineStr">
        <is>
          <t>ton kilometer</t>
        </is>
      </c>
      <c r="F737" t="inlineStr">
        <is>
          <t>technosphere</t>
        </is>
      </c>
      <c r="K737" t="inlineStr">
        <is>
          <t>transport, freight train</t>
        </is>
      </c>
    </row>
    <row r="738">
      <c r="A738" t="inlineStr">
        <is>
          <t>market for transport, freight, lorry, unspecified</t>
        </is>
      </c>
      <c r="B738" t="n">
        <v>0.0326</v>
      </c>
      <c r="C738" t="inlineStr">
        <is>
          <t>RER</t>
        </is>
      </c>
      <c r="D738" t="inlineStr">
        <is>
          <t>ton kilometer</t>
        </is>
      </c>
      <c r="F738" t="inlineStr">
        <is>
          <t>technosphere</t>
        </is>
      </c>
      <c r="K738" t="inlineStr">
        <is>
          <t>transport, freight, lorry, unspecified</t>
        </is>
      </c>
    </row>
    <row r="739">
      <c r="A739" t="inlineStr">
        <is>
          <t>treatment of wastewater, average, capacity 1E9l/year</t>
        </is>
      </c>
      <c r="B739" t="n">
        <v>-6.89e-07</v>
      </c>
      <c r="C739" t="inlineStr">
        <is>
          <t>Europe without Switzerland</t>
        </is>
      </c>
      <c r="D739" t="inlineStr">
        <is>
          <t>cubic meter</t>
        </is>
      </c>
      <c r="F739" t="inlineStr">
        <is>
          <t>technosphere</t>
        </is>
      </c>
      <c r="K739" t="inlineStr">
        <is>
          <t>wastewater, average</t>
        </is>
      </c>
    </row>
    <row r="740"/>
    <row r="741">
      <c r="A741" t="inlineStr">
        <is>
          <t>Activity</t>
        </is>
      </c>
      <c r="B741" t="inlineStr">
        <is>
          <t>Farming and supply of rapeseed</t>
        </is>
      </c>
    </row>
    <row r="742">
      <c r="A742" t="inlineStr">
        <is>
          <t>location</t>
        </is>
      </c>
      <c r="B742" t="inlineStr">
        <is>
          <t>RER</t>
        </is>
      </c>
    </row>
    <row r="743">
      <c r="A743" t="inlineStr">
        <is>
          <t>production amount</t>
        </is>
      </c>
      <c r="B743" t="n">
        <v>1</v>
      </c>
    </row>
    <row r="744">
      <c r="A744" t="inlineStr">
        <is>
          <t>reference product</t>
        </is>
      </c>
      <c r="B744" t="inlineStr">
        <is>
          <t>Rapeseed cultivation</t>
        </is>
      </c>
    </row>
    <row r="745">
      <c r="A745" t="inlineStr">
        <is>
          <t>type</t>
        </is>
      </c>
      <c r="B745" t="inlineStr">
        <is>
          <t>process</t>
        </is>
      </c>
    </row>
    <row r="746">
      <c r="A746" t="inlineStr">
        <is>
          <t>unit</t>
        </is>
      </c>
      <c r="B746" t="inlineStr">
        <is>
          <t>kilogram</t>
        </is>
      </c>
    </row>
    <row r="747">
      <c r="A747" t="inlineStr">
        <is>
          <t>source</t>
        </is>
      </c>
      <c r="B747" t="inlineStr">
        <is>
          <t>Life Cycle Assessment of Biofuels in EU/CH, F. Cozzolini 2018, PSI</t>
        </is>
      </c>
    </row>
    <row r="748">
      <c r="A748" t="inlineStr">
        <is>
          <t>Annual production [t/ha-year]</t>
        </is>
      </c>
      <c r="B748" t="n">
        <v>3</v>
      </c>
    </row>
    <row r="749">
      <c r="A749" t="inlineStr">
        <is>
          <t>LHV [MJ/kg dry]</t>
        </is>
      </c>
      <c r="B749" t="n">
        <v>29.67032967032967</v>
      </c>
    </row>
    <row r="750">
      <c r="A750" t="inlineStr">
        <is>
          <t>Moisture content [% wt]</t>
        </is>
      </c>
      <c r="B750" t="n">
        <v>0.15</v>
      </c>
    </row>
    <row r="751">
      <c r="A751" t="inlineStr">
        <is>
          <t>classifications</t>
        </is>
      </c>
      <c r="B751" t="inlineStr">
        <is>
          <t>CPC::01443:Rape or colza seed</t>
        </is>
      </c>
    </row>
    <row r="752">
      <c r="A752" t="inlineStr">
        <is>
          <t>Exchanges</t>
        </is>
      </c>
    </row>
    <row r="753">
      <c r="A753" t="inlineStr">
        <is>
          <t>name</t>
        </is>
      </c>
      <c r="B753" t="inlineStr">
        <is>
          <t>amount</t>
        </is>
      </c>
      <c r="C753" t="inlineStr">
        <is>
          <t>location</t>
        </is>
      </c>
      <c r="D753" t="inlineStr">
        <is>
          <t>unit</t>
        </is>
      </c>
      <c r="E753" t="inlineStr">
        <is>
          <t>categories</t>
        </is>
      </c>
      <c r="F753" t="inlineStr">
        <is>
          <t>type</t>
        </is>
      </c>
      <c r="G753" t="inlineStr">
        <is>
          <t>comment</t>
        </is>
      </c>
      <c r="H753" t="inlineStr">
        <is>
          <t>reference product</t>
        </is>
      </c>
    </row>
    <row r="754">
      <c r="A754" t="inlineStr">
        <is>
          <t>Farming and supply of rapeseed</t>
        </is>
      </c>
      <c r="B754" t="n">
        <v>1</v>
      </c>
      <c r="C754" t="inlineStr">
        <is>
          <t>RER</t>
        </is>
      </c>
      <c r="D754" t="inlineStr">
        <is>
          <t>kilogram</t>
        </is>
      </c>
      <c r="E754" t="inlineStr">
        <is>
          <t>Francesco TH::BioDiesel::Rapeseed to BioD</t>
        </is>
      </c>
      <c r="F754" t="inlineStr">
        <is>
          <t>production</t>
        </is>
      </c>
      <c r="H754" t="inlineStr">
        <is>
          <t>Rapeseed cultivation</t>
        </is>
      </c>
    </row>
    <row r="755">
      <c r="A755" t="inlineStr">
        <is>
          <t>market for natural gas, medium pressure, vehicle grade</t>
        </is>
      </c>
      <c r="B755" t="n">
        <v>0.00331967967032967</v>
      </c>
      <c r="C755" t="inlineStr">
        <is>
          <t>GLO</t>
        </is>
      </c>
      <c r="D755" t="inlineStr">
        <is>
          <t>kilogram</t>
        </is>
      </c>
      <c r="E755" t="inlineStr">
        <is>
          <t>Materials/fuels</t>
        </is>
      </c>
      <c r="F755" t="inlineStr">
        <is>
          <t>technosphere</t>
        </is>
      </c>
      <c r="G755" t="inlineStr">
        <is>
          <t>Drying and storageKraus, K.; Niklas, G.; Tappe, M.; Umweltbundesamt (UBA), Deutschland: Aktuelle Bewertung des Einsatzes von RapsÃ¶l/RME im Vergleich zu DK; Texte79/99; ISSN 0722-186X</t>
        </is>
      </c>
      <c r="H755" t="inlineStr">
        <is>
          <t>natural gas, medium pressure, vehicle grade</t>
        </is>
      </c>
    </row>
    <row r="756">
      <c r="A756" t="inlineStr">
        <is>
          <t>market for inorganic nitrogen fertiliser, as N</t>
        </is>
      </c>
      <c r="B756" t="n">
        <v>0.0464043956043956</v>
      </c>
      <c r="C756" t="inlineStr">
        <is>
          <t>CH</t>
        </is>
      </c>
      <c r="D756" t="inlineStr">
        <is>
          <t>kilogram</t>
        </is>
      </c>
      <c r="E756" t="inlineStr">
        <is>
          <t>Materials/fuels</t>
        </is>
      </c>
      <c r="F756" t="inlineStr">
        <is>
          <t>technosphere</t>
        </is>
      </c>
      <c r="G756" t="inlineStr">
        <is>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is>
      </c>
      <c r="H756" t="inlineStr">
        <is>
          <t>inorganic nitrogen fertiliser, as N</t>
        </is>
      </c>
    </row>
    <row r="757">
      <c r="A757" t="inlineStr">
        <is>
          <t>market for pesticide, unspecified</t>
        </is>
      </c>
      <c r="B757" t="n">
        <v>2.26978021978022e-06</v>
      </c>
      <c r="C757" t="inlineStr">
        <is>
          <t>GLO</t>
        </is>
      </c>
      <c r="D757" t="inlineStr">
        <is>
          <t>kilogram</t>
        </is>
      </c>
      <c r="E757" t="inlineStr">
        <is>
          <t>Materials/fuels</t>
        </is>
      </c>
      <c r="F757" t="inlineStr">
        <is>
          <t>technosphere</t>
        </is>
      </c>
      <c r="G757" t="inlineStr">
        <is>
          <t>2.10 kg per ton moist crop per yearCAPRI database, Energy use data extracted by Markus Kempen of Bonn University, March 2012, converted to JrC format</t>
        </is>
      </c>
      <c r="H757" t="inlineStr">
        <is>
          <t>pesticide, unspecified</t>
        </is>
      </c>
    </row>
    <row r="758">
      <c r="A758" t="inlineStr">
        <is>
          <t>market for inorganic phosphorus fertiliser, as P2O5</t>
        </is>
      </c>
      <c r="B758" t="n">
        <v>0.01034010989010989</v>
      </c>
      <c r="C758" t="inlineStr">
        <is>
          <t>CH</t>
        </is>
      </c>
      <c r="D758" t="inlineStr">
        <is>
          <t>kilogram</t>
        </is>
      </c>
      <c r="E758" t="inlineStr">
        <is>
          <t>Materials/fuels</t>
        </is>
      </c>
      <c r="F758" t="inlineStr">
        <is>
          <t>technosphere</t>
        </is>
      </c>
      <c r="G758" t="inlineStr">
        <is>
          <t>10.2 kg P2O5 / ton moist cropData on fertilizer-per-crop in EU for 2013/14 from Fertilizers Europe, received by JRC in August 2016</t>
        </is>
      </c>
      <c r="H758" t="inlineStr">
        <is>
          <t>inorganic phosphorus fertiliser, as P2O5</t>
        </is>
      </c>
    </row>
    <row r="759">
      <c r="A759" t="inlineStr">
        <is>
          <t>market for inorganic potassium fertiliser, as K2O</t>
        </is>
      </c>
      <c r="B759" t="n">
        <v>0.01412307692307692</v>
      </c>
      <c r="C759" t="inlineStr">
        <is>
          <t>CH</t>
        </is>
      </c>
      <c r="D759" t="inlineStr">
        <is>
          <t>kilogram</t>
        </is>
      </c>
      <c r="E759" t="inlineStr">
        <is>
          <t>Materials/fuels</t>
        </is>
      </c>
      <c r="F759" t="inlineStr">
        <is>
          <t>technosphere</t>
        </is>
      </c>
      <c r="G759" t="inlineStr">
        <is>
          <t>13.7 kg K2O / ton moist cropData on fertilizer-per-crop in EU for 2013/14 from Fertilizers Europe, received by JRC in August 2016</t>
        </is>
      </c>
      <c r="H759" t="inlineStr">
        <is>
          <t>inorganic potassium fertiliser, as K2O</t>
        </is>
      </c>
    </row>
    <row r="760">
      <c r="A760" t="inlineStr">
        <is>
          <t>market for rape seed</t>
        </is>
      </c>
      <c r="B760" t="n">
        <v>0.009079120879120878</v>
      </c>
      <c r="C760" t="inlineStr">
        <is>
          <t>GLO</t>
        </is>
      </c>
      <c r="D760" t="inlineStr">
        <is>
          <t>kilogram</t>
        </is>
      </c>
      <c r="E760" t="inlineStr">
        <is>
          <t>Materials/fuels</t>
        </is>
      </c>
      <c r="F760" t="inlineStr">
        <is>
          <t>technosphere</t>
        </is>
      </c>
      <c r="G760" t="inlineStr">
        <is>
          <t>28 kg per ha per yearFaostat data accessed in October 2016</t>
        </is>
      </c>
      <c r="H760" t="inlineStr">
        <is>
          <t>rape seed</t>
        </is>
      </c>
    </row>
    <row r="761">
      <c r="A761" t="inlineStr">
        <is>
          <t>market for soil pH raising agent, as CaCO3</t>
        </is>
      </c>
      <c r="B761" t="n">
        <v>0.1021401098901099</v>
      </c>
      <c r="C761" t="inlineStr">
        <is>
          <t>GLO</t>
        </is>
      </c>
      <c r="D761" t="inlineStr">
        <is>
          <t>kilogram</t>
        </is>
      </c>
      <c r="E761" t="inlineStr">
        <is>
          <t>Materials/fuels</t>
        </is>
      </c>
      <c r="F761" t="inlineStr">
        <is>
          <t>technosphere</t>
        </is>
      </c>
      <c r="G761" t="inlineStr">
        <is>
          <t>EMEP/EEA air pollutant emission inventory guidebook - 2013</t>
        </is>
      </c>
      <c r="H761" t="inlineStr">
        <is>
          <t>soil pH raising agent, as CaCO3</t>
        </is>
      </c>
    </row>
    <row r="762">
      <c r="A762" t="inlineStr">
        <is>
          <t>market for diesel, burned in agricultural machinery</t>
        </is>
      </c>
      <c r="B762" t="n">
        <v>0.972209917582419</v>
      </c>
      <c r="C762" t="inlineStr">
        <is>
          <t>GLO</t>
        </is>
      </c>
      <c r="D762" t="inlineStr">
        <is>
          <t>megajoule</t>
        </is>
      </c>
      <c r="E762" t="inlineStr">
        <is>
          <t>Materials/fuels</t>
        </is>
      </c>
      <c r="F762" t="inlineStr">
        <is>
          <t>technosphere</t>
        </is>
      </c>
      <c r="G762" t="inlineStr">
        <is>
          <t>0.948 MJ diesel / kg moist cropCAPRI database, Energy use data extracted by Markus Kempen of Bonn University, March 2012, converted to JRC format</t>
        </is>
      </c>
      <c r="H762" t="inlineStr">
        <is>
          <t>diesel, burned in agricultural machinery</t>
        </is>
      </c>
    </row>
    <row r="763">
      <c r="A763" t="inlineStr">
        <is>
          <t>market group for electricity, medium voltage</t>
        </is>
      </c>
      <c r="B763" t="n">
        <v>0.02110340769230769</v>
      </c>
      <c r="C763" t="inlineStr">
        <is>
          <t>Europe without Switzerland</t>
        </is>
      </c>
      <c r="D763" t="inlineStr">
        <is>
          <t>kilowatt hour</t>
        </is>
      </c>
      <c r="E763" t="inlineStr">
        <is>
          <t>Electricity/heat</t>
        </is>
      </c>
      <c r="F763" t="inlineStr">
        <is>
          <t>technosphere</t>
        </is>
      </c>
      <c r="G763" t="inlineStr">
        <is>
          <t>Drying and StorageKraus, K.; Niklas, G.; Tappe, M.; Umweltbundesamt (UBA), Deutschland: Aktuelle Bewertung des Einsatzes von RapsÃ¶l/RME im Vergleich zu DK; Texte79/99; ISSN 0722-186X</t>
        </is>
      </c>
      <c r="H763" t="inlineStr">
        <is>
          <t>electricity, medium voltage</t>
        </is>
      </c>
    </row>
    <row r="764">
      <c r="A764" t="inlineStr">
        <is>
          <t>market group for light fuel oil</t>
        </is>
      </c>
      <c r="B764" t="n">
        <v>0.003851312637362637</v>
      </c>
      <c r="C764" t="inlineStr">
        <is>
          <t>RER</t>
        </is>
      </c>
      <c r="D764" t="inlineStr">
        <is>
          <t>kilogram</t>
        </is>
      </c>
      <c r="E764" t="inlineStr">
        <is>
          <t>Materials/fuels</t>
        </is>
      </c>
      <c r="F764" t="inlineStr">
        <is>
          <t>technosphere</t>
        </is>
      </c>
      <c r="G764" t="inlineStr">
        <is>
          <t>Drying and storageKraus, K.; Niklas, G.; Tappe, M.; Umweltbundesamt (UBA), Deutschland: Aktuelle Bewertung des Einsatzes von RapsÃ¶l/RME im Vergleich zu DK; Texte79/99; ISSN 0722-186X</t>
        </is>
      </c>
      <c r="H764" t="inlineStr">
        <is>
          <t>light fuel oil</t>
        </is>
      </c>
    </row>
    <row r="765">
      <c r="A765" t="inlineStr">
        <is>
          <t>market for bipyridylium-compound</t>
        </is>
      </c>
      <c r="B765" t="n">
        <v>0.002099</v>
      </c>
      <c r="C765" t="inlineStr">
        <is>
          <t>GLO</t>
        </is>
      </c>
      <c r="D765" t="inlineStr">
        <is>
          <t>kilogram</t>
        </is>
      </c>
      <c r="F765" t="inlineStr">
        <is>
          <t>technosphere</t>
        </is>
      </c>
      <c r="G765" t="inlineStr">
        <is>
          <t>herbicide. From RED II.</t>
        </is>
      </c>
      <c r="H765" t="inlineStr">
        <is>
          <t>bipyridylium-compound</t>
        </is>
      </c>
    </row>
    <row r="766">
      <c r="A766" t="inlineStr">
        <is>
          <t>Energy, gross calorific value, in biomass</t>
        </is>
      </c>
      <c r="B766" t="n">
        <v>25.21978021978022</v>
      </c>
      <c r="D766" t="inlineStr">
        <is>
          <t>megajoule</t>
        </is>
      </c>
      <c r="E766" t="inlineStr">
        <is>
          <t>natural resource::biotic</t>
        </is>
      </c>
      <c r="F766" t="inlineStr">
        <is>
          <t>biosphere</t>
        </is>
      </c>
      <c r="G766" t="inlineStr">
        <is>
          <t>To account for primary energy in oil</t>
        </is>
      </c>
    </row>
    <row r="767">
      <c r="A767" t="inlineStr">
        <is>
          <t>Dinitrogen monoxide</t>
        </is>
      </c>
      <c r="B767" t="n">
        <v>0.001442571428571428</v>
      </c>
      <c r="D767" t="inlineStr">
        <is>
          <t>kilogram</t>
        </is>
      </c>
      <c r="E767" t="inlineStr">
        <is>
          <t>air</t>
        </is>
      </c>
      <c r="F767" t="inlineStr">
        <is>
          <t>biosphere</t>
        </is>
      </c>
      <c r="G767" t="inlineStr">
        <is>
          <t>Field EmissionsData on fertilizer-per-crop in EU for 2013/14 from Fertilizers Europe, received by JRC in August 2016</t>
        </is>
      </c>
    </row>
    <row r="768">
      <c r="A768" t="inlineStr">
        <is>
          <t>Dinitrogen monoxide</t>
        </is>
      </c>
      <c r="B768" t="n">
        <v>3.026373626373626e-06</v>
      </c>
      <c r="D768" t="inlineStr">
        <is>
          <t>kilogram</t>
        </is>
      </c>
      <c r="E768" t="inlineStr">
        <is>
          <t>air</t>
        </is>
      </c>
      <c r="F768" t="inlineStr">
        <is>
          <t>biosphere</t>
        </is>
      </c>
      <c r="G768" t="inlineStr">
        <is>
          <t>From farming machinesEMEP/EEA air pollutant emission inventory guidebook - 2013</t>
        </is>
      </c>
    </row>
    <row r="769">
      <c r="A769" t="inlineStr">
        <is>
          <t>Carbon dioxide, in air</t>
        </is>
      </c>
      <c r="B769" t="n">
        <v>1.667416666666667</v>
      </c>
      <c r="D769" t="inlineStr">
        <is>
          <t>kilogram</t>
        </is>
      </c>
      <c r="E769" t="inlineStr">
        <is>
          <t>natural resource::in air</t>
        </is>
      </c>
      <c r="F769" t="inlineStr">
        <is>
          <t>biosphere</t>
        </is>
      </c>
      <c r="G769" t="inlineStr">
        <is>
          <t>Carbon uptake during biomass growth, based on 53.5% carbon content, dry, minus moisture content</t>
        </is>
      </c>
    </row>
    <row r="770">
      <c r="A770" t="inlineStr">
        <is>
          <t>Occupation, annual crop, non-irrigated, intensive</t>
        </is>
      </c>
      <c r="B770" t="n">
        <v>3.58</v>
      </c>
      <c r="D770" t="inlineStr">
        <is>
          <t>square meter-year</t>
        </is>
      </c>
      <c r="E770" t="inlineStr">
        <is>
          <t>natural resource::land</t>
        </is>
      </c>
      <c r="F770" t="inlineStr">
        <is>
          <t>biosphere</t>
        </is>
      </c>
      <c r="G770" t="inlineStr">
        <is>
          <t>Based on an annual production of 3 t/ha. Assumes 1.08-year rotation.</t>
        </is>
      </c>
    </row>
    <row r="771">
      <c r="A771" t="inlineStr">
        <is>
          <t>Transformation, from annual crop, non-irrigated</t>
        </is>
      </c>
      <c r="B771" t="n">
        <v>3.31</v>
      </c>
      <c r="D771" t="inlineStr">
        <is>
          <t>square meter</t>
        </is>
      </c>
      <c r="E771" t="inlineStr">
        <is>
          <t>natural resource::land</t>
        </is>
      </c>
      <c r="F771" t="inlineStr">
        <is>
          <t>biosphere</t>
        </is>
      </c>
      <c r="G771" t="inlineStr">
        <is>
          <t>Based on an annual production of 3 t/ha</t>
        </is>
      </c>
    </row>
    <row r="772">
      <c r="A772" t="inlineStr">
        <is>
          <t>Transformation, to annual crop, non-irrigated, intensive</t>
        </is>
      </c>
      <c r="B772" t="n">
        <v>3.31</v>
      </c>
      <c r="D772" t="inlineStr">
        <is>
          <t>square meter</t>
        </is>
      </c>
      <c r="E772" t="inlineStr">
        <is>
          <t>natural resource::land</t>
        </is>
      </c>
      <c r="F772" t="inlineStr">
        <is>
          <t>biosphere</t>
        </is>
      </c>
      <c r="G772" t="inlineStr">
        <is>
          <t>Based on an annual production of 3 t/ha</t>
        </is>
      </c>
    </row>
    <row r="773">
      <c r="A773" t="inlineStr">
        <is>
          <t>market for irrigation</t>
        </is>
      </c>
      <c r="B773" t="n">
        <v>0.27485</v>
      </c>
      <c r="C773" t="inlineStr">
        <is>
          <t>FR</t>
        </is>
      </c>
      <c r="D773" t="inlineStr">
        <is>
          <t>cubic meter</t>
        </is>
      </c>
      <c r="F773" t="inlineStr">
        <is>
          <t>technosphere</t>
        </is>
      </c>
      <c r="G773" t="inlineStr">
        <is>
          <t>from ecoinvent 3.7 "rape seed production"</t>
        </is>
      </c>
      <c r="H773" t="inlineStr">
        <is>
          <t>irrigation</t>
        </is>
      </c>
    </row>
    <row r="774">
      <c r="A774" t="inlineStr">
        <is>
          <t>market for packaging, for fertilisers</t>
        </is>
      </c>
      <c r="B774" t="n">
        <v>0.23088</v>
      </c>
      <c r="C774" t="inlineStr">
        <is>
          <t>GLO</t>
        </is>
      </c>
      <c r="D774" t="inlineStr">
        <is>
          <t>kilogram</t>
        </is>
      </c>
      <c r="F774" t="inlineStr">
        <is>
          <t>technosphere</t>
        </is>
      </c>
      <c r="G774" t="inlineStr">
        <is>
          <t>from ecoinvent 3.7 "rape seed production"</t>
        </is>
      </c>
      <c r="H774" t="inlineStr">
        <is>
          <t>packaging, for fertilisers</t>
        </is>
      </c>
    </row>
    <row r="775">
      <c r="A775" t="inlineStr">
        <is>
          <t>market for packaging, for pesticides</t>
        </is>
      </c>
      <c r="B775" t="n">
        <v>0.0018834</v>
      </c>
      <c r="C775" t="inlineStr">
        <is>
          <t>GLO</t>
        </is>
      </c>
      <c r="D775" t="inlineStr">
        <is>
          <t>kilogram</t>
        </is>
      </c>
      <c r="F775" t="inlineStr">
        <is>
          <t>technosphere</t>
        </is>
      </c>
      <c r="G775" t="inlineStr">
        <is>
          <t>from ecoinvent 3.7 "rape seed production"</t>
        </is>
      </c>
      <c r="H775" t="inlineStr">
        <is>
          <t>packaging, for pesticides</t>
        </is>
      </c>
    </row>
    <row r="776">
      <c r="A776" t="inlineStr">
        <is>
          <t>Water</t>
        </is>
      </c>
      <c r="B776" t="n">
        <v>0.07605336750431931</v>
      </c>
      <c r="D776" t="inlineStr">
        <is>
          <t>cubic meter</t>
        </is>
      </c>
      <c r="E776" t="inlineStr">
        <is>
          <t>air</t>
        </is>
      </c>
      <c r="F776" t="inlineStr">
        <is>
          <t>biosphere</t>
        </is>
      </c>
      <c r="G776" t="inlineStr">
        <is>
          <t>from ecoinvent 3.7 "rape seed production, DE"</t>
        </is>
      </c>
    </row>
    <row r="777">
      <c r="A777" t="inlineStr">
        <is>
          <t>Nitrate</t>
        </is>
      </c>
      <c r="B777" t="n">
        <v>0.06957245400000001</v>
      </c>
      <c r="D777" t="inlineStr">
        <is>
          <t>kilogram</t>
        </is>
      </c>
      <c r="E777" t="inlineStr">
        <is>
          <t>water::ground-</t>
        </is>
      </c>
      <c r="F777" t="inlineStr">
        <is>
          <t>biosphere</t>
        </is>
      </c>
      <c r="G777" t="inlineStr">
        <is>
          <t>from ecoinvent 3.7 "rape seed production"</t>
        </is>
      </c>
    </row>
    <row r="778">
      <c r="A778" t="inlineStr">
        <is>
          <t>Water</t>
        </is>
      </c>
      <c r="B778" t="n">
        <v>0.0451850130446962</v>
      </c>
      <c r="D778" t="inlineStr">
        <is>
          <t>cubic meter</t>
        </is>
      </c>
      <c r="E778" t="inlineStr">
        <is>
          <t>water::ground-</t>
        </is>
      </c>
      <c r="F778" t="inlineStr">
        <is>
          <t>biosphere</t>
        </is>
      </c>
      <c r="G778" t="inlineStr">
        <is>
          <t>from ecoinvent 3.7 "rape seed production"</t>
        </is>
      </c>
    </row>
    <row r="779">
      <c r="A779" t="inlineStr">
        <is>
          <t>Carbon dioxide, fossil</t>
        </is>
      </c>
      <c r="B779" t="n">
        <v>0.029804</v>
      </c>
      <c r="D779" t="inlineStr">
        <is>
          <t>kilogram</t>
        </is>
      </c>
      <c r="E779" t="inlineStr">
        <is>
          <t>air::non-urban air or from high stacks</t>
        </is>
      </c>
      <c r="F779" t="inlineStr">
        <is>
          <t>biosphere</t>
        </is>
      </c>
      <c r="G779" t="inlineStr">
        <is>
          <t>from ecoinvent 3.7 "rape seed production"</t>
        </is>
      </c>
    </row>
    <row r="780">
      <c r="A780" t="inlineStr">
        <is>
          <t>Water</t>
        </is>
      </c>
      <c r="B780" t="n">
        <v>0.0112962532611741</v>
      </c>
      <c r="D780" t="inlineStr">
        <is>
          <t>cubic meter</t>
        </is>
      </c>
      <c r="E780" t="inlineStr">
        <is>
          <t>water::surface water</t>
        </is>
      </c>
      <c r="F780" t="inlineStr">
        <is>
          <t>biosphere</t>
        </is>
      </c>
      <c r="G780" t="inlineStr">
        <is>
          <t>from ecoinvent 3.7 "rape seed production"</t>
        </is>
      </c>
    </row>
    <row r="781">
      <c r="A781" t="inlineStr">
        <is>
          <t>Ammonia</t>
        </is>
      </c>
      <c r="B781" t="n">
        <v>0.005122917</v>
      </c>
      <c r="D781" t="inlineStr">
        <is>
          <t>kilogram</t>
        </is>
      </c>
      <c r="E781" t="inlineStr">
        <is>
          <t>air::non-urban air or from high stacks</t>
        </is>
      </c>
      <c r="F781" t="inlineStr">
        <is>
          <t>biosphere</t>
        </is>
      </c>
      <c r="G781" t="inlineStr">
        <is>
          <t>from ecoinvent 3.7 "rape seed production"</t>
        </is>
      </c>
    </row>
    <row r="782">
      <c r="A782" t="inlineStr">
        <is>
          <t>Trifluralin</t>
        </is>
      </c>
      <c r="B782" t="n">
        <v>0.00030517</v>
      </c>
      <c r="D782" t="inlineStr">
        <is>
          <t>kilogram</t>
        </is>
      </c>
      <c r="E782" t="inlineStr">
        <is>
          <t>soil::agricultural</t>
        </is>
      </c>
      <c r="F782" t="inlineStr">
        <is>
          <t>biosphere</t>
        </is>
      </c>
      <c r="G782" t="inlineStr">
        <is>
          <t>from ecoinvent 3.7 "rape seed production"</t>
        </is>
      </c>
    </row>
    <row r="783">
      <c r="A783" t="inlineStr">
        <is>
          <t>Nitrogen oxides</t>
        </is>
      </c>
      <c r="B783" t="n">
        <v>0.00030220239</v>
      </c>
      <c r="D783" t="inlineStr">
        <is>
          <t>kilogram</t>
        </is>
      </c>
      <c r="E783" t="inlineStr">
        <is>
          <t>air::non-urban air or from high stacks</t>
        </is>
      </c>
      <c r="F783" t="inlineStr">
        <is>
          <t>biosphere</t>
        </is>
      </c>
      <c r="G783" t="inlineStr">
        <is>
          <t>from ecoinvent 3.7 "rape seed production"</t>
        </is>
      </c>
    </row>
    <row r="784">
      <c r="A784" t="inlineStr">
        <is>
          <t>Phosphate</t>
        </is>
      </c>
      <c r="B784" t="n">
        <v>0.00021311</v>
      </c>
      <c r="D784" t="inlineStr">
        <is>
          <t>kilogram</t>
        </is>
      </c>
      <c r="E784" t="inlineStr">
        <is>
          <t>water::surface water</t>
        </is>
      </c>
      <c r="F784" t="inlineStr">
        <is>
          <t>biosphere</t>
        </is>
      </c>
      <c r="G784" t="inlineStr">
        <is>
          <t>from ecoinvent 3.7 "rape seed production"</t>
        </is>
      </c>
    </row>
    <row r="785">
      <c r="A785" t="inlineStr">
        <is>
          <t>Napropamide</t>
        </is>
      </c>
      <c r="B785" t="n">
        <v>0.00013363</v>
      </c>
      <c r="D785" t="inlineStr">
        <is>
          <t>kilogram</t>
        </is>
      </c>
      <c r="E785" t="inlineStr">
        <is>
          <t>soil::agricultural</t>
        </is>
      </c>
      <c r="F785" t="inlineStr">
        <is>
          <t>biosphere</t>
        </is>
      </c>
      <c r="G785" t="inlineStr">
        <is>
          <t>from ecoinvent 3.7 "rape seed production"</t>
        </is>
      </c>
    </row>
    <row r="786">
      <c r="A786" t="inlineStr">
        <is>
          <t>Dimethachlor</t>
        </is>
      </c>
      <c r="B786" t="n">
        <v>0.0001166</v>
      </c>
      <c r="D786" t="inlineStr">
        <is>
          <t>kilogram</t>
        </is>
      </c>
      <c r="E786" t="inlineStr">
        <is>
          <t>soil::agricultural</t>
        </is>
      </c>
      <c r="F786" t="inlineStr">
        <is>
          <t>biosphere</t>
        </is>
      </c>
      <c r="G786" t="inlineStr">
        <is>
          <t>from ecoinvent 3.7 "rape seed production"</t>
        </is>
      </c>
    </row>
    <row r="787">
      <c r="A787" t="inlineStr">
        <is>
          <t>Metaldehyde</t>
        </is>
      </c>
      <c r="B787" t="n">
        <v>8.4437e-05</v>
      </c>
      <c r="D787" t="inlineStr">
        <is>
          <t>kilogram</t>
        </is>
      </c>
      <c r="E787" t="inlineStr">
        <is>
          <t>soil::agricultural</t>
        </is>
      </c>
      <c r="F787" t="inlineStr">
        <is>
          <t>biosphere</t>
        </is>
      </c>
      <c r="G787" t="inlineStr">
        <is>
          <t>from ecoinvent 3.7 "rape seed production"</t>
        </is>
      </c>
    </row>
    <row r="788">
      <c r="A788" t="inlineStr">
        <is>
          <t>Carbendazim</t>
        </is>
      </c>
      <c r="B788" t="n">
        <v>7.9843e-05</v>
      </c>
      <c r="D788" t="inlineStr">
        <is>
          <t>kilogram</t>
        </is>
      </c>
      <c r="E788" t="inlineStr">
        <is>
          <t>soil::agricultural</t>
        </is>
      </c>
      <c r="F788" t="inlineStr">
        <is>
          <t>biosphere</t>
        </is>
      </c>
      <c r="G788" t="inlineStr">
        <is>
          <t>from ecoinvent 3.7 "rape seed production"</t>
        </is>
      </c>
    </row>
    <row r="789">
      <c r="A789" t="inlineStr">
        <is>
          <t>Phosphate</t>
        </is>
      </c>
      <c r="B789" t="n">
        <v>7.103199999999999e-05</v>
      </c>
      <c r="D789" t="inlineStr">
        <is>
          <t>kilogram</t>
        </is>
      </c>
      <c r="E789" t="inlineStr">
        <is>
          <t>water::ground-</t>
        </is>
      </c>
      <c r="F789" t="inlineStr">
        <is>
          <t>biosphere</t>
        </is>
      </c>
      <c r="G789" t="inlineStr">
        <is>
          <t>from ecoinvent 3.7 "rape seed production"</t>
        </is>
      </c>
    </row>
    <row r="790">
      <c r="A790" t="inlineStr">
        <is>
          <t>Iprodion</t>
        </is>
      </c>
      <c r="B790" t="n">
        <v>5.2152e-05</v>
      </c>
      <c r="D790" t="inlineStr">
        <is>
          <t>kilogram</t>
        </is>
      </c>
      <c r="E790" t="inlineStr">
        <is>
          <t>soil::agricultural</t>
        </is>
      </c>
      <c r="F790" t="inlineStr">
        <is>
          <t>biosphere</t>
        </is>
      </c>
      <c r="G790" t="inlineStr">
        <is>
          <t>from ecoinvent 3.7 "rape seed production"</t>
        </is>
      </c>
    </row>
    <row r="791">
      <c r="A791" t="inlineStr">
        <is>
          <t>Metazachlor</t>
        </is>
      </c>
      <c r="B791" t="n">
        <v>5.1523e-05</v>
      </c>
      <c r="D791" t="inlineStr">
        <is>
          <t>kilogram</t>
        </is>
      </c>
      <c r="E791" t="inlineStr">
        <is>
          <t>soil::agricultural</t>
        </is>
      </c>
      <c r="F791" t="inlineStr">
        <is>
          <t>biosphere</t>
        </is>
      </c>
      <c r="G791" t="inlineStr">
        <is>
          <t>from ecoinvent 3.7 "rape seed production"</t>
        </is>
      </c>
    </row>
    <row r="792">
      <c r="A792" t="inlineStr">
        <is>
          <t>Phosphorus</t>
        </is>
      </c>
      <c r="B792" t="n">
        <v>4.1866e-05</v>
      </c>
      <c r="D792" t="inlineStr">
        <is>
          <t>kilogram</t>
        </is>
      </c>
      <c r="E792" t="inlineStr">
        <is>
          <t>water::surface water</t>
        </is>
      </c>
      <c r="F792" t="inlineStr">
        <is>
          <t>biosphere</t>
        </is>
      </c>
      <c r="G792" t="inlineStr">
        <is>
          <t>from ecoinvent 3.7 "rape seed production"</t>
        </is>
      </c>
    </row>
    <row r="793">
      <c r="A793" t="inlineStr">
        <is>
          <t>Chlormequat</t>
        </is>
      </c>
      <c r="B793" t="n">
        <v>3.9735e-05</v>
      </c>
      <c r="D793" t="inlineStr">
        <is>
          <t>kilogram</t>
        </is>
      </c>
      <c r="E793" t="inlineStr">
        <is>
          <t>soil::agricultural</t>
        </is>
      </c>
      <c r="F793" t="inlineStr">
        <is>
          <t>biosphere</t>
        </is>
      </c>
      <c r="G793" t="inlineStr">
        <is>
          <t>from ecoinvent 3.7 "rape seed production"</t>
        </is>
      </c>
    </row>
    <row r="794">
      <c r="A794" t="inlineStr">
        <is>
          <t>Procymidone</t>
        </is>
      </c>
      <c r="B794" t="n">
        <v>1.8626e-05</v>
      </c>
      <c r="D794" t="inlineStr">
        <is>
          <t>kilogram</t>
        </is>
      </c>
      <c r="E794" t="inlineStr">
        <is>
          <t>soil::agricultural</t>
        </is>
      </c>
      <c r="F794" t="inlineStr">
        <is>
          <t>biosphere</t>
        </is>
      </c>
      <c r="G794" t="inlineStr">
        <is>
          <t>from ecoinvent 3.7 "rape seed production"</t>
        </is>
      </c>
    </row>
    <row r="795">
      <c r="A795" t="inlineStr">
        <is>
          <t>Clomazone</t>
        </is>
      </c>
      <c r="B795" t="n">
        <v>1.796e-05</v>
      </c>
      <c r="D795" t="inlineStr">
        <is>
          <t>kilogram</t>
        </is>
      </c>
      <c r="E795" t="inlineStr">
        <is>
          <t>soil::agricultural</t>
        </is>
      </c>
      <c r="F795" t="inlineStr">
        <is>
          <t>biosphere</t>
        </is>
      </c>
      <c r="G795" t="inlineStr">
        <is>
          <t>from ecoinvent 3.7 "rape seed production"</t>
        </is>
      </c>
    </row>
    <row r="796">
      <c r="A796" t="inlineStr">
        <is>
          <t>Cypermethrin</t>
        </is>
      </c>
      <c r="B796" t="n">
        <v>5.975e-06</v>
      </c>
      <c r="D796" t="inlineStr">
        <is>
          <t>kilogram</t>
        </is>
      </c>
      <c r="E796" t="inlineStr">
        <is>
          <t>soil::agricultural</t>
        </is>
      </c>
      <c r="F796" t="inlineStr">
        <is>
          <t>biosphere</t>
        </is>
      </c>
      <c r="G796" t="inlineStr">
        <is>
          <t>from ecoinvent 3.7 "rape seed production"</t>
        </is>
      </c>
    </row>
    <row r="797">
      <c r="A797" t="inlineStr">
        <is>
          <t>Chromium</t>
        </is>
      </c>
      <c r="B797" t="n">
        <v>7.1273e-06</v>
      </c>
      <c r="D797" t="inlineStr">
        <is>
          <t>kilogram</t>
        </is>
      </c>
      <c r="E797" t="inlineStr">
        <is>
          <t>soil::agricultural</t>
        </is>
      </c>
      <c r="F797" t="inlineStr">
        <is>
          <t>biosphere</t>
        </is>
      </c>
      <c r="G797" t="inlineStr">
        <is>
          <t>from ecoinvent 3.7 "rape seed production"</t>
        </is>
      </c>
    </row>
    <row r="798">
      <c r="A798" t="inlineStr">
        <is>
          <t>Tebuconazole</t>
        </is>
      </c>
      <c r="B798" t="n">
        <v>6.8295e-06</v>
      </c>
      <c r="D798" t="inlineStr">
        <is>
          <t>kilogram</t>
        </is>
      </c>
      <c r="E798" t="inlineStr">
        <is>
          <t>soil::agricultural</t>
        </is>
      </c>
      <c r="F798" t="inlineStr">
        <is>
          <t>biosphere</t>
        </is>
      </c>
      <c r="G798" t="inlineStr">
        <is>
          <t>from ecoinvent 3.7 "rape seed production"</t>
        </is>
      </c>
    </row>
    <row r="799">
      <c r="A799" t="inlineStr">
        <is>
          <t>Chromium, ion</t>
        </is>
      </c>
      <c r="B799" t="n">
        <v>6.4969e-06</v>
      </c>
      <c r="D799" t="inlineStr">
        <is>
          <t>kilogram</t>
        </is>
      </c>
      <c r="E799" t="inlineStr">
        <is>
          <t>water::ground-</t>
        </is>
      </c>
      <c r="F799" t="inlineStr">
        <is>
          <t>biosphere</t>
        </is>
      </c>
      <c r="G799" t="inlineStr">
        <is>
          <t>from ecoinvent 3.7 "rape seed production"</t>
        </is>
      </c>
    </row>
    <row r="800">
      <c r="A800" t="inlineStr">
        <is>
          <t>Vinclozolin</t>
        </is>
      </c>
      <c r="B800" t="n">
        <v>6.2086e-06</v>
      </c>
      <c r="D800" t="inlineStr">
        <is>
          <t>kilogram</t>
        </is>
      </c>
      <c r="E800" t="inlineStr">
        <is>
          <t>soil::agricultural</t>
        </is>
      </c>
      <c r="F800" t="inlineStr">
        <is>
          <t>biosphere</t>
        </is>
      </c>
      <c r="G800" t="inlineStr">
        <is>
          <t>from ecoinvent 3.7 "rape seed production"</t>
        </is>
      </c>
    </row>
    <row r="801">
      <c r="A801" t="inlineStr">
        <is>
          <t>Zinc, ion</t>
        </is>
      </c>
      <c r="B801" t="n">
        <v>5.0924e-06</v>
      </c>
      <c r="D801" t="inlineStr">
        <is>
          <t>kilogram</t>
        </is>
      </c>
      <c r="E801" t="inlineStr">
        <is>
          <t>water::ground-</t>
        </is>
      </c>
      <c r="F801" t="inlineStr">
        <is>
          <t>biosphere</t>
        </is>
      </c>
      <c r="G801" t="inlineStr">
        <is>
          <t>from ecoinvent 3.7 "rape seed production"</t>
        </is>
      </c>
    </row>
    <row r="802">
      <c r="A802" t="inlineStr">
        <is>
          <t>Difenoconazole</t>
        </is>
      </c>
      <c r="B802" t="n">
        <v>4.1391e-06</v>
      </c>
      <c r="D802" t="inlineStr">
        <is>
          <t>kilogram</t>
        </is>
      </c>
      <c r="E802" t="inlineStr">
        <is>
          <t>soil::agricultural</t>
        </is>
      </c>
      <c r="F802" t="inlineStr">
        <is>
          <t>biosphere</t>
        </is>
      </c>
      <c r="G802" t="inlineStr">
        <is>
          <t>from ecoinvent 3.7 "rape seed production"</t>
        </is>
      </c>
    </row>
    <row r="803">
      <c r="A803" t="inlineStr">
        <is>
          <t>Quizalofop ethyl ester</t>
        </is>
      </c>
      <c r="B803" t="n">
        <v>2.3841e-06</v>
      </c>
      <c r="D803" t="inlineStr">
        <is>
          <t>kilogram</t>
        </is>
      </c>
      <c r="E803" t="inlineStr">
        <is>
          <t>soil::agricultural</t>
        </is>
      </c>
      <c r="F803" t="inlineStr">
        <is>
          <t>biosphere</t>
        </is>
      </c>
      <c r="G803" t="inlineStr">
        <is>
          <t>from ecoinvent 3.7 "rape seed production"</t>
        </is>
      </c>
    </row>
    <row r="804">
      <c r="A804" t="inlineStr">
        <is>
          <t>Deltamethrin</t>
        </is>
      </c>
      <c r="B804" t="n">
        <v>2.0488e-06</v>
      </c>
      <c r="D804" t="inlineStr">
        <is>
          <t>kilogram</t>
        </is>
      </c>
      <c r="E804" t="inlineStr">
        <is>
          <t>soil::agricultural</t>
        </is>
      </c>
      <c r="F804" t="inlineStr">
        <is>
          <t>biosphere</t>
        </is>
      </c>
      <c r="G804" t="inlineStr">
        <is>
          <t>from ecoinvent 3.7 "rape seed production"</t>
        </is>
      </c>
    </row>
    <row r="805">
      <c r="A805" t="inlineStr">
        <is>
          <t>Lambda-cyhalothrin</t>
        </is>
      </c>
      <c r="B805" t="n">
        <v>2.0488e-06</v>
      </c>
      <c r="D805" t="inlineStr">
        <is>
          <t>kilogram</t>
        </is>
      </c>
      <c r="E805" t="inlineStr">
        <is>
          <t>soil::agricultural</t>
        </is>
      </c>
      <c r="F805" t="inlineStr">
        <is>
          <t>biosphere</t>
        </is>
      </c>
      <c r="G805" t="inlineStr">
        <is>
          <t>from ecoinvent 3.7 "rape seed production"</t>
        </is>
      </c>
    </row>
    <row r="806">
      <c r="A806" t="inlineStr">
        <is>
          <t>Cadmium</t>
        </is>
      </c>
      <c r="B806" t="n">
        <v>1.5694e-06</v>
      </c>
      <c r="D806" t="inlineStr">
        <is>
          <t>kilogram</t>
        </is>
      </c>
      <c r="E806" t="inlineStr">
        <is>
          <t>soil::agricultural</t>
        </is>
      </c>
      <c r="F806" t="inlineStr">
        <is>
          <t>biosphere</t>
        </is>
      </c>
      <c r="G806" t="inlineStr">
        <is>
          <t>from ecoinvent 3.7 "rape seed production"</t>
        </is>
      </c>
    </row>
    <row r="807">
      <c r="A807" t="inlineStr">
        <is>
          <t>Nickel</t>
        </is>
      </c>
      <c r="B807" t="n">
        <v>1.2883e-06</v>
      </c>
      <c r="D807" t="inlineStr">
        <is>
          <t>kilogram</t>
        </is>
      </c>
      <c r="E807" t="inlineStr">
        <is>
          <t>soil::agricultural</t>
        </is>
      </c>
      <c r="F807" t="inlineStr">
        <is>
          <t>biosphere</t>
        </is>
      </c>
      <c r="G807" t="inlineStr">
        <is>
          <t>from ecoinvent 3.7 "rape seed production"</t>
        </is>
      </c>
    </row>
    <row r="808">
      <c r="A808" t="inlineStr">
        <is>
          <t>Zinc, ion</t>
        </is>
      </c>
      <c r="B808" t="n">
        <v>1.0187e-06</v>
      </c>
      <c r="D808" t="inlineStr">
        <is>
          <t>kilogram</t>
        </is>
      </c>
      <c r="E808" t="inlineStr">
        <is>
          <t>water::surface water</t>
        </is>
      </c>
      <c r="F808" t="inlineStr">
        <is>
          <t>biosphere</t>
        </is>
      </c>
      <c r="G808" t="inlineStr">
        <is>
          <t>from ecoinvent 3.7 "rape seed production"</t>
        </is>
      </c>
    </row>
    <row r="809">
      <c r="A809" t="inlineStr">
        <is>
          <t>Chromium, ion</t>
        </is>
      </c>
      <c r="B809" t="n">
        <v>9.829500000000001e-07</v>
      </c>
      <c r="D809" t="inlineStr">
        <is>
          <t>kilogram</t>
        </is>
      </c>
      <c r="E809" t="inlineStr">
        <is>
          <t>water::surface water</t>
        </is>
      </c>
      <c r="F809" t="inlineStr">
        <is>
          <t>biosphere</t>
        </is>
      </c>
      <c r="G809" t="inlineStr">
        <is>
          <t>from ecoinvent 3.7 "rape seed production"</t>
        </is>
      </c>
    </row>
    <row r="810">
      <c r="A810" t="inlineStr">
        <is>
          <t>Copper, ion</t>
        </is>
      </c>
      <c r="B810" t="n">
        <v>9.8287e-07</v>
      </c>
      <c r="D810" t="inlineStr">
        <is>
          <t>kilogram</t>
        </is>
      </c>
      <c r="E810" t="inlineStr">
        <is>
          <t>water::ground-</t>
        </is>
      </c>
      <c r="F810" t="inlineStr">
        <is>
          <t>biosphere</t>
        </is>
      </c>
      <c r="G810" t="inlineStr">
        <is>
          <t>from ecoinvent 3.7 "rape seed production"</t>
        </is>
      </c>
    </row>
    <row r="811">
      <c r="A811" t="inlineStr">
        <is>
          <t>Copper, ion</t>
        </is>
      </c>
      <c r="B811" t="n">
        <v>7.3036e-07</v>
      </c>
      <c r="D811" t="inlineStr">
        <is>
          <t>kilogram</t>
        </is>
      </c>
      <c r="E811" t="inlineStr">
        <is>
          <t>water::surface water</t>
        </is>
      </c>
      <c r="F811" t="inlineStr">
        <is>
          <t>biosphere</t>
        </is>
      </c>
      <c r="G811" t="inlineStr">
        <is>
          <t>from ecoinvent 3.7 "rape seed production"</t>
        </is>
      </c>
    </row>
    <row r="812">
      <c r="A812" t="inlineStr">
        <is>
          <t>Nickel, ion</t>
        </is>
      </c>
      <c r="B812" t="n">
        <v>6.6466e-07</v>
      </c>
      <c r="D812" t="inlineStr">
        <is>
          <t>kilogram</t>
        </is>
      </c>
      <c r="E812" t="inlineStr">
        <is>
          <t>water::surface water</t>
        </is>
      </c>
      <c r="F812" t="inlineStr">
        <is>
          <t>biosphere</t>
        </is>
      </c>
      <c r="G812" t="inlineStr">
        <is>
          <t>from ecoinvent 3.7 "rape seed production"</t>
        </is>
      </c>
    </row>
    <row r="813">
      <c r="A813" t="inlineStr">
        <is>
          <t>Metconazole</t>
        </is>
      </c>
      <c r="B813" t="n">
        <v>5.2152e-07</v>
      </c>
      <c r="D813" t="inlineStr">
        <is>
          <t>kilogram</t>
        </is>
      </c>
      <c r="E813" t="inlineStr">
        <is>
          <t>soil::agricultural</t>
        </is>
      </c>
      <c r="F813" t="inlineStr">
        <is>
          <t>biosphere</t>
        </is>
      </c>
      <c r="G813" t="inlineStr">
        <is>
          <t>from ecoinvent 3.7 "rape seed production"</t>
        </is>
      </c>
    </row>
    <row r="814">
      <c r="A814" t="inlineStr">
        <is>
          <t>Zinc</t>
        </is>
      </c>
      <c r="B814" t="n">
        <v>3.2913e-07</v>
      </c>
      <c r="D814" t="inlineStr">
        <is>
          <t>kilogram</t>
        </is>
      </c>
      <c r="E814" t="inlineStr">
        <is>
          <t>soil::agricultural</t>
        </is>
      </c>
      <c r="F814" t="inlineStr">
        <is>
          <t>biosphere</t>
        </is>
      </c>
      <c r="G814" t="inlineStr">
        <is>
          <t>from ecoinvent 3.7 "rape seed production"</t>
        </is>
      </c>
    </row>
    <row r="815">
      <c r="A815" t="inlineStr">
        <is>
          <t>Lead</t>
        </is>
      </c>
      <c r="B815" t="n">
        <v>1.2601e-07</v>
      </c>
      <c r="D815" t="inlineStr">
        <is>
          <t>kilogram</t>
        </is>
      </c>
      <c r="E815" t="inlineStr">
        <is>
          <t>soil::agricultural</t>
        </is>
      </c>
      <c r="F815" t="inlineStr">
        <is>
          <t>biosphere</t>
        </is>
      </c>
      <c r="G815" t="inlineStr">
        <is>
          <t>from ecoinvent 3.7 "rape seed production"</t>
        </is>
      </c>
    </row>
    <row r="816">
      <c r="A816" t="inlineStr">
        <is>
          <t>Lead</t>
        </is>
      </c>
      <c r="B816" t="n">
        <v>8.844200000000001e-08</v>
      </c>
      <c r="D816" t="inlineStr">
        <is>
          <t>kilogram</t>
        </is>
      </c>
      <c r="E816" t="inlineStr">
        <is>
          <t>water::surface water</t>
        </is>
      </c>
      <c r="F816" t="inlineStr">
        <is>
          <t>biosphere</t>
        </is>
      </c>
      <c r="G816" t="inlineStr">
        <is>
          <t>from ecoinvent 3.7 "rape seed production"</t>
        </is>
      </c>
    </row>
    <row r="817">
      <c r="A817" t="inlineStr">
        <is>
          <t>Lead</t>
        </is>
      </c>
      <c r="B817" t="n">
        <v>2.0447e-08</v>
      </c>
      <c r="D817" t="inlineStr">
        <is>
          <t>kilogram</t>
        </is>
      </c>
      <c r="E817" t="inlineStr">
        <is>
          <t>water::ground-</t>
        </is>
      </c>
      <c r="F817" t="inlineStr">
        <is>
          <t>biosphere</t>
        </is>
      </c>
      <c r="G817" t="inlineStr">
        <is>
          <t>from ecoinvent 3.7 "rape seed production"</t>
        </is>
      </c>
    </row>
    <row r="818">
      <c r="A818" t="inlineStr">
        <is>
          <t>Cadmium, ion</t>
        </is>
      </c>
      <c r="B818" t="n">
        <v>1.533e-08</v>
      </c>
      <c r="D818" t="inlineStr">
        <is>
          <t>kilogram</t>
        </is>
      </c>
      <c r="E818" t="inlineStr">
        <is>
          <t>water::ground-</t>
        </is>
      </c>
      <c r="F818" t="inlineStr">
        <is>
          <t>biosphere</t>
        </is>
      </c>
      <c r="G818" t="inlineStr">
        <is>
          <t>from ecoinvent 3.7 "rape seed production"</t>
        </is>
      </c>
    </row>
    <row r="819">
      <c r="A819" t="inlineStr">
        <is>
          <t>Cadmium, ion</t>
        </is>
      </c>
      <c r="B819" t="n">
        <v>9.793499999999999e-09</v>
      </c>
      <c r="D819" t="inlineStr">
        <is>
          <t>kilogram</t>
        </is>
      </c>
      <c r="E819" t="inlineStr">
        <is>
          <t>water::surface water</t>
        </is>
      </c>
      <c r="F819" t="inlineStr">
        <is>
          <t>biosphere</t>
        </is>
      </c>
      <c r="G819" t="inlineStr">
        <is>
          <t>from ecoinvent 3.7 "rape seed production"</t>
        </is>
      </c>
    </row>
    <row r="820">
      <c r="A820" t="inlineStr">
        <is>
          <t>Mercury</t>
        </is>
      </c>
      <c r="B820" t="n">
        <v>1.9653e-11</v>
      </c>
      <c r="D820" t="inlineStr">
        <is>
          <t>kilogram</t>
        </is>
      </c>
      <c r="E820" t="inlineStr">
        <is>
          <t>water::ground-</t>
        </is>
      </c>
      <c r="F820" t="inlineStr">
        <is>
          <t>biosphere</t>
        </is>
      </c>
      <c r="G820" t="inlineStr">
        <is>
          <t>from ecoinvent 3.7 "rape seed production"</t>
        </is>
      </c>
    </row>
    <row r="821">
      <c r="A821" t="inlineStr">
        <is>
          <t>Mercury</t>
        </is>
      </c>
      <c r="B821" t="n">
        <v>1.6897e-11</v>
      </c>
      <c r="D821" t="inlineStr">
        <is>
          <t>kilogram</t>
        </is>
      </c>
      <c r="E821" t="inlineStr">
        <is>
          <t>water::surface water</t>
        </is>
      </c>
      <c r="F821" t="inlineStr">
        <is>
          <t>biosphere</t>
        </is>
      </c>
      <c r="G821" t="inlineStr">
        <is>
          <t>from ecoinvent 3.7 "rape seed production"</t>
        </is>
      </c>
    </row>
    <row r="822">
      <c r="A822" t="inlineStr">
        <is>
          <t>Mercury</t>
        </is>
      </c>
      <c r="B822" t="n">
        <v>-4.1133e-10</v>
      </c>
      <c r="D822" t="inlineStr">
        <is>
          <t>kilogram</t>
        </is>
      </c>
      <c r="E822" t="inlineStr">
        <is>
          <t>soil::agricultural</t>
        </is>
      </c>
      <c r="F822" t="inlineStr">
        <is>
          <t>biosphere</t>
        </is>
      </c>
      <c r="G822" t="inlineStr">
        <is>
          <t>from ecoinvent 3.7 "rape seed production"</t>
        </is>
      </c>
    </row>
    <row r="823">
      <c r="A823" t="inlineStr">
        <is>
          <t>Copper</t>
        </is>
      </c>
      <c r="B823" t="n">
        <v>-3.7361e-07</v>
      </c>
      <c r="D823" t="inlineStr">
        <is>
          <t>kilogram</t>
        </is>
      </c>
      <c r="E823" t="inlineStr">
        <is>
          <t>soil::agricultural</t>
        </is>
      </c>
      <c r="F823" t="inlineStr">
        <is>
          <t>biosphere</t>
        </is>
      </c>
      <c r="G823" t="inlineStr">
        <is>
          <t>from ecoinvent 3.7 "rape seed production"</t>
        </is>
      </c>
    </row>
    <row r="824">
      <c r="A824" t="inlineStr">
        <is>
          <t>Water, unspecified natural origin</t>
        </is>
      </c>
      <c r="B824" t="n">
        <v>0</v>
      </c>
      <c r="D824" t="inlineStr">
        <is>
          <t>cubic meter</t>
        </is>
      </c>
      <c r="E824" t="inlineStr">
        <is>
          <t>natural resource::in water</t>
        </is>
      </c>
      <c r="F824" t="inlineStr">
        <is>
          <t>biosphere</t>
        </is>
      </c>
      <c r="G824" t="inlineStr">
        <is>
          <t>WF for rapeseed from https://doi.org/10.1016/j.jclepro.2017.02.032</t>
        </is>
      </c>
    </row>
    <row r="825"/>
    <row r="826">
      <c r="A826" t="inlineStr">
        <is>
          <t>Activity</t>
        </is>
      </c>
      <c r="B826" t="inlineStr">
        <is>
          <t>Extraction of vegetable oil from rapeseed</t>
        </is>
      </c>
    </row>
    <row r="827">
      <c r="A827" t="inlineStr">
        <is>
          <t>location</t>
        </is>
      </c>
      <c r="B827" t="inlineStr">
        <is>
          <t>RER</t>
        </is>
      </c>
    </row>
    <row r="828">
      <c r="A828" t="inlineStr">
        <is>
          <t>production amount</t>
        </is>
      </c>
      <c r="B828" t="n">
        <v>1</v>
      </c>
    </row>
    <row r="829">
      <c r="A829" t="inlineStr">
        <is>
          <t>reference product</t>
        </is>
      </c>
      <c r="B829" t="inlineStr">
        <is>
          <t>Extraction of vegetable oil from rapeseed</t>
        </is>
      </c>
    </row>
    <row r="830">
      <c r="A830" t="inlineStr">
        <is>
          <t>source</t>
        </is>
      </c>
      <c r="B830" t="inlineStr">
        <is>
          <t>Life Cycle Assessment of Biofuels in EU/CH, F. Cozzolini 2018, PSI</t>
        </is>
      </c>
    </row>
    <row r="831">
      <c r="A831" t="inlineStr">
        <is>
          <t>type</t>
        </is>
      </c>
      <c r="B831" t="inlineStr">
        <is>
          <t>process</t>
        </is>
      </c>
    </row>
    <row r="832">
      <c r="A832" t="inlineStr">
        <is>
          <t>unit</t>
        </is>
      </c>
      <c r="B832" t="inlineStr">
        <is>
          <t>kilogram</t>
        </is>
      </c>
    </row>
    <row r="833">
      <c r="A833" t="inlineStr">
        <is>
          <t>LHV [MJ/kg]</t>
        </is>
      </c>
      <c r="B833" t="n">
        <v>37</v>
      </c>
    </row>
    <row r="834">
      <c r="A834" t="inlineStr">
        <is>
          <t>classifications</t>
        </is>
      </c>
      <c r="B834" t="inlineStr">
        <is>
          <t>CPC::21641:Rape, colza and mustard oil, crude</t>
        </is>
      </c>
    </row>
    <row r="835">
      <c r="A835" t="inlineStr">
        <is>
          <t>Exchanges</t>
        </is>
      </c>
    </row>
    <row r="836">
      <c r="A836" t="inlineStr">
        <is>
          <t>name</t>
        </is>
      </c>
      <c r="B836" t="inlineStr">
        <is>
          <t>amount</t>
        </is>
      </c>
      <c r="C836" t="inlineStr">
        <is>
          <t>location</t>
        </is>
      </c>
      <c r="D836" t="inlineStr">
        <is>
          <t>unit</t>
        </is>
      </c>
      <c r="E836" t="inlineStr">
        <is>
          <t>categories</t>
        </is>
      </c>
      <c r="F836" t="inlineStr">
        <is>
          <t>type</t>
        </is>
      </c>
      <c r="G836" t="inlineStr">
        <is>
          <t>comment</t>
        </is>
      </c>
      <c r="H836" t="inlineStr">
        <is>
          <t>reference product</t>
        </is>
      </c>
    </row>
    <row r="837">
      <c r="A837" t="inlineStr">
        <is>
          <t>Extraction of vegetable oil from rapeseed</t>
        </is>
      </c>
      <c r="B837" t="n">
        <v>1</v>
      </c>
      <c r="C837" t="inlineStr">
        <is>
          <t>RER</t>
        </is>
      </c>
      <c r="D837" t="inlineStr">
        <is>
          <t>kilogram</t>
        </is>
      </c>
      <c r="E837" t="inlineStr">
        <is>
          <t>Francesco TH::BioDiesel::Rapeseed to BioD</t>
        </is>
      </c>
      <c r="F837" t="inlineStr">
        <is>
          <t>production</t>
        </is>
      </c>
      <c r="H837" t="inlineStr">
        <is>
          <t>Extraction of vegetable oil from rapeseed</t>
        </is>
      </c>
    </row>
    <row r="838">
      <c r="A838" t="inlineStr">
        <is>
          <t>Farming and supply of rapeseed</t>
        </is>
      </c>
      <c r="B838" t="n">
        <v>2.18435998252512</v>
      </c>
      <c r="C838" t="inlineStr">
        <is>
          <t>RER</t>
        </is>
      </c>
      <c r="D838" t="inlineStr">
        <is>
          <t>kilogram</t>
        </is>
      </c>
      <c r="E838" t="inlineStr">
        <is>
          <t>Materials/fuels</t>
        </is>
      </c>
      <c r="F838" t="inlineStr">
        <is>
          <t>technosphere</t>
        </is>
      </c>
      <c r="G838" t="inlineStr">
        <is>
          <t>0.420 kg oil per kg rapeseed at 9% waterEuropean Biodiesel Board, July 2009Pramod S. Mehta and K. Anand, "Energy Fuels", (American Chemical Society Journal) 2009, 23 (8), pp 3893Â3898</t>
        </is>
      </c>
      <c r="H838" t="inlineStr">
        <is>
          <t>Rapeseed cultivation</t>
        </is>
      </c>
    </row>
    <row r="839">
      <c r="A839" t="inlineStr">
        <is>
          <t>market for heat, from steam, in chemical industry</t>
        </is>
      </c>
      <c r="B839" t="n">
        <v>0.02826</v>
      </c>
      <c r="C839" t="inlineStr">
        <is>
          <t>RER</t>
        </is>
      </c>
      <c r="D839" t="inlineStr">
        <is>
          <t>megajoule</t>
        </is>
      </c>
      <c r="E839" t="inlineStr">
        <is>
          <t>Materials/fuels</t>
        </is>
      </c>
      <c r="F839" t="inlineStr">
        <is>
          <t>technosphere</t>
        </is>
      </c>
      <c r="G839" t="inlineStr">
        <is>
          <t>1600.6 MJ per ton plant oilEuropean Biodiesel Board, July 2009Pramod S. Mehta and K. Anand, "Energy Fuels", (American Chemical Society Journal) 2009, 23 (8), pp 3893Â3898</t>
        </is>
      </c>
      <c r="H839" t="inlineStr">
        <is>
          <t>heat, from steam, in chemical industry</t>
        </is>
      </c>
    </row>
    <row r="840">
      <c r="A840" t="inlineStr">
        <is>
          <t>market for hexane</t>
        </is>
      </c>
      <c r="B840" t="n">
        <v>3.3e-05</v>
      </c>
      <c r="C840" t="inlineStr">
        <is>
          <t>GLO</t>
        </is>
      </c>
      <c r="D840" t="inlineStr">
        <is>
          <t>kilogram</t>
        </is>
      </c>
      <c r="E840" t="inlineStr">
        <is>
          <t>Materials/fuels</t>
        </is>
      </c>
      <c r="F840" t="inlineStr">
        <is>
          <t>technosphere</t>
        </is>
      </c>
      <c r="G840" t="inlineStr">
        <is>
          <t>1.87 kg per ton plant oilEuropean Biodiesel Board, July 2009Pramod S. Mehta and K. Anand, "Energy Fuels", (American Chemical Society Journal) 2009, 23 (8), pp 3893Â3898</t>
        </is>
      </c>
      <c r="H840" t="inlineStr">
        <is>
          <t>hexane</t>
        </is>
      </c>
    </row>
    <row r="841">
      <c r="A841" t="inlineStr">
        <is>
          <t>market for transport, freight train</t>
        </is>
      </c>
      <c r="B841" t="n">
        <v>0.0199</v>
      </c>
      <c r="C841" t="inlineStr">
        <is>
          <t>Europe without Switzerland</t>
        </is>
      </c>
      <c r="D841" t="inlineStr">
        <is>
          <t>ton kilometer</t>
        </is>
      </c>
      <c r="E841" t="inlineStr">
        <is>
          <t>Electricity/heat</t>
        </is>
      </c>
      <c r="F841" t="inlineStr">
        <is>
          <t>technosphere</t>
        </is>
      </c>
      <c r="H841" t="inlineStr">
        <is>
          <t>transport, freight train</t>
        </is>
      </c>
    </row>
    <row r="842">
      <c r="A842" t="inlineStr">
        <is>
          <t>market for transport, freight, inland waterways, barge</t>
        </is>
      </c>
      <c r="B842" t="n">
        <v>0.02417</v>
      </c>
      <c r="C842" t="inlineStr">
        <is>
          <t>RER</t>
        </is>
      </c>
      <c r="D842" t="inlineStr">
        <is>
          <t>ton kilometer</t>
        </is>
      </c>
      <c r="E842" t="inlineStr">
        <is>
          <t>Electricity/heat</t>
        </is>
      </c>
      <c r="F842" t="inlineStr">
        <is>
          <t>technosphere</t>
        </is>
      </c>
      <c r="H842" t="inlineStr">
        <is>
          <t>transport, freight, inland waterways, barge</t>
        </is>
      </c>
    </row>
    <row r="843">
      <c r="A843" t="inlineStr">
        <is>
          <t>market for transport, freight, lorry, unspecified</t>
        </is>
      </c>
      <c r="B843" t="n">
        <v>0.0104257</v>
      </c>
      <c r="C843" t="inlineStr">
        <is>
          <t>RER</t>
        </is>
      </c>
      <c r="D843" t="inlineStr">
        <is>
          <t>ton kilometer</t>
        </is>
      </c>
      <c r="E843" t="inlineStr">
        <is>
          <t>Electricity/heat</t>
        </is>
      </c>
      <c r="F843" t="inlineStr">
        <is>
          <t>technosphere</t>
        </is>
      </c>
      <c r="G843" t="inlineStr">
        <is>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is>
      </c>
      <c r="H843" t="inlineStr">
        <is>
          <t>transport, freight, lorry, unspecified</t>
        </is>
      </c>
    </row>
    <row r="844">
      <c r="A844" t="inlineStr">
        <is>
          <t>market for transport, freight, sea, tanker for petroleum</t>
        </is>
      </c>
      <c r="B844" t="n">
        <v>0.321775</v>
      </c>
      <c r="C844" t="inlineStr">
        <is>
          <t>GLO</t>
        </is>
      </c>
      <c r="D844" t="inlineStr">
        <is>
          <t>ton kilometer</t>
        </is>
      </c>
      <c r="E844" t="inlineStr">
        <is>
          <t>Electricity/heat</t>
        </is>
      </c>
      <c r="F844" t="inlineStr">
        <is>
          <t>technosphere</t>
        </is>
      </c>
      <c r="H844" t="inlineStr">
        <is>
          <t>transport, freight, sea, tanker for petroleum</t>
        </is>
      </c>
    </row>
    <row r="845">
      <c r="A845" t="inlineStr">
        <is>
          <t>market group for electricity, medium voltage</t>
        </is>
      </c>
      <c r="B845" t="n">
        <v>0.0017653</v>
      </c>
      <c r="C845" t="inlineStr">
        <is>
          <t>Europe without Switzerland</t>
        </is>
      </c>
      <c r="D845" t="inlineStr">
        <is>
          <t>kilowatt hour</t>
        </is>
      </c>
      <c r="E845" t="inlineStr">
        <is>
          <t>Materials/fuels</t>
        </is>
      </c>
      <c r="F845" t="inlineStr">
        <is>
          <t>technosphere</t>
        </is>
      </c>
      <c r="G845" t="inlineStr">
        <is>
          <t>359.6 MJ per ton plant oilEuropean Biodiesel Board, July 2009Pramod S. Mehta and K. Anand, "Energy Fuels", (American Chemical Society Journal) 2009, 23 (8), pp 3893Â3898</t>
        </is>
      </c>
      <c r="H845" t="inlineStr">
        <is>
          <t>electricity, medium voltage</t>
        </is>
      </c>
    </row>
    <row r="846"/>
    <row r="847">
      <c r="A847" t="inlineStr">
        <is>
          <t>Activity</t>
        </is>
      </c>
      <c r="B847" t="inlineStr">
        <is>
          <t>Refining of crude vegetable oil from rapeseed</t>
        </is>
      </c>
    </row>
    <row r="848">
      <c r="A848" t="inlineStr">
        <is>
          <t>location</t>
        </is>
      </c>
      <c r="B848" t="inlineStr">
        <is>
          <t>RER</t>
        </is>
      </c>
    </row>
    <row r="849">
      <c r="A849" t="inlineStr">
        <is>
          <t>production amount</t>
        </is>
      </c>
      <c r="B849" t="n">
        <v>1</v>
      </c>
    </row>
    <row r="850">
      <c r="A850" t="inlineStr">
        <is>
          <t>reference product</t>
        </is>
      </c>
      <c r="B850" t="inlineStr">
        <is>
          <t>Refining of crude vegetable oil from rapeseed</t>
        </is>
      </c>
    </row>
    <row r="851">
      <c r="A851" t="inlineStr">
        <is>
          <t>source</t>
        </is>
      </c>
      <c r="B851" t="inlineStr">
        <is>
          <t>Life Cycle Assessment of Biofuels in EU/CH, F. Cozzolini 2018, PSI</t>
        </is>
      </c>
    </row>
    <row r="852">
      <c r="A852" t="inlineStr">
        <is>
          <t>type</t>
        </is>
      </c>
      <c r="B852" t="inlineStr">
        <is>
          <t>process</t>
        </is>
      </c>
    </row>
    <row r="853">
      <c r="A853" t="inlineStr">
        <is>
          <t>unit</t>
        </is>
      </c>
      <c r="B853" t="inlineStr">
        <is>
          <t>kilogram</t>
        </is>
      </c>
    </row>
    <row r="854">
      <c r="A854" t="inlineStr">
        <is>
          <t>LHV [MJ/kg]</t>
        </is>
      </c>
      <c r="B854" t="n">
        <v>37</v>
      </c>
    </row>
    <row r="855">
      <c r="A855" t="inlineStr">
        <is>
          <t>classifications</t>
        </is>
      </c>
      <c r="B855" t="inlineStr">
        <is>
          <t>CPC::21642:Rape, colza and mustard oil, refined</t>
        </is>
      </c>
    </row>
    <row r="856">
      <c r="A856" t="inlineStr">
        <is>
          <t>Exchanges</t>
        </is>
      </c>
    </row>
    <row r="857">
      <c r="A857" t="inlineStr">
        <is>
          <t>name</t>
        </is>
      </c>
      <c r="B857" t="inlineStr">
        <is>
          <t>amount</t>
        </is>
      </c>
      <c r="C857" t="inlineStr">
        <is>
          <t>location</t>
        </is>
      </c>
      <c r="D857" t="inlineStr">
        <is>
          <t>unit</t>
        </is>
      </c>
      <c r="E857" t="inlineStr">
        <is>
          <t>categories</t>
        </is>
      </c>
      <c r="F857" t="inlineStr">
        <is>
          <t>type</t>
        </is>
      </c>
      <c r="G857" t="inlineStr">
        <is>
          <t>uncertainty type</t>
        </is>
      </c>
      <c r="H857" t="inlineStr">
        <is>
          <t>loc</t>
        </is>
      </c>
      <c r="I857" t="inlineStr">
        <is>
          <t>allocation</t>
        </is>
      </c>
      <c r="J857" t="inlineStr">
        <is>
          <t>comment</t>
        </is>
      </c>
      <c r="K857" t="inlineStr">
        <is>
          <t>product</t>
        </is>
      </c>
      <c r="L857" t="inlineStr">
        <is>
          <t>reference product</t>
        </is>
      </c>
      <c r="M857" t="inlineStr">
        <is>
          <t>simapro name</t>
        </is>
      </c>
      <c r="N857" t="inlineStr">
        <is>
          <t>system model</t>
        </is>
      </c>
    </row>
    <row r="858">
      <c r="A858" t="inlineStr">
        <is>
          <t>Refining of crude vegetable oil from rapeseed</t>
        </is>
      </c>
      <c r="B858" t="n">
        <v>1</v>
      </c>
      <c r="C858" t="inlineStr">
        <is>
          <t>RER</t>
        </is>
      </c>
      <c r="D858" t="inlineStr">
        <is>
          <t>kilogram</t>
        </is>
      </c>
      <c r="E858" t="inlineStr">
        <is>
          <t>Francesco TH::BioDiesel::Rapeseed to BioD</t>
        </is>
      </c>
      <c r="F858" t="inlineStr">
        <is>
          <t>production</t>
        </is>
      </c>
      <c r="I858" t="n">
        <v>100</v>
      </c>
      <c r="K858" t="inlineStr">
        <is>
          <t>Refining of crude vegetable oil from rapeseed</t>
        </is>
      </c>
    </row>
    <row r="859">
      <c r="A859" t="inlineStr">
        <is>
          <t>Extraction of vegetable oil from rapeseed</t>
        </is>
      </c>
      <c r="B859" t="n">
        <v>1.0246</v>
      </c>
      <c r="C859" t="inlineStr">
        <is>
          <t>RER</t>
        </is>
      </c>
      <c r="D859" t="inlineStr">
        <is>
          <t>kilogram</t>
        </is>
      </c>
      <c r="E859" t="inlineStr">
        <is>
          <t>Materials/fuels</t>
        </is>
      </c>
      <c r="F859" t="inlineStr">
        <is>
          <t>technosphere</t>
        </is>
      </c>
      <c r="G859" t="n">
        <v>0</v>
      </c>
      <c r="H859" t="n">
        <v>1.0246</v>
      </c>
      <c r="J859" t="inlineStr">
        <is>
          <t>European Biodiesel Board (EBB), July 2009Pramod S. Mehta and K. Anand, "Energy Fuels", (American Chemical Society Journal) 2009, 23 (8), pp 3893Â3898</t>
        </is>
      </c>
      <c r="K859" t="inlineStr">
        <is>
          <t>Extraction of vegetable oil from rapeseed</t>
        </is>
      </c>
    </row>
    <row r="860">
      <c r="A860" t="inlineStr">
        <is>
          <t>market for heat, from steam, in chemical industry</t>
        </is>
      </c>
      <c r="B860" t="n">
        <v>0.004</v>
      </c>
      <c r="C860" t="inlineStr">
        <is>
          <t>RER</t>
        </is>
      </c>
      <c r="D860" t="inlineStr">
        <is>
          <t>megajoule</t>
        </is>
      </c>
      <c r="E860" t="inlineStr">
        <is>
          <t>Materials/fuels</t>
        </is>
      </c>
      <c r="F860" t="inlineStr">
        <is>
          <t>technosphere</t>
        </is>
      </c>
      <c r="G860" t="n">
        <v>0</v>
      </c>
      <c r="H860" t="n">
        <v>0.004</v>
      </c>
      <c r="J860" t="inlineStr">
        <is>
          <t>European Biodiesel Board (EBB), July 2009Pramod S. Mehta and K. Anand, "Energy Fuels", (American Chemical Society Journal) 2009, 23 (8), pp 3893Â3898</t>
        </is>
      </c>
      <c r="K860" t="inlineStr">
        <is>
          <t>heat, from steam, in chemical industry</t>
        </is>
      </c>
      <c r="L860" t="inlineStr">
        <is>
          <t>heat, from steam, in chemical industry</t>
        </is>
      </c>
      <c r="M860" t="inlineStr">
        <is>
          <t>Heat, in chemical industry {RER}| market for | Alloc Rec, U</t>
        </is>
      </c>
      <c r="N860" t="inlineStr">
        <is>
          <t>Allocation, cut-off by classification</t>
        </is>
      </c>
    </row>
    <row r="861">
      <c r="A861" t="inlineStr">
        <is>
          <t>market for phosphoric acid, industrial grade, without water, in 85% solution state</t>
        </is>
      </c>
      <c r="B861" t="n">
        <v>3.2e-05</v>
      </c>
      <c r="C861" t="inlineStr">
        <is>
          <t>GLO</t>
        </is>
      </c>
      <c r="D861" t="inlineStr">
        <is>
          <t>kilogram</t>
        </is>
      </c>
      <c r="E861" t="inlineStr">
        <is>
          <t>Materials/fuels</t>
        </is>
      </c>
      <c r="F861" t="inlineStr">
        <is>
          <t>technosphere</t>
        </is>
      </c>
      <c r="G861" t="n">
        <v>0</v>
      </c>
      <c r="H861" t="n">
        <v>3.2e-05</v>
      </c>
      <c r="J861" t="inlineStr">
        <is>
          <t>European Biodiesel Board (EBB), July 2009Pramod S. Mehta and K. Anand, "Energy Fuels", (American Chemical Society Journal) 2009, 23 (8), pp 3893Â3898</t>
        </is>
      </c>
      <c r="K861" t="inlineStr">
        <is>
          <t>phosphoric acid, industrial grade, without water, in 85% solution state</t>
        </is>
      </c>
      <c r="L861" t="inlineStr">
        <is>
          <t>phosphoric acid, industrial grade, without water, in 85% solution state</t>
        </is>
      </c>
      <c r="M861" t="inlineStr">
        <is>
          <t>Phosphoric acid, industrial grade, without water, in 85% solution state {GLO}| market for | Alloc Rec, U</t>
        </is>
      </c>
      <c r="N861" t="inlineStr">
        <is>
          <t>Allocation, cut-off by classification</t>
        </is>
      </c>
    </row>
    <row r="862">
      <c r="A862" t="inlineStr">
        <is>
          <t>market for sodium hydroxide, without water, in 50% solution state</t>
        </is>
      </c>
      <c r="B862" t="n">
        <v>8.8e-05</v>
      </c>
      <c r="C862" t="inlineStr">
        <is>
          <t>GLO</t>
        </is>
      </c>
      <c r="D862" t="inlineStr">
        <is>
          <t>kilogram</t>
        </is>
      </c>
      <c r="E862" t="inlineStr">
        <is>
          <t>Materials/fuels</t>
        </is>
      </c>
      <c r="F862" t="inlineStr">
        <is>
          <t>technosphere</t>
        </is>
      </c>
      <c r="G862" t="n">
        <v>0</v>
      </c>
      <c r="H862" t="n">
        <v>8.8e-05</v>
      </c>
      <c r="J862" t="inlineStr">
        <is>
          <t>European Biodiesel Board (EBB), July 2009Pramod S. Mehta and K. Anand, "Energy Fuels", (American Chemical Society Journal) 2009, 23 (8), pp 3893Â3898</t>
        </is>
      </c>
      <c r="K862" t="inlineStr">
        <is>
          <t>sodium hydroxide, without water, in 50% solution state</t>
        </is>
      </c>
      <c r="L862" t="inlineStr">
        <is>
          <t>sodium hydroxide, without water, in 50% solution state</t>
        </is>
      </c>
      <c r="M862" t="inlineStr">
        <is>
          <t>Sodium hydroxide, without water, in 50% solution state {GLO}| market for | Alloc Rec, U</t>
        </is>
      </c>
      <c r="N862" t="inlineStr">
        <is>
          <t>Allocation, cut-off by classification</t>
        </is>
      </c>
    </row>
    <row r="863">
      <c r="A863" t="inlineStr">
        <is>
          <t>market group for electricity, medium voltage</t>
        </is>
      </c>
      <c r="B863" t="n">
        <v>0.0002502</v>
      </c>
      <c r="C863" t="inlineStr">
        <is>
          <t>Europe without Switzerland</t>
        </is>
      </c>
      <c r="D863" t="inlineStr">
        <is>
          <t>kilowatt hour</t>
        </is>
      </c>
      <c r="E863" t="inlineStr">
        <is>
          <t>Materials/fuels</t>
        </is>
      </c>
      <c r="F863" t="inlineStr">
        <is>
          <t>technosphere</t>
        </is>
      </c>
      <c r="G863" t="n">
        <v>0</v>
      </c>
      <c r="H863" t="n">
        <v>0.0009</v>
      </c>
      <c r="J863" t="inlineStr">
        <is>
          <t>European Biodiesel Board (EBB), July 2009Pramod S. Mehta and K. Anand, "Energy Fuels", (American Chemical Society Journal) 2009, 23 (8), pp 3893Â3898</t>
        </is>
      </c>
      <c r="K863" t="inlineStr">
        <is>
          <t>electricity, medium voltage</t>
        </is>
      </c>
      <c r="L863" t="inlineStr">
        <is>
          <t>electricity, medium voltage</t>
        </is>
      </c>
      <c r="M863" t="inlineStr">
        <is>
          <t>Electricity, medium voltage {Europe without Switzerland}| market group for | Alloc Rec, U</t>
        </is>
      </c>
      <c r="N863" t="inlineStr">
        <is>
          <t>Allocation, cut-off by classification</t>
        </is>
      </c>
    </row>
    <row r="864"/>
    <row r="865">
      <c r="A865" t="inlineStr">
        <is>
          <t>Activity</t>
        </is>
      </c>
      <c r="B865" t="inlineStr">
        <is>
          <t>Biodiesel production, via transesterification, from rapeseed oil, energy allocation</t>
        </is>
      </c>
    </row>
    <row r="866">
      <c r="A866" t="inlineStr">
        <is>
          <t>location</t>
        </is>
      </c>
      <c r="B866" t="inlineStr">
        <is>
          <t>RER</t>
        </is>
      </c>
    </row>
    <row r="867">
      <c r="A867" t="inlineStr">
        <is>
          <t>production amount</t>
        </is>
      </c>
      <c r="B867" t="n">
        <v>1</v>
      </c>
    </row>
    <row r="868">
      <c r="A868" t="inlineStr">
        <is>
          <t>reference product</t>
        </is>
      </c>
      <c r="B868" t="inlineStr">
        <is>
          <t>biodiesel, from rapeseed oil</t>
        </is>
      </c>
    </row>
    <row r="869">
      <c r="A869" t="inlineStr">
        <is>
          <t>type</t>
        </is>
      </c>
      <c r="B869" t="inlineStr">
        <is>
          <t>process</t>
        </is>
      </c>
    </row>
    <row r="870">
      <c r="A870" t="inlineStr">
        <is>
          <t>unit</t>
        </is>
      </c>
      <c r="B870" t="inlineStr">
        <is>
          <t>kilogram</t>
        </is>
      </c>
    </row>
    <row r="871">
      <c r="A871" t="inlineStr">
        <is>
          <t>source</t>
        </is>
      </c>
      <c r="B871" t="inlineStr">
        <is>
          <t>Life Cycle Assessment of Biofuels in EU/CH, F. Cozzolini 2018, PSI</t>
        </is>
      </c>
    </row>
    <row r="872">
      <c r="A872" t="inlineStr">
        <is>
          <t>Conversion efficiency (exc. Fuel)</t>
        </is>
      </c>
      <c r="B872" t="n">
        <v>0.6883960976924964</v>
      </c>
    </row>
    <row r="873">
      <c r="A873" t="inlineStr">
        <is>
          <t>classifications</t>
        </is>
      </c>
      <c r="B873" t="inlineStr">
        <is>
          <t>CPC::35491:Biodiesel</t>
        </is>
      </c>
    </row>
    <row r="874">
      <c r="A874" t="inlineStr">
        <is>
          <t>Exchanges</t>
        </is>
      </c>
    </row>
    <row r="875">
      <c r="A875" t="inlineStr">
        <is>
          <t>name</t>
        </is>
      </c>
      <c r="B875" t="inlineStr">
        <is>
          <t>amount</t>
        </is>
      </c>
      <c r="C875" t="inlineStr">
        <is>
          <t>location</t>
        </is>
      </c>
      <c r="D875" t="inlineStr">
        <is>
          <t>unit</t>
        </is>
      </c>
      <c r="E875" t="inlineStr">
        <is>
          <t>categories</t>
        </is>
      </c>
      <c r="F875" t="inlineStr">
        <is>
          <t>type</t>
        </is>
      </c>
      <c r="G875" t="inlineStr">
        <is>
          <t>comment</t>
        </is>
      </c>
      <c r="H875" t="inlineStr">
        <is>
          <t>reference product</t>
        </is>
      </c>
    </row>
    <row r="876">
      <c r="A876" t="inlineStr">
        <is>
          <t>Biodiesel production, via transesterification, from rapeseed oil, energy allocation</t>
        </is>
      </c>
      <c r="B876" t="n">
        <v>1</v>
      </c>
      <c r="C876" t="inlineStr">
        <is>
          <t>RER</t>
        </is>
      </c>
      <c r="D876" t="inlineStr">
        <is>
          <t>kilogram</t>
        </is>
      </c>
      <c r="E876" t="inlineStr">
        <is>
          <t>Francesco TH::BioDiesel::Rapeseed to BioD</t>
        </is>
      </c>
      <c r="F876" t="inlineStr">
        <is>
          <t>production</t>
        </is>
      </c>
      <c r="H876" t="inlineStr">
        <is>
          <t>biodiesel, from rapeseed oil</t>
        </is>
      </c>
    </row>
    <row r="877">
      <c r="A877" t="inlineStr">
        <is>
          <t>Refining of crude vegetable oil from rapeseed</t>
        </is>
      </c>
      <c r="B877" t="n">
        <v>1.006038810810811</v>
      </c>
      <c r="C877" t="inlineStr">
        <is>
          <t>RER</t>
        </is>
      </c>
      <c r="D877" t="inlineStr">
        <is>
          <t>kilogram</t>
        </is>
      </c>
      <c r="E877" t="inlineStr">
        <is>
          <t>Materials/fuels</t>
        </is>
      </c>
      <c r="F877" t="inlineStr">
        <is>
          <t>technosphere</t>
        </is>
      </c>
      <c r="G877" t="inlineStr">
        <is>
          <t>European Biodiesel Board (EBB), July 2009ECN Phyllis database of biomaterials propertiesEdwards, R, JRC, 22 July 2003: calculation with HSC for windows</t>
        </is>
      </c>
    </row>
    <row r="878">
      <c r="A878" t="inlineStr">
        <is>
          <t>market for heat, from steam, in chemical industry</t>
        </is>
      </c>
      <c r="B878" t="n">
        <v>1.2276</v>
      </c>
      <c r="C878" t="inlineStr">
        <is>
          <t>RER</t>
        </is>
      </c>
      <c r="D878" t="inlineStr">
        <is>
          <t>megajoule</t>
        </is>
      </c>
      <c r="E878" t="inlineStr">
        <is>
          <t>Electricity/heat</t>
        </is>
      </c>
      <c r="F878" t="inlineStr">
        <is>
          <t>technosphere</t>
        </is>
      </c>
      <c r="G878" t="inlineStr">
        <is>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is>
      </c>
      <c r="H878" t="inlineStr">
        <is>
          <t>heat, from steam, in chemical industry</t>
        </is>
      </c>
    </row>
    <row r="879">
      <c r="A879" t="inlineStr">
        <is>
          <t>market for hydrochloric acid, without water, in 30% solution state</t>
        </is>
      </c>
      <c r="B879" t="n">
        <v>0.0036084</v>
      </c>
      <c r="C879" t="inlineStr">
        <is>
          <t>RER</t>
        </is>
      </c>
      <c r="D879" t="inlineStr">
        <is>
          <t>kilogram</t>
        </is>
      </c>
      <c r="E879" t="inlineStr">
        <is>
          <t>Materials/fuels</t>
        </is>
      </c>
      <c r="F879" t="inlineStr">
        <is>
          <t>technosphere</t>
        </is>
      </c>
      <c r="G879" t="inlineStr">
        <is>
          <t>European Biodiesel Board (EBB), July 2009ECN Phyllis database of biomaterials propertiesEdwards, R, JRC, 22 July 2003: calculation with HSC for windows</t>
        </is>
      </c>
      <c r="H879" t="inlineStr">
        <is>
          <t>hydrochloric acid, without water, in 30% solution state</t>
        </is>
      </c>
    </row>
    <row r="880">
      <c r="A880" t="inlineStr">
        <is>
          <t>market for methanol</t>
        </is>
      </c>
      <c r="B880" t="n">
        <v>0.09528408000000001</v>
      </c>
      <c r="C880" t="inlineStr">
        <is>
          <t>GLO</t>
        </is>
      </c>
      <c r="D880" t="inlineStr">
        <is>
          <t>kilogram</t>
        </is>
      </c>
      <c r="E880" t="inlineStr">
        <is>
          <t>Materials/fuels</t>
        </is>
      </c>
      <c r="F880" t="inlineStr">
        <is>
          <t>technosphere</t>
        </is>
      </c>
      <c r="G880" t="inlineStr">
        <is>
          <t>European Biodiesel Board (EBB), July 2009ECN Phyllis database of biomaterials propertiesEdwards, R, JRC, 22 July 2003: calculation with HSC for windows</t>
        </is>
      </c>
      <c r="H880" t="inlineStr">
        <is>
          <t>methanol</t>
        </is>
      </c>
    </row>
    <row r="881">
      <c r="A881" t="inlineStr">
        <is>
          <t>market for sodium methoxide</t>
        </is>
      </c>
      <c r="B881" t="n">
        <v>0.004259400000000001</v>
      </c>
      <c r="C881" t="inlineStr">
        <is>
          <t>GLO</t>
        </is>
      </c>
      <c r="D881" t="inlineStr">
        <is>
          <t>kilogram</t>
        </is>
      </c>
      <c r="E881" t="inlineStr">
        <is>
          <t>Materials/fuels</t>
        </is>
      </c>
      <c r="F881" t="inlineStr">
        <is>
          <t>technosphere</t>
        </is>
      </c>
      <c r="G881" t="inlineStr">
        <is>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is>
      </c>
      <c r="H881" t="inlineStr">
        <is>
          <t>sodium methoxide</t>
        </is>
      </c>
    </row>
    <row r="882">
      <c r="A882" t="inlineStr">
        <is>
          <t>market for transport, freight train</t>
        </is>
      </c>
      <c r="B882" t="n">
        <v>0.3794400000000001</v>
      </c>
      <c r="C882" t="inlineStr">
        <is>
          <t>Europe without Switzerland</t>
        </is>
      </c>
      <c r="D882" t="inlineStr">
        <is>
          <t>ton kilometer</t>
        </is>
      </c>
      <c r="E882" t="inlineStr">
        <is>
          <t>Electricity/heat</t>
        </is>
      </c>
      <c r="F882" t="inlineStr">
        <is>
          <t>technosphere</t>
        </is>
      </c>
      <c r="H882" t="inlineStr">
        <is>
          <t>transport, freight train</t>
        </is>
      </c>
    </row>
    <row r="883">
      <c r="A883" t="inlineStr">
        <is>
          <t>market for transport, freight, inland waterways, barge</t>
        </is>
      </c>
      <c r="B883" t="n">
        <v>0.15252</v>
      </c>
      <c r="C883" t="inlineStr">
        <is>
          <t>RER</t>
        </is>
      </c>
      <c r="D883" t="inlineStr">
        <is>
          <t>ton kilometer</t>
        </is>
      </c>
      <c r="E883" t="inlineStr">
        <is>
          <t>Electricity/heat</t>
        </is>
      </c>
      <c r="F883" t="inlineStr">
        <is>
          <t>technosphere</t>
        </is>
      </c>
      <c r="H883" t="inlineStr">
        <is>
          <t>transport, freight, inland waterways, barge</t>
        </is>
      </c>
    </row>
    <row r="884">
      <c r="A884" t="inlineStr">
        <is>
          <t>market for transport, freight, lorry, unspecified</t>
        </is>
      </c>
      <c r="B884" t="n">
        <v>0.32736</v>
      </c>
      <c r="C884" t="inlineStr">
        <is>
          <t>RER</t>
        </is>
      </c>
      <c r="D884" t="inlineStr">
        <is>
          <t>ton kilometer</t>
        </is>
      </c>
      <c r="E884" t="inlineStr">
        <is>
          <t>Electricity/heat</t>
        </is>
      </c>
      <c r="F884" t="inlineStr">
        <is>
          <t>technosphere</t>
        </is>
      </c>
      <c r="G884" t="inlineStr">
        <is>
          <t>Transport of FAME to blending depot via 40 ton truck over a distance of 305 km (one way)IMO, 2009</t>
        </is>
      </c>
      <c r="H884" t="inlineStr">
        <is>
          <t>transport, freight, lorry, unspecified</t>
        </is>
      </c>
    </row>
    <row r="885">
      <c r="A885" t="inlineStr">
        <is>
          <t>market for transport, freight, lorry, unspecified</t>
        </is>
      </c>
      <c r="B885" t="n">
        <v>0.15996</v>
      </c>
      <c r="C885" t="inlineStr">
        <is>
          <t>RER</t>
        </is>
      </c>
      <c r="D885" t="inlineStr">
        <is>
          <t>ton kilometer</t>
        </is>
      </c>
      <c r="E885" t="inlineStr">
        <is>
          <t>Electricity/heat</t>
        </is>
      </c>
      <c r="F885" t="inlineStr">
        <is>
          <t>technosphere</t>
        </is>
      </c>
      <c r="G885" t="inlineStr">
        <is>
          <t>Transport of FAME to filling station via 40 ton truck over a distance of 150  km (one way)IMO, 2009</t>
        </is>
      </c>
      <c r="H885" t="inlineStr">
        <is>
          <t>transport, freight, lorry, unspecified</t>
        </is>
      </c>
    </row>
    <row r="886">
      <c r="A886" t="inlineStr">
        <is>
          <t>market for transport, freight, sea, tanker for petroleum</t>
        </is>
      </c>
      <c r="B886" t="n">
        <v>1.11972</v>
      </c>
      <c r="C886" t="inlineStr">
        <is>
          <t>GLO</t>
        </is>
      </c>
      <c r="D886" t="inlineStr">
        <is>
          <t>ton kilometer</t>
        </is>
      </c>
      <c r="E886" t="inlineStr">
        <is>
          <t>Electricity/heat</t>
        </is>
      </c>
      <c r="F886" t="inlineStr">
        <is>
          <t>technosphere</t>
        </is>
      </c>
      <c r="H886" t="inlineStr">
        <is>
          <t>transport, freight, sea, tanker for petroleum</t>
        </is>
      </c>
    </row>
    <row r="887">
      <c r="A887" t="inlineStr">
        <is>
          <t>market for transport, pipeline, onshore, petroleum</t>
        </is>
      </c>
      <c r="B887" t="n">
        <v>0.007440000000000001</v>
      </c>
      <c r="C887" t="inlineStr">
        <is>
          <t>RER</t>
        </is>
      </c>
      <c r="D887" t="inlineStr">
        <is>
          <t>ton kilometer</t>
        </is>
      </c>
      <c r="E887" t="inlineStr">
        <is>
          <t>Electricity/heat</t>
        </is>
      </c>
      <c r="F887" t="inlineStr">
        <is>
          <t>technosphere</t>
        </is>
      </c>
      <c r="H887" t="inlineStr">
        <is>
          <t>transport, pipeline, onshore, petroleum</t>
        </is>
      </c>
    </row>
    <row r="888">
      <c r="A888" t="inlineStr">
        <is>
          <t>market group for electricity, medium voltage</t>
        </is>
      </c>
      <c r="B888" t="n">
        <v>0.04188348</v>
      </c>
      <c r="C888" t="inlineStr">
        <is>
          <t>Europe without Switzerland</t>
        </is>
      </c>
      <c r="D888" t="inlineStr">
        <is>
          <t>kilowatt hour</t>
        </is>
      </c>
      <c r="E888" t="inlineStr">
        <is>
          <t>Electricity/heat</t>
        </is>
      </c>
      <c r="F888" t="inlineStr">
        <is>
          <t>technosphere</t>
        </is>
      </c>
      <c r="G888" t="inlineStr">
        <is>
          <t>To carry out reactionEuropean Biodiesel Board (EBB), July 2009ECN Phyllis database of biomaterials propertiesEdwards, R, JRC, 22 July 2003: calculation with HSC for windows</t>
        </is>
      </c>
      <c r="H888" t="inlineStr">
        <is>
          <t>electricity, medium voltage</t>
        </is>
      </c>
    </row>
    <row r="889">
      <c r="A889" t="inlineStr">
        <is>
          <t>market group for electricity, medium voltage</t>
        </is>
      </c>
      <c r="B889" t="n">
        <v>0.008686944</v>
      </c>
      <c r="C889" t="inlineStr">
        <is>
          <t>Europe without Switzerland</t>
        </is>
      </c>
      <c r="D889" t="inlineStr">
        <is>
          <t>kilowatt hour</t>
        </is>
      </c>
      <c r="E889" t="inlineStr">
        <is>
          <t>Electricity/heat</t>
        </is>
      </c>
      <c r="F889" t="inlineStr">
        <is>
          <t>technosphere</t>
        </is>
      </c>
      <c r="G889" t="inlineStr">
        <is>
          <t>FAME depotDautrebande, O., TotalFinaElf, January 2002</t>
        </is>
      </c>
      <c r="H889" t="inlineStr">
        <is>
          <t>electricity, medium voltage</t>
        </is>
      </c>
    </row>
    <row r="890">
      <c r="A890" t="inlineStr">
        <is>
          <t>market group for electricity, medium voltage</t>
        </is>
      </c>
      <c r="B890" t="n">
        <v>0.03516144</v>
      </c>
      <c r="C890" t="inlineStr">
        <is>
          <t>Europe without Switzerland</t>
        </is>
      </c>
      <c r="D890" t="inlineStr">
        <is>
          <t>kilowatt hour</t>
        </is>
      </c>
      <c r="E890" t="inlineStr">
        <is>
          <t>Electricity/heat</t>
        </is>
      </c>
      <c r="F890" t="inlineStr">
        <is>
          <t>technosphere</t>
        </is>
      </c>
      <c r="G890" t="inlineStr">
        <is>
          <t>FAME filling stationDautrebande, O., TotalFinaElf, January 2002</t>
        </is>
      </c>
      <c r="H890" t="inlineStr">
        <is>
          <t>electricity, medium voltage</t>
        </is>
      </c>
    </row>
    <row r="891">
      <c r="A891" t="inlineStr">
        <is>
          <t>Carbon dioxide, non-fossil</t>
        </is>
      </c>
      <c r="B891" t="n">
        <v>0.904373161028313</v>
      </c>
      <c r="D891" t="inlineStr">
        <is>
          <t>kilogram</t>
        </is>
      </c>
      <c r="E891" t="inlineStr">
        <is>
          <t>air</t>
        </is>
      </c>
      <c r="F891" t="inlineStr">
        <is>
          <t>biosphere</t>
        </is>
      </c>
    </row>
    <row r="892"/>
    <row r="893">
      <c r="A893" t="inlineStr">
        <is>
          <t>Activity</t>
        </is>
      </c>
      <c r="B893" t="inlineStr">
        <is>
          <t>Biodiesel, from rapeseed oil, at fuelling station</t>
        </is>
      </c>
    </row>
    <row r="894">
      <c r="A894" t="inlineStr">
        <is>
          <t>location</t>
        </is>
      </c>
      <c r="B894" t="inlineStr">
        <is>
          <t>RER</t>
        </is>
      </c>
    </row>
    <row r="895">
      <c r="A895" t="inlineStr">
        <is>
          <t>production amount</t>
        </is>
      </c>
      <c r="B895" t="n">
        <v>1</v>
      </c>
    </row>
    <row r="896">
      <c r="A896" t="inlineStr">
        <is>
          <t>reference product</t>
        </is>
      </c>
      <c r="B896" t="inlineStr">
        <is>
          <t>biodiesel, vehicle grade</t>
        </is>
      </c>
    </row>
    <row r="897">
      <c r="A897" t="inlineStr">
        <is>
          <t>source</t>
        </is>
      </c>
      <c r="B897" t="inlineStr">
        <is>
          <t>Life Cycle Assessment of Biofuels in EU/CH, F. Cozzolini 2018, PSI</t>
        </is>
      </c>
    </row>
    <row r="898">
      <c r="A898" t="inlineStr">
        <is>
          <t>type</t>
        </is>
      </c>
      <c r="B898" t="inlineStr">
        <is>
          <t>process</t>
        </is>
      </c>
    </row>
    <row r="899">
      <c r="A899" t="inlineStr">
        <is>
          <t>unit</t>
        </is>
      </c>
      <c r="B899" t="inlineStr">
        <is>
          <t>kilogram</t>
        </is>
      </c>
    </row>
    <row r="900">
      <c r="A900" t="inlineStr">
        <is>
          <t>classifications</t>
        </is>
      </c>
      <c r="B900" t="inlineStr">
        <is>
          <t>CPC::35491:Biodiesel</t>
        </is>
      </c>
    </row>
    <row r="901">
      <c r="A901" t="inlineStr">
        <is>
          <t>Exchanges</t>
        </is>
      </c>
    </row>
    <row r="902">
      <c r="A902" t="inlineStr">
        <is>
          <t>name</t>
        </is>
      </c>
      <c r="B902" t="inlineStr">
        <is>
          <t>amount</t>
        </is>
      </c>
      <c r="C902" t="inlineStr">
        <is>
          <t>location</t>
        </is>
      </c>
      <c r="D902" t="inlineStr">
        <is>
          <t>unit</t>
        </is>
      </c>
      <c r="E902" t="inlineStr">
        <is>
          <t>categories</t>
        </is>
      </c>
      <c r="F902" t="inlineStr">
        <is>
          <t>type</t>
        </is>
      </c>
      <c r="G902" t="inlineStr">
        <is>
          <t>uncertainty type</t>
        </is>
      </c>
      <c r="H902" t="inlineStr">
        <is>
          <t>loc</t>
        </is>
      </c>
      <c r="I902" t="inlineStr">
        <is>
          <t>allocation</t>
        </is>
      </c>
      <c r="J902" t="inlineStr">
        <is>
          <t>comment</t>
        </is>
      </c>
      <c r="K902" t="inlineStr">
        <is>
          <t>reference product</t>
        </is>
      </c>
    </row>
    <row r="903">
      <c r="A903" t="inlineStr">
        <is>
          <t>Biodiesel, from rapeseed oil, at fuelling station</t>
        </is>
      </c>
      <c r="B903" t="n">
        <v>1</v>
      </c>
      <c r="C903" t="inlineStr">
        <is>
          <t>RER</t>
        </is>
      </c>
      <c r="D903" t="inlineStr">
        <is>
          <t>kilogram</t>
        </is>
      </c>
      <c r="F903" t="inlineStr">
        <is>
          <t>production</t>
        </is>
      </c>
      <c r="I903" t="n">
        <v>100</v>
      </c>
      <c r="K903" t="inlineStr">
        <is>
          <t>biodiesel, vehicle grade</t>
        </is>
      </c>
    </row>
    <row r="904">
      <c r="A904" t="inlineStr">
        <is>
          <t>Biodiesel production, via transesterification, from rapeseed oil, energy allocation</t>
        </is>
      </c>
      <c r="B904" t="n">
        <v>1.00057</v>
      </c>
      <c r="C904" t="inlineStr">
        <is>
          <t>RER</t>
        </is>
      </c>
      <c r="D904" t="inlineStr">
        <is>
          <t>kilogram</t>
        </is>
      </c>
      <c r="F904" t="inlineStr">
        <is>
          <t>technosphere</t>
        </is>
      </c>
      <c r="K904" t="inlineStr">
        <is>
          <t>biodiesel, from rapeseed oil</t>
        </is>
      </c>
    </row>
    <row r="905">
      <c r="A905" t="inlineStr">
        <is>
          <t>market group for electricity, low voltage</t>
        </is>
      </c>
      <c r="B905" t="n">
        <v>0.0067</v>
      </c>
      <c r="C905" t="inlineStr">
        <is>
          <t>RER</t>
        </is>
      </c>
      <c r="D905" t="inlineStr">
        <is>
          <t>kilowatt hour</t>
        </is>
      </c>
      <c r="F905" t="inlineStr">
        <is>
          <t>technosphere</t>
        </is>
      </c>
      <c r="K905" t="inlineStr">
        <is>
          <t>electricity, low voltage</t>
        </is>
      </c>
    </row>
    <row r="906">
      <c r="A906" t="inlineStr">
        <is>
          <t>market for fly ash and scrubber sludge</t>
        </is>
      </c>
      <c r="B906" t="n">
        <v>-0.000168</v>
      </c>
      <c r="C906" t="inlineStr">
        <is>
          <t>Europe without Switzerland</t>
        </is>
      </c>
      <c r="D906" t="inlineStr">
        <is>
          <t>kilogram</t>
        </is>
      </c>
      <c r="F906" t="inlineStr">
        <is>
          <t>technosphere</t>
        </is>
      </c>
      <c r="K906" t="inlineStr">
        <is>
          <t>fly ash and scrubber sludge</t>
        </is>
      </c>
    </row>
    <row r="907">
      <c r="A907" t="inlineStr">
        <is>
          <t>market for heat, central or small-scale, other than natural gas</t>
        </is>
      </c>
      <c r="B907" t="n">
        <v>0.000584</v>
      </c>
      <c r="C907" t="inlineStr">
        <is>
          <t>CH</t>
        </is>
      </c>
      <c r="D907" t="inlineStr">
        <is>
          <t>megajoule</t>
        </is>
      </c>
      <c r="F907" t="inlineStr">
        <is>
          <t>technosphere</t>
        </is>
      </c>
      <c r="K907" t="inlineStr">
        <is>
          <t>heat, central or small-scale, other than natural gas</t>
        </is>
      </c>
    </row>
    <row r="908">
      <c r="A908" t="inlineStr">
        <is>
          <t>infrastructure construction, for regional distribution of oil product</t>
        </is>
      </c>
      <c r="B908" t="n">
        <v>2.6e-10</v>
      </c>
      <c r="C908" t="inlineStr">
        <is>
          <t>RER</t>
        </is>
      </c>
      <c r="D908" t="inlineStr">
        <is>
          <t>unit</t>
        </is>
      </c>
      <c r="F908" t="inlineStr">
        <is>
          <t>technosphere</t>
        </is>
      </c>
      <c r="K908" t="inlineStr">
        <is>
          <t>infrastructure, for regional distribution of oil product</t>
        </is>
      </c>
    </row>
    <row r="909">
      <c r="A909" t="inlineStr">
        <is>
          <t>market for municipal solid waste</t>
        </is>
      </c>
      <c r="B909" t="n">
        <v>-6.27e-06</v>
      </c>
      <c r="C909" t="inlineStr">
        <is>
          <t>CH</t>
        </is>
      </c>
      <c r="D909" t="inlineStr">
        <is>
          <t>kilogram</t>
        </is>
      </c>
      <c r="F909" t="inlineStr">
        <is>
          <t>technosphere</t>
        </is>
      </c>
      <c r="K909" t="inlineStr">
        <is>
          <t>municipal solid waste</t>
        </is>
      </c>
    </row>
    <row r="910">
      <c r="A910" t="inlineStr">
        <is>
          <t>market for rainwater mineral oil storage</t>
        </is>
      </c>
      <c r="B910" t="n">
        <v>-7.499999999999999e-05</v>
      </c>
      <c r="C910" t="inlineStr">
        <is>
          <t>Europe without Switzerland</t>
        </is>
      </c>
      <c r="D910" t="inlineStr">
        <is>
          <t>cubic meter</t>
        </is>
      </c>
      <c r="F910" t="inlineStr">
        <is>
          <t>technosphere</t>
        </is>
      </c>
      <c r="K910" t="inlineStr">
        <is>
          <t>rainwater mineral oil storage</t>
        </is>
      </c>
    </row>
    <row r="911">
      <c r="A911" t="inlineStr">
        <is>
          <t>market for tap water</t>
        </is>
      </c>
      <c r="B911" t="n">
        <v>0.0006890000000000001</v>
      </c>
      <c r="C911" t="inlineStr">
        <is>
          <t>Europe without Switzerland</t>
        </is>
      </c>
      <c r="D911" t="inlineStr">
        <is>
          <t>kilogram</t>
        </is>
      </c>
      <c r="F911" t="inlineStr">
        <is>
          <t>technosphere</t>
        </is>
      </c>
      <c r="K911" t="inlineStr">
        <is>
          <t>tap water</t>
        </is>
      </c>
    </row>
    <row r="912">
      <c r="A912" t="inlineStr">
        <is>
          <t>market for transport, freight train</t>
        </is>
      </c>
      <c r="B912" t="n">
        <v>0.0336</v>
      </c>
      <c r="C912" t="inlineStr">
        <is>
          <t>Europe without Switzerland</t>
        </is>
      </c>
      <c r="D912" t="inlineStr">
        <is>
          <t>ton kilometer</t>
        </is>
      </c>
      <c r="F912" t="inlineStr">
        <is>
          <t>technosphere</t>
        </is>
      </c>
      <c r="K912" t="inlineStr">
        <is>
          <t>transport, freight train</t>
        </is>
      </c>
    </row>
    <row r="913">
      <c r="A913" t="inlineStr">
        <is>
          <t>market for transport, freight, lorry, unspecified</t>
        </is>
      </c>
      <c r="B913" t="n">
        <v>0.0326</v>
      </c>
      <c r="C913" t="inlineStr">
        <is>
          <t>RER</t>
        </is>
      </c>
      <c r="D913" t="inlineStr">
        <is>
          <t>ton kilometer</t>
        </is>
      </c>
      <c r="F913" t="inlineStr">
        <is>
          <t>technosphere</t>
        </is>
      </c>
      <c r="K913" t="inlineStr">
        <is>
          <t>transport, freight, lorry, unspecified</t>
        </is>
      </c>
    </row>
    <row r="914">
      <c r="A914" t="inlineStr">
        <is>
          <t>treatment of wastewater, average, capacity 1E9l/year</t>
        </is>
      </c>
      <c r="B914" t="n">
        <v>-6.89e-07</v>
      </c>
      <c r="C914" t="inlineStr">
        <is>
          <t>Europe without Switzerland</t>
        </is>
      </c>
      <c r="D914" t="inlineStr">
        <is>
          <t>cubic meter</t>
        </is>
      </c>
      <c r="F914" t="inlineStr">
        <is>
          <t>technosphere</t>
        </is>
      </c>
      <c r="K914" t="inlineStr">
        <is>
          <t>wastewater, average</t>
        </is>
      </c>
    </row>
    <row r="915"/>
    <row r="916">
      <c r="A916" t="inlineStr">
        <is>
          <t>Activity</t>
        </is>
      </c>
      <c r="B916" t="inlineStr">
        <is>
          <t>Farming and supply of Fresh Fruit Bunches (FFBs) for palm oil</t>
        </is>
      </c>
    </row>
    <row r="917">
      <c r="A917" t="inlineStr">
        <is>
          <t>location</t>
        </is>
      </c>
      <c r="B917" t="inlineStr">
        <is>
          <t>ID</t>
        </is>
      </c>
    </row>
    <row r="918">
      <c r="A918" t="inlineStr">
        <is>
          <t>production amount</t>
        </is>
      </c>
      <c r="B918" t="n">
        <v>1</v>
      </c>
    </row>
    <row r="919">
      <c r="A919" t="inlineStr">
        <is>
          <t>reference product</t>
        </is>
      </c>
      <c r="B919" t="inlineStr">
        <is>
          <t>Fresh Fruit Bunches (FFBs) production</t>
        </is>
      </c>
    </row>
    <row r="920">
      <c r="A920" t="inlineStr">
        <is>
          <t>type</t>
        </is>
      </c>
      <c r="B920" t="inlineStr">
        <is>
          <t>process</t>
        </is>
      </c>
    </row>
    <row r="921">
      <c r="A921" t="inlineStr">
        <is>
          <t>unit</t>
        </is>
      </c>
      <c r="B921" t="inlineStr">
        <is>
          <t>kilogram</t>
        </is>
      </c>
    </row>
    <row r="922">
      <c r="A922" t="inlineStr">
        <is>
          <t>source</t>
        </is>
      </c>
      <c r="B922" t="inlineStr">
        <is>
          <t>Life Cycle Assessment of Biofuels in EU/CH, F. Cozzolini 2018, PSI</t>
        </is>
      </c>
    </row>
    <row r="923">
      <c r="A923" t="inlineStr">
        <is>
          <t>LHV [MJ/kg dry]</t>
        </is>
      </c>
      <c r="B923" t="n">
        <v>24</v>
      </c>
    </row>
    <row r="924">
      <c r="A924" t="inlineStr">
        <is>
          <t>Moisture content [% wt]</t>
        </is>
      </c>
      <c r="B924" t="n">
        <v>0.08</v>
      </c>
    </row>
    <row r="925">
      <c r="A925" t="inlineStr">
        <is>
          <t>classifications</t>
        </is>
      </c>
      <c r="B925" t="inlineStr">
        <is>
          <t>CPC::01491:Palm nuts and kernels</t>
        </is>
      </c>
    </row>
    <row r="926">
      <c r="A926" t="inlineStr">
        <is>
          <t>Exchanges</t>
        </is>
      </c>
    </row>
    <row r="927">
      <c r="A927" t="inlineStr">
        <is>
          <t>name</t>
        </is>
      </c>
      <c r="B927" t="inlineStr">
        <is>
          <t>amount</t>
        </is>
      </c>
      <c r="C927" t="inlineStr">
        <is>
          <t>location</t>
        </is>
      </c>
      <c r="D927" t="inlineStr">
        <is>
          <t>unit</t>
        </is>
      </c>
      <c r="E927" t="inlineStr">
        <is>
          <t>categories</t>
        </is>
      </c>
      <c r="F927" t="inlineStr">
        <is>
          <t>type</t>
        </is>
      </c>
      <c r="G927" t="inlineStr">
        <is>
          <t>comment</t>
        </is>
      </c>
      <c r="H927" t="inlineStr">
        <is>
          <t>reference product</t>
        </is>
      </c>
    </row>
    <row r="928">
      <c r="A928" t="inlineStr">
        <is>
          <t>Farming and supply of Fresh Fruit Bunches (FFBs) for palm oil</t>
        </is>
      </c>
      <c r="B928" t="n">
        <v>1</v>
      </c>
      <c r="C928" t="inlineStr">
        <is>
          <t>ID</t>
        </is>
      </c>
      <c r="D928" t="inlineStr">
        <is>
          <t>kilogram</t>
        </is>
      </c>
      <c r="E928" t="inlineStr">
        <is>
          <t>Francesco TH::BioDiesel::Palm Oil to BioD</t>
        </is>
      </c>
      <c r="F928" t="inlineStr">
        <is>
          <t>production</t>
        </is>
      </c>
      <c r="H928" t="inlineStr">
        <is>
          <t>Fresh Fruit Bunches (FFBs) production</t>
        </is>
      </c>
    </row>
    <row r="929">
      <c r="A929" t="inlineStr">
        <is>
          <t>market for compost</t>
        </is>
      </c>
      <c r="B929" t="n">
        <v>0.313536</v>
      </c>
      <c r="C929" t="inlineStr">
        <is>
          <t>GLO</t>
        </is>
      </c>
      <c r="D929" t="inlineStr">
        <is>
          <t>kilogram</t>
        </is>
      </c>
      <c r="E929" t="inlineStr">
        <is>
          <t>Materials/fuels</t>
        </is>
      </c>
      <c r="F929" t="inlineStr">
        <is>
          <t>technosphere</t>
        </is>
      </c>
      <c r="H929" t="inlineStr">
        <is>
          <t>compost</t>
        </is>
      </c>
    </row>
    <row r="930">
      <c r="A930" t="inlineStr">
        <is>
          <t>market for inorganic nitrogen fertiliser, as N</t>
        </is>
      </c>
      <c r="B930" t="n">
        <v>0.007065600000000002</v>
      </c>
      <c r="C930" t="inlineStr">
        <is>
          <t>ID</t>
        </is>
      </c>
      <c r="D930" t="inlineStr">
        <is>
          <t>kilogram</t>
        </is>
      </c>
      <c r="E930" t="inlineStr">
        <is>
          <t>Materials/fuels</t>
        </is>
      </c>
      <c r="F930" t="inlineStr">
        <is>
          <t>technosphere</t>
        </is>
      </c>
      <c r="H930" t="inlineStr">
        <is>
          <t>inorganic nitrogen fertiliser, as N</t>
        </is>
      </c>
    </row>
    <row r="931">
      <c r="A931" t="inlineStr">
        <is>
          <t>market for pesticide, unspecified</t>
        </is>
      </c>
      <c r="B931" t="n">
        <v>1.104e-06</v>
      </c>
      <c r="C931" t="inlineStr">
        <is>
          <t>GLO</t>
        </is>
      </c>
      <c r="D931" t="inlineStr">
        <is>
          <t>kilogram</t>
        </is>
      </c>
      <c r="E931" t="inlineStr">
        <is>
          <t>Materials/fuels</t>
        </is>
      </c>
      <c r="F931" t="inlineStr">
        <is>
          <t>technosphere</t>
        </is>
      </c>
      <c r="H931" t="inlineStr">
        <is>
          <t>pesticide, unspecified</t>
        </is>
      </c>
    </row>
    <row r="932">
      <c r="A932" t="inlineStr">
        <is>
          <t>market for inorganic phosphorus fertiliser, as P2O5</t>
        </is>
      </c>
      <c r="B932" t="n">
        <v>0.002208</v>
      </c>
      <c r="C932" t="inlineStr">
        <is>
          <t>ID</t>
        </is>
      </c>
      <c r="D932" t="inlineStr">
        <is>
          <t>kilogram</t>
        </is>
      </c>
      <c r="E932" t="inlineStr">
        <is>
          <t>Materials/fuels</t>
        </is>
      </c>
      <c r="F932" t="inlineStr">
        <is>
          <t>technosphere</t>
        </is>
      </c>
      <c r="H932" t="inlineStr">
        <is>
          <t>inorganic phosphorus fertiliser, as P2O5</t>
        </is>
      </c>
    </row>
    <row r="933">
      <c r="A933" t="inlineStr">
        <is>
          <t>market for inorganic potassium fertiliser, as K2O</t>
        </is>
      </c>
      <c r="B933" t="n">
        <v>0.0128064</v>
      </c>
      <c r="C933" t="inlineStr">
        <is>
          <t>ID</t>
        </is>
      </c>
      <c r="D933" t="inlineStr">
        <is>
          <t>kilogram</t>
        </is>
      </c>
      <c r="E933" t="inlineStr">
        <is>
          <t>Materials/fuels</t>
        </is>
      </c>
      <c r="F933" t="inlineStr">
        <is>
          <t>technosphere</t>
        </is>
      </c>
      <c r="H933" t="inlineStr">
        <is>
          <t>inorganic potassium fertiliser, as K2O</t>
        </is>
      </c>
    </row>
    <row r="934">
      <c r="A934" t="inlineStr">
        <is>
          <t>market for diesel, burned in agricultural machinery</t>
        </is>
      </c>
      <c r="B934" t="n">
        <v>0.118300224</v>
      </c>
      <c r="C934" t="inlineStr">
        <is>
          <t>GLO</t>
        </is>
      </c>
      <c r="D934" t="inlineStr">
        <is>
          <t>megajoule</t>
        </is>
      </c>
      <c r="E934" t="inlineStr">
        <is>
          <t>Materials/fuels</t>
        </is>
      </c>
      <c r="F934" t="inlineStr">
        <is>
          <t>technosphere</t>
        </is>
      </c>
      <c r="H934" t="inlineStr">
        <is>
          <t>diesel, burned in agricultural machinery</t>
        </is>
      </c>
    </row>
    <row r="935">
      <c r="A935" t="inlineStr">
        <is>
          <t>market for irrigation</t>
        </is>
      </c>
      <c r="B935" t="n">
        <v>0.027791</v>
      </c>
      <c r="C935" t="inlineStr">
        <is>
          <t>RoW</t>
        </is>
      </c>
      <c r="D935" t="inlineStr">
        <is>
          <t>cubic meter</t>
        </is>
      </c>
      <c r="F935" t="inlineStr">
        <is>
          <t>technosphere</t>
        </is>
      </c>
      <c r="G935" t="inlineStr">
        <is>
          <t>from ecoinvent 3.7 "paml fruit bunch production"</t>
        </is>
      </c>
      <c r="H935" t="inlineStr">
        <is>
          <t>irrigation</t>
        </is>
      </c>
    </row>
    <row r="936">
      <c r="A936" t="inlineStr">
        <is>
          <t>market for packaging, for fertilisers</t>
        </is>
      </c>
      <c r="B936" t="n">
        <v>0.0523</v>
      </c>
      <c r="C936" t="inlineStr">
        <is>
          <t>GLO</t>
        </is>
      </c>
      <c r="D936" t="inlineStr">
        <is>
          <t>kilogram</t>
        </is>
      </c>
      <c r="F936" t="inlineStr">
        <is>
          <t>technosphere</t>
        </is>
      </c>
      <c r="G936" t="inlineStr">
        <is>
          <t>from ecoinvent 3.7 "paml fruit bunch production"</t>
        </is>
      </c>
      <c r="H936" t="inlineStr">
        <is>
          <t>packaging, for fertilisers</t>
        </is>
      </c>
    </row>
    <row r="937">
      <c r="A937" t="inlineStr">
        <is>
          <t>market for packaging, for pesticides</t>
        </is>
      </c>
      <c r="B937" t="n">
        <v>0.000309</v>
      </c>
      <c r="C937" t="inlineStr">
        <is>
          <t>GLO</t>
        </is>
      </c>
      <c r="D937" t="inlineStr">
        <is>
          <t>kilogram</t>
        </is>
      </c>
      <c r="F937" t="inlineStr">
        <is>
          <t>technosphere</t>
        </is>
      </c>
      <c r="G937" t="inlineStr">
        <is>
          <t>from ecoinvent 3.7 "paml fruit bunch production"</t>
        </is>
      </c>
      <c r="H937" t="inlineStr">
        <is>
          <t>packaging, for pesticides</t>
        </is>
      </c>
    </row>
    <row r="938">
      <c r="A938" t="inlineStr">
        <is>
          <t>Energy, gross calorific value, in biomass</t>
        </is>
      </c>
      <c r="B938" t="n">
        <v>22.08</v>
      </c>
      <c r="D938" t="inlineStr">
        <is>
          <t>megajoule</t>
        </is>
      </c>
      <c r="E938" t="inlineStr">
        <is>
          <t>natural resource::biotic</t>
        </is>
      </c>
      <c r="F938" t="inlineStr">
        <is>
          <t>biosphere</t>
        </is>
      </c>
    </row>
    <row r="939">
      <c r="A939" t="inlineStr">
        <is>
          <t>Dinitrogen monoxide</t>
        </is>
      </c>
      <c r="B939" t="n">
        <v>0.0006582048000000001</v>
      </c>
      <c r="D939" t="inlineStr">
        <is>
          <t>kilogram</t>
        </is>
      </c>
      <c r="E939" t="inlineStr">
        <is>
          <t>air</t>
        </is>
      </c>
      <c r="F939" t="inlineStr">
        <is>
          <t>biosphere</t>
        </is>
      </c>
    </row>
    <row r="940">
      <c r="A940" t="inlineStr">
        <is>
          <t>Carbon dioxide, in air</t>
        </is>
      </c>
      <c r="B940" t="n">
        <v>1.706906666666667</v>
      </c>
      <c r="D940" t="inlineStr">
        <is>
          <t>kilogram</t>
        </is>
      </c>
      <c r="E940" t="inlineStr">
        <is>
          <t>natural resource::in air</t>
        </is>
      </c>
      <c r="F940" t="inlineStr">
        <is>
          <t>biosphere</t>
        </is>
      </c>
    </row>
    <row r="941">
      <c r="A941" t="inlineStr">
        <is>
          <t>Occupation, annual crop, non-irrigated, intensive</t>
        </is>
      </c>
      <c r="B941" t="n">
        <v>0.5959</v>
      </c>
      <c r="D941" t="inlineStr">
        <is>
          <t>square meter-year</t>
        </is>
      </c>
      <c r="E941" t="inlineStr">
        <is>
          <t>natural resource::land</t>
        </is>
      </c>
      <c r="F941" t="inlineStr">
        <is>
          <t>biosphere</t>
        </is>
      </c>
      <c r="G941" t="inlineStr">
        <is>
          <t>from ecoinvent 3.7 "paml fruit bunch production"</t>
        </is>
      </c>
    </row>
    <row r="942">
      <c r="A942" t="inlineStr">
        <is>
          <t>Transformation, from annual crop, non-irrigated</t>
        </is>
      </c>
      <c r="B942" t="n">
        <v>0.0297</v>
      </c>
      <c r="D942" t="inlineStr">
        <is>
          <t>square meter</t>
        </is>
      </c>
      <c r="E942" t="inlineStr">
        <is>
          <t>natural resource::land</t>
        </is>
      </c>
      <c r="F942" t="inlineStr">
        <is>
          <t>biosphere</t>
        </is>
      </c>
      <c r="G942" t="inlineStr">
        <is>
          <t>from ecoinvent 3.7 "paml fruit bunch production"</t>
        </is>
      </c>
    </row>
    <row r="943">
      <c r="A943" t="inlineStr">
        <is>
          <t>Transformation, to annual crop, non-irrigated, intensive</t>
        </is>
      </c>
      <c r="B943" t="n">
        <v>0.0297</v>
      </c>
      <c r="D943" t="inlineStr">
        <is>
          <t>square meter</t>
        </is>
      </c>
      <c r="E943" t="inlineStr">
        <is>
          <t>natural resource::land</t>
        </is>
      </c>
      <c r="F943" t="inlineStr">
        <is>
          <t>biosphere</t>
        </is>
      </c>
      <c r="G943" t="inlineStr">
        <is>
          <t>from ecoinvent 3.7 "paml fruit bunch production"</t>
        </is>
      </c>
    </row>
    <row r="944">
      <c r="A944" t="inlineStr">
        <is>
          <t>Nitrate</t>
        </is>
      </c>
      <c r="B944" t="n">
        <v>0.0345622119996</v>
      </c>
      <c r="D944" t="inlineStr">
        <is>
          <t>kilogram</t>
        </is>
      </c>
      <c r="E944" t="inlineStr">
        <is>
          <t>water::ground-</t>
        </is>
      </c>
      <c r="F944" t="inlineStr">
        <is>
          <t>biosphere</t>
        </is>
      </c>
      <c r="G944" t="inlineStr">
        <is>
          <t>from ecoinvent 3.7 "paml fruit bunch production"</t>
        </is>
      </c>
    </row>
    <row r="945">
      <c r="A945" t="inlineStr">
        <is>
          <t>Water</t>
        </is>
      </c>
      <c r="B945" t="n">
        <v>0.0179255825012</v>
      </c>
      <c r="D945" t="inlineStr">
        <is>
          <t>cubic meter</t>
        </is>
      </c>
      <c r="E945" t="inlineStr">
        <is>
          <t>air::non-urban air or from high stacks</t>
        </is>
      </c>
      <c r="F945" t="inlineStr">
        <is>
          <t>biosphere</t>
        </is>
      </c>
      <c r="G945" t="inlineStr">
        <is>
          <t>from ecoinvent 3.7 "paml fruit bunch production"</t>
        </is>
      </c>
    </row>
    <row r="946">
      <c r="A946" t="inlineStr">
        <is>
          <t>Water</t>
        </is>
      </c>
      <c r="B946" t="n">
        <v>0.00789289110794</v>
      </c>
      <c r="D946" t="inlineStr">
        <is>
          <t>cubic meter</t>
        </is>
      </c>
      <c r="E946" t="inlineStr">
        <is>
          <t>water::surface water</t>
        </is>
      </c>
      <c r="F946" t="inlineStr">
        <is>
          <t>biosphere</t>
        </is>
      </c>
      <c r="G946" t="inlineStr">
        <is>
          <t>from ecoinvent 3.7 "paml fruit bunch production"</t>
        </is>
      </c>
    </row>
    <row r="947">
      <c r="A947" t="inlineStr">
        <is>
          <t>Carbon dioxide, fossil</t>
        </is>
      </c>
      <c r="B947" t="n">
        <v>0.00457596291013</v>
      </c>
      <c r="D947" t="inlineStr">
        <is>
          <t>kilogram</t>
        </is>
      </c>
      <c r="E947" t="inlineStr">
        <is>
          <t>air::non-urban air or from high stacks</t>
        </is>
      </c>
      <c r="F947" t="inlineStr">
        <is>
          <t>biosphere</t>
        </is>
      </c>
      <c r="G947" t="inlineStr">
        <is>
          <t>from ecoinvent 3.7 "paml fruit bunch production"</t>
        </is>
      </c>
    </row>
    <row r="948">
      <c r="A948" t="inlineStr">
        <is>
          <t>Water</t>
        </is>
      </c>
      <c r="B948" t="n">
        <v>0.00197319305754</v>
      </c>
      <c r="D948" t="inlineStr">
        <is>
          <t>cubic meter</t>
        </is>
      </c>
      <c r="E948" t="inlineStr">
        <is>
          <t>water::ground-</t>
        </is>
      </c>
      <c r="F948" t="inlineStr">
        <is>
          <t>biosphere</t>
        </is>
      </c>
      <c r="G948" t="inlineStr">
        <is>
          <t>from ecoinvent 3.7 "paml fruit bunch production"</t>
        </is>
      </c>
    </row>
    <row r="949">
      <c r="A949" t="inlineStr">
        <is>
          <t>Ammonia</t>
        </is>
      </c>
      <c r="B949" t="n">
        <v>0.00106799809796</v>
      </c>
      <c r="D949" t="inlineStr">
        <is>
          <t>kilogram</t>
        </is>
      </c>
      <c r="E949" t="inlineStr">
        <is>
          <t>air::non-urban air or from high stacks</t>
        </is>
      </c>
      <c r="F949" t="inlineStr">
        <is>
          <t>biosphere</t>
        </is>
      </c>
      <c r="G949" t="inlineStr">
        <is>
          <t>from ecoinvent 3.7 "paml fruit bunch production"</t>
        </is>
      </c>
    </row>
    <row r="950">
      <c r="A950" t="inlineStr">
        <is>
          <t>Nitrogen oxides</t>
        </is>
      </c>
      <c r="B950" t="n">
        <v>0.000216131716595</v>
      </c>
      <c r="D950" t="inlineStr">
        <is>
          <t>kilogram</t>
        </is>
      </c>
      <c r="E950" t="inlineStr">
        <is>
          <t>air::non-urban air or from high stacks</t>
        </is>
      </c>
      <c r="F950" t="inlineStr">
        <is>
          <t>biosphere</t>
        </is>
      </c>
      <c r="G950" t="inlineStr">
        <is>
          <t>from ecoinvent 3.7 "paml fruit bunch production"</t>
        </is>
      </c>
    </row>
    <row r="951">
      <c r="A951" t="inlineStr">
        <is>
          <t>Glyphosate</t>
        </is>
      </c>
      <c r="B951" t="n">
        <v>0.000136718927174</v>
      </c>
      <c r="D951" t="inlineStr">
        <is>
          <t>kilogram</t>
        </is>
      </c>
      <c r="E951" t="inlineStr">
        <is>
          <t>soil::agricultural</t>
        </is>
      </c>
      <c r="F951" t="inlineStr">
        <is>
          <t>biosphere</t>
        </is>
      </c>
      <c r="G951" t="inlineStr">
        <is>
          <t>from ecoinvent 3.7 "paml fruit bunch production"</t>
        </is>
      </c>
    </row>
    <row r="952">
      <c r="A952" t="inlineStr">
        <is>
          <t>Phosphate</t>
        </is>
      </c>
      <c r="B952" t="n">
        <v>4.88290537328e-05</v>
      </c>
      <c r="D952" t="inlineStr">
        <is>
          <t>kilogram</t>
        </is>
      </c>
      <c r="E952" t="inlineStr">
        <is>
          <t>water::surface water</t>
        </is>
      </c>
      <c r="F952" t="inlineStr">
        <is>
          <t>biosphere</t>
        </is>
      </c>
      <c r="G952" t="inlineStr">
        <is>
          <t>from ecoinvent 3.7 "paml fruit bunch production"</t>
        </is>
      </c>
    </row>
    <row r="953">
      <c r="A953" t="inlineStr">
        <is>
          <t>Phosphorus</t>
        </is>
      </c>
      <c r="B953" t="n">
        <v>3.179148835e-05</v>
      </c>
      <c r="D953" t="inlineStr">
        <is>
          <t>kilogram</t>
        </is>
      </c>
      <c r="E953" t="inlineStr">
        <is>
          <t>water::surface water</t>
        </is>
      </c>
      <c r="F953" t="inlineStr">
        <is>
          <t>biosphere</t>
        </is>
      </c>
      <c r="G953" t="inlineStr">
        <is>
          <t>from ecoinvent 3.7 "paml fruit bunch production"</t>
        </is>
      </c>
    </row>
    <row r="954">
      <c r="A954" t="inlineStr">
        <is>
          <t>Cypermethrin</t>
        </is>
      </c>
      <c r="B954" t="n">
        <v>1.78329035444e-05</v>
      </c>
      <c r="D954" t="inlineStr">
        <is>
          <t>kilogram</t>
        </is>
      </c>
      <c r="E954" t="inlineStr">
        <is>
          <t>soil::agricultural</t>
        </is>
      </c>
      <c r="F954" t="inlineStr">
        <is>
          <t>biosphere</t>
        </is>
      </c>
      <c r="G954" t="inlineStr">
        <is>
          <t>from ecoinvent 3.7 "paml fruit bunch production"</t>
        </is>
      </c>
    </row>
    <row r="955">
      <c r="A955" t="inlineStr">
        <is>
          <t>Phosphate</t>
        </is>
      </c>
      <c r="B955" t="n">
        <v>1.09991678554e-05</v>
      </c>
      <c r="D955" t="inlineStr">
        <is>
          <t>kilogram</t>
        </is>
      </c>
      <c r="E955" t="inlineStr">
        <is>
          <t>water::ground-</t>
        </is>
      </c>
      <c r="F955" t="inlineStr">
        <is>
          <t>biosphere</t>
        </is>
      </c>
      <c r="G955" t="inlineStr">
        <is>
          <t>from ecoinvent 3.7 "paml fruit bunch production"</t>
        </is>
      </c>
    </row>
    <row r="956">
      <c r="A956" t="inlineStr">
        <is>
          <t>Zinc, ion</t>
        </is>
      </c>
      <c r="B956" t="n">
        <v>2.56330242511e-06</v>
      </c>
      <c r="D956" t="inlineStr">
        <is>
          <t>kilogram</t>
        </is>
      </c>
      <c r="E956" t="inlineStr">
        <is>
          <t>water::surface water</t>
        </is>
      </c>
      <c r="F956" t="inlineStr">
        <is>
          <t>biosphere</t>
        </is>
      </c>
      <c r="G956" t="inlineStr">
        <is>
          <t>from ecoinvent 3.7 "paml fruit bunch production"</t>
        </is>
      </c>
    </row>
    <row r="957">
      <c r="A957" t="inlineStr">
        <is>
          <t>Copper, ion</t>
        </is>
      </c>
      <c r="B957" t="n">
        <v>1.76319543509e-06</v>
      </c>
      <c r="D957" t="inlineStr">
        <is>
          <t>kilogram</t>
        </is>
      </c>
      <c r="E957" t="inlineStr">
        <is>
          <t>water::surface water</t>
        </is>
      </c>
      <c r="F957" t="inlineStr">
        <is>
          <t>biosphere</t>
        </is>
      </c>
      <c r="G957" t="inlineStr">
        <is>
          <t>from ecoinvent 3.7 "paml fruit bunch production"</t>
        </is>
      </c>
    </row>
    <row r="958">
      <c r="A958" t="inlineStr">
        <is>
          <t>Zinc, ion</t>
        </is>
      </c>
      <c r="B958" t="n">
        <v>1.51105563481e-06</v>
      </c>
      <c r="D958" t="inlineStr">
        <is>
          <t>kilogram</t>
        </is>
      </c>
      <c r="E958" t="inlineStr">
        <is>
          <t>water::ground-</t>
        </is>
      </c>
      <c r="F958" t="inlineStr">
        <is>
          <t>biosphere</t>
        </is>
      </c>
      <c r="G958" t="inlineStr">
        <is>
          <t>from ecoinvent 3.7 "paml fruit bunch production"</t>
        </is>
      </c>
    </row>
    <row r="959">
      <c r="A959" t="inlineStr">
        <is>
          <t>Chromium, ion</t>
        </is>
      </c>
      <c r="B959" t="n">
        <v>1.07334759867e-06</v>
      </c>
      <c r="D959" t="inlineStr">
        <is>
          <t>kilogram</t>
        </is>
      </c>
      <c r="E959" t="inlineStr">
        <is>
          <t>water::surface water</t>
        </is>
      </c>
      <c r="F959" t="inlineStr">
        <is>
          <t>biosphere</t>
        </is>
      </c>
      <c r="G959" t="inlineStr">
        <is>
          <t>from ecoinvent 3.7 "paml fruit bunch production"</t>
        </is>
      </c>
    </row>
    <row r="960">
      <c r="A960" t="inlineStr">
        <is>
          <t>Chromium, ion</t>
        </is>
      </c>
      <c r="B960" t="n">
        <v>1.05515929624e-06</v>
      </c>
      <c r="D960" t="inlineStr">
        <is>
          <t>kilogram</t>
        </is>
      </c>
      <c r="E960" t="inlineStr">
        <is>
          <t>water::ground-</t>
        </is>
      </c>
      <c r="F960" t="inlineStr">
        <is>
          <t>biosphere</t>
        </is>
      </c>
      <c r="G960" t="inlineStr">
        <is>
          <t>from ecoinvent 3.7 "paml fruit bunch production"</t>
        </is>
      </c>
    </row>
    <row r="961">
      <c r="A961" t="inlineStr">
        <is>
          <t>Nickel, ion</t>
        </is>
      </c>
      <c r="B961" t="n">
        <v>9.28138373752e-07</v>
      </c>
      <c r="D961" t="inlineStr">
        <is>
          <t>kilogram</t>
        </is>
      </c>
      <c r="E961" t="inlineStr">
        <is>
          <t>water::surface water</t>
        </is>
      </c>
      <c r="F961" t="inlineStr">
        <is>
          <t>biosphere</t>
        </is>
      </c>
      <c r="G961" t="inlineStr">
        <is>
          <t>from ecoinvent 3.7 "paml fruit bunch production"</t>
        </is>
      </c>
    </row>
    <row r="962">
      <c r="A962" t="inlineStr">
        <is>
          <t>Lead</t>
        </is>
      </c>
      <c r="B962" t="n">
        <v>3.35419638612e-07</v>
      </c>
      <c r="D962" t="inlineStr">
        <is>
          <t>kilogram</t>
        </is>
      </c>
      <c r="E962" t="inlineStr">
        <is>
          <t>water::surface water</t>
        </is>
      </c>
      <c r="F962" t="inlineStr">
        <is>
          <t>biosphere</t>
        </is>
      </c>
      <c r="G962" t="inlineStr">
        <is>
          <t>from ecoinvent 3.7 "paml fruit bunch production"</t>
        </is>
      </c>
    </row>
    <row r="963">
      <c r="A963" t="inlineStr">
        <is>
          <t>Copper, ion</t>
        </is>
      </c>
      <c r="B963" t="n">
        <v>2.03084878745e-07</v>
      </c>
      <c r="D963" t="inlineStr">
        <is>
          <t>kilogram</t>
        </is>
      </c>
      <c r="E963" t="inlineStr">
        <is>
          <t>water::ground-</t>
        </is>
      </c>
      <c r="F963" t="inlineStr">
        <is>
          <t>biosphere</t>
        </is>
      </c>
      <c r="G963" t="inlineStr">
        <is>
          <t>from ecoinvent 3.7 "paml fruit bunch production"</t>
        </is>
      </c>
    </row>
    <row r="964">
      <c r="A964" t="inlineStr">
        <is>
          <t>Cadmium</t>
        </is>
      </c>
      <c r="B964" t="n">
        <v>2.11732400142e-08</v>
      </c>
      <c r="D964" t="inlineStr">
        <is>
          <t>kilogram</t>
        </is>
      </c>
      <c r="E964" t="inlineStr">
        <is>
          <t>soil::agricultural</t>
        </is>
      </c>
      <c r="F964" t="inlineStr">
        <is>
          <t>biosphere</t>
        </is>
      </c>
      <c r="G964" t="inlineStr">
        <is>
          <t>from ecoinvent 3.7 "paml fruit bunch production"</t>
        </is>
      </c>
    </row>
    <row r="965">
      <c r="A965" t="inlineStr">
        <is>
          <t>Lead</t>
        </is>
      </c>
      <c r="B965" t="n">
        <v>1.01200665716e-08</v>
      </c>
      <c r="D965" t="inlineStr">
        <is>
          <t>kilogram</t>
        </is>
      </c>
      <c r="E965" t="inlineStr">
        <is>
          <t>water::ground-</t>
        </is>
      </c>
      <c r="F965" t="inlineStr">
        <is>
          <t>biosphere</t>
        </is>
      </c>
      <c r="G965" t="inlineStr">
        <is>
          <t>from ecoinvent 3.7 "paml fruit bunch production"</t>
        </is>
      </c>
    </row>
    <row r="966">
      <c r="A966" t="inlineStr">
        <is>
          <t>Cadmium, ion</t>
        </is>
      </c>
      <c r="B966" t="n">
        <v>9.88171659534e-09</v>
      </c>
      <c r="D966" t="inlineStr">
        <is>
          <t>kilogram</t>
        </is>
      </c>
      <c r="E966" t="inlineStr">
        <is>
          <t>water::surface water</t>
        </is>
      </c>
      <c r="F966" t="inlineStr">
        <is>
          <t>biosphere</t>
        </is>
      </c>
      <c r="G966" t="inlineStr">
        <is>
          <t>from ecoinvent 3.7 "paml fruit bunch production"</t>
        </is>
      </c>
    </row>
    <row r="967">
      <c r="A967" t="inlineStr">
        <is>
          <t>Mercury</t>
        </is>
      </c>
      <c r="B967" t="n">
        <v>3.23472420352e-09</v>
      </c>
      <c r="D967" t="inlineStr">
        <is>
          <t>kilogram</t>
        </is>
      </c>
      <c r="E967" t="inlineStr">
        <is>
          <t>water::surface water</t>
        </is>
      </c>
      <c r="F967" t="inlineStr">
        <is>
          <t>biosphere</t>
        </is>
      </c>
      <c r="G967" t="inlineStr">
        <is>
          <t>from ecoinvent 3.7 "paml fruit bunch production"</t>
        </is>
      </c>
    </row>
    <row r="968">
      <c r="A968" t="inlineStr">
        <is>
          <t>Cadmium, ion</t>
        </is>
      </c>
      <c r="B968" t="n">
        <v>2.01575130766e-09</v>
      </c>
      <c r="D968" t="inlineStr">
        <is>
          <t>kilogram</t>
        </is>
      </c>
      <c r="E968" t="inlineStr">
        <is>
          <t>water::ground-</t>
        </is>
      </c>
      <c r="F968" t="inlineStr">
        <is>
          <t>biosphere</t>
        </is>
      </c>
      <c r="G968" t="inlineStr">
        <is>
          <t>from ecoinvent 3.7 "paml fruit bunch production"</t>
        </is>
      </c>
    </row>
    <row r="969">
      <c r="A969" t="inlineStr">
        <is>
          <t>Mercury</t>
        </is>
      </c>
      <c r="B969" t="n">
        <v>1.2854850214e-10</v>
      </c>
      <c r="D969" t="inlineStr">
        <is>
          <t>kilogram</t>
        </is>
      </c>
      <c r="E969" t="inlineStr">
        <is>
          <t>water::ground-</t>
        </is>
      </c>
      <c r="F969" t="inlineStr">
        <is>
          <t>biosphere</t>
        </is>
      </c>
      <c r="G969" t="inlineStr">
        <is>
          <t>from ecoinvent 3.7 "paml fruit bunch production"</t>
        </is>
      </c>
    </row>
    <row r="970">
      <c r="A970" t="inlineStr">
        <is>
          <t>Nickel, ion</t>
        </is>
      </c>
      <c r="B970" t="n">
        <v>3.07120779838e-11</v>
      </c>
      <c r="D970" t="inlineStr">
        <is>
          <t>kilogram</t>
        </is>
      </c>
      <c r="E970" t="inlineStr">
        <is>
          <t>water::ground-</t>
        </is>
      </c>
      <c r="F970" t="inlineStr">
        <is>
          <t>biosphere</t>
        </is>
      </c>
      <c r="G970" t="inlineStr">
        <is>
          <t>from ecoinvent 3.7 "paml fruit bunch production"</t>
        </is>
      </c>
    </row>
    <row r="971">
      <c r="A971" t="inlineStr">
        <is>
          <t>Mercury</t>
        </is>
      </c>
      <c r="B971" t="n">
        <v>-2.4576541845e-09</v>
      </c>
      <c r="D971" t="inlineStr">
        <is>
          <t>kilogram</t>
        </is>
      </c>
      <c r="E971" t="inlineStr">
        <is>
          <t>soil::agricultural</t>
        </is>
      </c>
      <c r="F971" t="inlineStr">
        <is>
          <t>biosphere</t>
        </is>
      </c>
      <c r="G971" t="inlineStr">
        <is>
          <t>from ecoinvent 3.7 "paml fruit bunch production"</t>
        </is>
      </c>
    </row>
    <row r="972">
      <c r="A972" t="inlineStr">
        <is>
          <t>Lead</t>
        </is>
      </c>
      <c r="B972" t="n">
        <v>-1.93466221172e-07</v>
      </c>
      <c r="D972" t="inlineStr">
        <is>
          <t>kilogram</t>
        </is>
      </c>
      <c r="E972" t="inlineStr">
        <is>
          <t>soil::agricultural</t>
        </is>
      </c>
      <c r="F972" t="inlineStr">
        <is>
          <t>biosphere</t>
        </is>
      </c>
      <c r="G972" t="inlineStr">
        <is>
          <t>from ecoinvent 3.7 "paml fruit bunch production"</t>
        </is>
      </c>
    </row>
    <row r="973">
      <c r="A973" t="inlineStr">
        <is>
          <t>Nickel</t>
        </is>
      </c>
      <c r="B973" t="n">
        <v>-2.85014021636e-07</v>
      </c>
      <c r="D973" t="inlineStr">
        <is>
          <t>kilogram</t>
        </is>
      </c>
      <c r="E973" t="inlineStr">
        <is>
          <t>soil::agricultural</t>
        </is>
      </c>
      <c r="F973" t="inlineStr">
        <is>
          <t>biosphere</t>
        </is>
      </c>
      <c r="G973" t="inlineStr">
        <is>
          <t>from ecoinvent 3.7 "paml fruit bunch production"</t>
        </is>
      </c>
    </row>
    <row r="974">
      <c r="A974" t="inlineStr">
        <is>
          <t>Chromium</t>
        </is>
      </c>
      <c r="B974" t="n">
        <v>-1.318800077266e-06</v>
      </c>
      <c r="D974" t="inlineStr">
        <is>
          <t>kilogram</t>
        </is>
      </c>
      <c r="E974" t="inlineStr">
        <is>
          <t>soil::agricultural</t>
        </is>
      </c>
      <c r="F974" t="inlineStr">
        <is>
          <t>biosphere</t>
        </is>
      </c>
      <c r="G974" t="inlineStr">
        <is>
          <t>from ecoinvent 3.7 "paml fruit bunch production"</t>
        </is>
      </c>
    </row>
    <row r="975">
      <c r="A975" t="inlineStr">
        <is>
          <t>Copper</t>
        </is>
      </c>
      <c r="B975" t="n">
        <v>-3.025853177007e-06</v>
      </c>
      <c r="D975" t="inlineStr">
        <is>
          <t>kilogram</t>
        </is>
      </c>
      <c r="E975" t="inlineStr">
        <is>
          <t>soil::agricultural</t>
        </is>
      </c>
      <c r="F975" t="inlineStr">
        <is>
          <t>biosphere</t>
        </is>
      </c>
      <c r="G975" t="inlineStr">
        <is>
          <t>from ecoinvent 3.7 "paml fruit bunch production"</t>
        </is>
      </c>
    </row>
    <row r="976">
      <c r="A976" t="inlineStr">
        <is>
          <t>Zinc</t>
        </is>
      </c>
      <c r="B976" t="n">
        <v>-3.2407916964e-06</v>
      </c>
      <c r="D976" t="inlineStr">
        <is>
          <t>kilogram</t>
        </is>
      </c>
      <c r="E976" t="inlineStr">
        <is>
          <t>soil::agricultural</t>
        </is>
      </c>
      <c r="F976" t="inlineStr">
        <is>
          <t>biosphere</t>
        </is>
      </c>
      <c r="G976" t="inlineStr">
        <is>
          <t>from ecoinvent 3.7 "paml fruit bunch production"</t>
        </is>
      </c>
    </row>
    <row r="977"/>
    <row r="978">
      <c r="A978" t="inlineStr">
        <is>
          <t>Activity</t>
        </is>
      </c>
      <c r="B978" t="inlineStr">
        <is>
          <t>Crude Palm Oil extraction from FFBs at oil mill</t>
        </is>
      </c>
    </row>
    <row r="979">
      <c r="A979" t="inlineStr">
        <is>
          <t>location</t>
        </is>
      </c>
      <c r="B979" t="inlineStr">
        <is>
          <t>ID</t>
        </is>
      </c>
    </row>
    <row r="980">
      <c r="A980" t="inlineStr">
        <is>
          <t>production amount</t>
        </is>
      </c>
      <c r="B980" t="n">
        <v>1</v>
      </c>
    </row>
    <row r="981">
      <c r="A981" t="inlineStr">
        <is>
          <t>reference product</t>
        </is>
      </c>
      <c r="B981" t="inlineStr">
        <is>
          <t>Crude Palm Oil extraction from FFBs at oil mill</t>
        </is>
      </c>
    </row>
    <row r="982">
      <c r="A982" t="inlineStr">
        <is>
          <t>type</t>
        </is>
      </c>
      <c r="B982" t="inlineStr">
        <is>
          <t>process</t>
        </is>
      </c>
    </row>
    <row r="983">
      <c r="A983" t="inlineStr">
        <is>
          <t>unit</t>
        </is>
      </c>
      <c r="B983" t="inlineStr">
        <is>
          <t>kilogram</t>
        </is>
      </c>
    </row>
    <row r="984">
      <c r="A984" t="inlineStr">
        <is>
          <t>source</t>
        </is>
      </c>
      <c r="B984" t="inlineStr">
        <is>
          <t>Life Cycle Assessment of Biofuels in EU/CH, F. Cozzolini 2018, PSI</t>
        </is>
      </c>
    </row>
    <row r="985">
      <c r="A985" t="inlineStr">
        <is>
          <t>Annual production [t/ha-year]</t>
        </is>
      </c>
      <c r="B985" t="n">
        <v>5</v>
      </c>
    </row>
    <row r="986">
      <c r="A986" t="inlineStr">
        <is>
          <t>LHV [MJ/kg dry]</t>
        </is>
      </c>
      <c r="B986" t="n">
        <v>37</v>
      </c>
    </row>
    <row r="987">
      <c r="A987" t="inlineStr">
        <is>
          <t>classifications</t>
        </is>
      </c>
      <c r="B987" t="inlineStr">
        <is>
          <t>CPC::21651:Palm oil, crude</t>
        </is>
      </c>
    </row>
    <row r="988">
      <c r="A988" t="inlineStr">
        <is>
          <t>Exchanges</t>
        </is>
      </c>
    </row>
    <row r="989">
      <c r="A989" t="inlineStr">
        <is>
          <t>name</t>
        </is>
      </c>
      <c r="B989" t="inlineStr">
        <is>
          <t>amount</t>
        </is>
      </c>
      <c r="C989" t="inlineStr">
        <is>
          <t>location</t>
        </is>
      </c>
      <c r="D989" t="inlineStr">
        <is>
          <t>unit</t>
        </is>
      </c>
      <c r="E989" t="inlineStr">
        <is>
          <t>categories</t>
        </is>
      </c>
      <c r="F989" t="inlineStr">
        <is>
          <t>type</t>
        </is>
      </c>
      <c r="G989" t="inlineStr">
        <is>
          <t>comment</t>
        </is>
      </c>
      <c r="H989" t="inlineStr">
        <is>
          <t>reference product</t>
        </is>
      </c>
    </row>
    <row r="990">
      <c r="A990" t="inlineStr">
        <is>
          <t>Crude Palm Oil extraction from FFBs at oil mill</t>
        </is>
      </c>
      <c r="B990" t="n">
        <v>1</v>
      </c>
      <c r="C990" t="inlineStr">
        <is>
          <t>ID</t>
        </is>
      </c>
      <c r="D990" t="inlineStr">
        <is>
          <t>kilogram</t>
        </is>
      </c>
      <c r="E990" t="inlineStr">
        <is>
          <t>Francesco TH::BioDiesel::Palm Oil to BioD</t>
        </is>
      </c>
      <c r="F990" t="inlineStr">
        <is>
          <t>production</t>
        </is>
      </c>
      <c r="H990" t="inlineStr">
        <is>
          <t>Crude Palm Oil extraction from FFBs at oil mill</t>
        </is>
      </c>
    </row>
    <row r="991">
      <c r="A991" t="inlineStr">
        <is>
          <t>Farming and supply of Fresh Fruit Bunches (FFBs) for palm oil</t>
        </is>
      </c>
      <c r="B991" t="n">
        <v>3.105955615942029</v>
      </c>
      <c r="C991" t="inlineStr">
        <is>
          <t>ID</t>
        </is>
      </c>
      <c r="D991" t="inlineStr">
        <is>
          <t>kilogram</t>
        </is>
      </c>
      <c r="E991" t="inlineStr">
        <is>
          <t>Materials/fuels</t>
        </is>
      </c>
      <c r="F991" t="inlineStr">
        <is>
          <t>technosphere</t>
        </is>
      </c>
      <c r="H991" t="inlineStr">
        <is>
          <t>Fresh Fruit Bunches (FFBs) production</t>
        </is>
      </c>
    </row>
    <row r="992">
      <c r="A992" t="inlineStr">
        <is>
          <t>market for transport, freight, lorry, unspecified</t>
        </is>
      </c>
      <c r="B992" t="n">
        <v>0.253709</v>
      </c>
      <c r="C992" t="inlineStr">
        <is>
          <t>RoW</t>
        </is>
      </c>
      <c r="D992" t="inlineStr">
        <is>
          <t>ton kilometer</t>
        </is>
      </c>
      <c r="E992" t="inlineStr">
        <is>
          <t>Electricity/heat</t>
        </is>
      </c>
      <c r="F992" t="inlineStr">
        <is>
          <t>technosphere</t>
        </is>
      </c>
      <c r="G992" t="inlineStr">
        <is>
          <t>transport ffb</t>
        </is>
      </c>
      <c r="H992" t="inlineStr">
        <is>
          <t>transport, freight, lorry, unspecified</t>
        </is>
      </c>
    </row>
    <row r="993">
      <c r="A993" t="inlineStr">
        <is>
          <t>market for diesel, burned in agricultural machinery</t>
        </is>
      </c>
      <c r="B993" t="n">
        <v>0.1420763</v>
      </c>
      <c r="C993" t="inlineStr">
        <is>
          <t>GLO</t>
        </is>
      </c>
      <c r="D993" t="inlineStr">
        <is>
          <t>megajoule</t>
        </is>
      </c>
      <c r="E993" t="inlineStr">
        <is>
          <t>Materials/fuels</t>
        </is>
      </c>
      <c r="F993" t="inlineStr">
        <is>
          <t>technosphere</t>
        </is>
      </c>
      <c r="H993" t="inlineStr">
        <is>
          <t>diesel, burned in agricultural machinery</t>
        </is>
      </c>
    </row>
    <row r="994">
      <c r="A994" t="inlineStr">
        <is>
          <t>market for electricity, medium voltage</t>
        </is>
      </c>
      <c r="B994" t="n">
        <v>0.0006939964199999999</v>
      </c>
      <c r="C994" t="inlineStr">
        <is>
          <t>ID</t>
        </is>
      </c>
      <c r="D994" t="inlineStr">
        <is>
          <t>kilowatt hour</t>
        </is>
      </c>
      <c r="E994" t="inlineStr">
        <is>
          <t>Electricity/heat</t>
        </is>
      </c>
      <c r="F994" t="inlineStr">
        <is>
          <t>technosphere</t>
        </is>
      </c>
      <c r="G994" t="inlineStr">
        <is>
          <t>for oil mill</t>
        </is>
      </c>
      <c r="H994" t="inlineStr">
        <is>
          <t>electricity, medium voltage</t>
        </is>
      </c>
    </row>
    <row r="995">
      <c r="A995" t="inlineStr">
        <is>
          <t>Dinitrogen monoxide</t>
        </is>
      </c>
      <c r="B995" t="n">
        <v>3.685199999999999e-05</v>
      </c>
      <c r="D995" t="inlineStr">
        <is>
          <t>kilogram</t>
        </is>
      </c>
      <c r="E995" t="inlineStr">
        <is>
          <t>air</t>
        </is>
      </c>
      <c r="F995" t="inlineStr">
        <is>
          <t>biosphere</t>
        </is>
      </c>
    </row>
    <row r="996">
      <c r="A996" t="inlineStr">
        <is>
          <t>Methane, non-fossil</t>
        </is>
      </c>
      <c r="B996" t="n">
        <v>0.005464900000000001</v>
      </c>
      <c r="D996" t="inlineStr">
        <is>
          <t>kilogram</t>
        </is>
      </c>
      <c r="E996" t="inlineStr">
        <is>
          <t>air</t>
        </is>
      </c>
      <c r="F996" t="inlineStr">
        <is>
          <t>biosphere</t>
        </is>
      </c>
    </row>
    <row r="997">
      <c r="A997" t="inlineStr">
        <is>
          <t>Methane, non-fossil</t>
        </is>
      </c>
      <c r="B997" t="n">
        <v>2.59e-05</v>
      </c>
      <c r="D997" t="inlineStr">
        <is>
          <t>kilogram</t>
        </is>
      </c>
      <c r="E997" t="inlineStr">
        <is>
          <t>air</t>
        </is>
      </c>
      <c r="F997" t="inlineStr">
        <is>
          <t>biosphere</t>
        </is>
      </c>
    </row>
    <row r="998"/>
    <row r="999">
      <c r="A999" t="inlineStr">
        <is>
          <t>Activity</t>
        </is>
      </c>
      <c r="B999" t="inlineStr">
        <is>
          <t>Refining of vegetable oil from oil palm</t>
        </is>
      </c>
    </row>
    <row r="1000">
      <c r="A1000" t="inlineStr">
        <is>
          <t>location</t>
        </is>
      </c>
      <c r="B1000" t="inlineStr">
        <is>
          <t>ID</t>
        </is>
      </c>
    </row>
    <row r="1001">
      <c r="A1001" t="inlineStr">
        <is>
          <t>production amount</t>
        </is>
      </c>
      <c r="B1001" t="n">
        <v>1</v>
      </c>
    </row>
    <row r="1002">
      <c r="A1002" t="inlineStr">
        <is>
          <t>reference product</t>
        </is>
      </c>
      <c r="B1002" t="inlineStr">
        <is>
          <t>Refining of vegetable oil from oil palm</t>
        </is>
      </c>
    </row>
    <row r="1003">
      <c r="A1003" t="inlineStr">
        <is>
          <t>type</t>
        </is>
      </c>
      <c r="B1003" t="inlineStr">
        <is>
          <t>process</t>
        </is>
      </c>
    </row>
    <row r="1004">
      <c r="A1004" t="inlineStr">
        <is>
          <t>unit</t>
        </is>
      </c>
      <c r="B1004" t="inlineStr">
        <is>
          <t>kilogram</t>
        </is>
      </c>
    </row>
    <row r="1005">
      <c r="A1005" t="inlineStr">
        <is>
          <t>source</t>
        </is>
      </c>
      <c r="B1005" t="inlineStr">
        <is>
          <t>Life Cycle Assessment of Biofuels in EU/CH, F. Cozzolini 2018, PSI</t>
        </is>
      </c>
    </row>
    <row r="1006">
      <c r="A1006" t="inlineStr">
        <is>
          <t>LHV [MJ/kg dry]</t>
        </is>
      </c>
      <c r="B1006" t="n">
        <v>37</v>
      </c>
    </row>
    <row r="1007">
      <c r="A1007" t="inlineStr">
        <is>
          <t>classifications</t>
        </is>
      </c>
      <c r="B1007" t="inlineStr">
        <is>
          <t>CPC::21652:Palm oil, refined</t>
        </is>
      </c>
    </row>
    <row r="1008">
      <c r="A1008" t="inlineStr">
        <is>
          <t>Exchanges</t>
        </is>
      </c>
    </row>
    <row r="1009">
      <c r="A1009" t="inlineStr">
        <is>
          <t>name</t>
        </is>
      </c>
      <c r="B1009" t="inlineStr">
        <is>
          <t>amount</t>
        </is>
      </c>
      <c r="C1009" t="inlineStr">
        <is>
          <t>location</t>
        </is>
      </c>
      <c r="D1009" t="inlineStr">
        <is>
          <t>unit</t>
        </is>
      </c>
      <c r="E1009" t="inlineStr">
        <is>
          <t>categories</t>
        </is>
      </c>
      <c r="F1009" t="inlineStr">
        <is>
          <t>type</t>
        </is>
      </c>
      <c r="G1009" t="inlineStr">
        <is>
          <t>comment</t>
        </is>
      </c>
      <c r="H1009" t="inlineStr">
        <is>
          <t>reference product</t>
        </is>
      </c>
    </row>
    <row r="1010">
      <c r="A1010" t="inlineStr">
        <is>
          <t>Refining of vegetable oil from oil palm</t>
        </is>
      </c>
      <c r="B1010" t="n">
        <v>1</v>
      </c>
      <c r="C1010" t="inlineStr">
        <is>
          <t>ID</t>
        </is>
      </c>
      <c r="D1010" t="inlineStr">
        <is>
          <t>kilogram</t>
        </is>
      </c>
      <c r="E1010" t="inlineStr">
        <is>
          <t>Francesco TH::BioDiesel::Palm Oil to BioD</t>
        </is>
      </c>
      <c r="F1010" t="inlineStr">
        <is>
          <t>production</t>
        </is>
      </c>
      <c r="H1010" t="inlineStr">
        <is>
          <t>Refining of vegetable oil from oil palm</t>
        </is>
      </c>
    </row>
    <row r="1011">
      <c r="A1011" t="inlineStr">
        <is>
          <t>Crude Palm Oil extraction from FFBs at oil mill</t>
        </is>
      </c>
      <c r="B1011" t="n">
        <v>1.02459</v>
      </c>
      <c r="C1011" t="inlineStr">
        <is>
          <t>ID</t>
        </is>
      </c>
      <c r="D1011" t="inlineStr">
        <is>
          <t>kilogram</t>
        </is>
      </c>
      <c r="E1011" t="inlineStr">
        <is>
          <t>Materials/fuels</t>
        </is>
      </c>
      <c r="F1011" t="inlineStr">
        <is>
          <t>technosphere</t>
        </is>
      </c>
      <c r="H1011" t="inlineStr">
        <is>
          <t>Crude Palm Oil extraction from FFBs at oil mill</t>
        </is>
      </c>
    </row>
    <row r="1012">
      <c r="A1012" t="inlineStr">
        <is>
          <t>market for heat, from steam, in chemical industry</t>
        </is>
      </c>
      <c r="B1012" t="n">
        <v>0.14911</v>
      </c>
      <c r="C1012" t="inlineStr">
        <is>
          <t>RoW</t>
        </is>
      </c>
      <c r="D1012" t="inlineStr">
        <is>
          <t>megajoule</t>
        </is>
      </c>
      <c r="E1012" t="inlineStr">
        <is>
          <t>Electricity/heat</t>
        </is>
      </c>
      <c r="F1012" t="inlineStr">
        <is>
          <t>technosphere</t>
        </is>
      </c>
      <c r="H1012" t="inlineStr">
        <is>
          <t>heat, from steam, in chemical industry</t>
        </is>
      </c>
    </row>
    <row r="1013">
      <c r="A1013" t="inlineStr">
        <is>
          <t>market for phosphoric acid, industrial grade, without water, in 85% solution state</t>
        </is>
      </c>
      <c r="B1013" t="n">
        <v>0.00111</v>
      </c>
      <c r="C1013" t="inlineStr">
        <is>
          <t>GLO</t>
        </is>
      </c>
      <c r="D1013" t="inlineStr">
        <is>
          <t>kilogram</t>
        </is>
      </c>
      <c r="E1013" t="inlineStr">
        <is>
          <t>Materials/fuels</t>
        </is>
      </c>
      <c r="F1013" t="inlineStr">
        <is>
          <t>technosphere</t>
        </is>
      </c>
      <c r="H1013" t="inlineStr">
        <is>
          <t>phosphoric acid, industrial grade, without water, in 85% solution state</t>
        </is>
      </c>
    </row>
    <row r="1014">
      <c r="A1014" t="inlineStr">
        <is>
          <t>market for sodium hydroxide, without water, in 50% solution state</t>
        </is>
      </c>
      <c r="B1014" t="n">
        <v>0.00333</v>
      </c>
      <c r="C1014" t="inlineStr">
        <is>
          <t>GLO</t>
        </is>
      </c>
      <c r="D1014" t="inlineStr">
        <is>
          <t>kilogram</t>
        </is>
      </c>
      <c r="E1014" t="inlineStr">
        <is>
          <t>Materials/fuels</t>
        </is>
      </c>
      <c r="F1014" t="inlineStr">
        <is>
          <t>technosphere</t>
        </is>
      </c>
      <c r="H1014" t="inlineStr">
        <is>
          <t>sodium hydroxide, without water, in 50% solution state</t>
        </is>
      </c>
    </row>
    <row r="1015">
      <c r="A1015" t="inlineStr">
        <is>
          <t>market for transport, freight, lorry, unspecified</t>
        </is>
      </c>
      <c r="B1015" t="n">
        <v>0.1295</v>
      </c>
      <c r="C1015" t="inlineStr">
        <is>
          <t>RoW</t>
        </is>
      </c>
      <c r="D1015" t="inlineStr">
        <is>
          <t>ton kilometer</t>
        </is>
      </c>
      <c r="E1015" t="inlineStr">
        <is>
          <t>Electricity/heat</t>
        </is>
      </c>
      <c r="F1015" t="inlineStr">
        <is>
          <t>technosphere</t>
        </is>
      </c>
      <c r="G1015" t="inlineStr">
        <is>
          <t>transport of crude palm oil</t>
        </is>
      </c>
      <c r="H1015" t="inlineStr">
        <is>
          <t>transport, freight, lorry, unspecified</t>
        </is>
      </c>
    </row>
    <row r="1016">
      <c r="A1016" t="inlineStr">
        <is>
          <t>market for transport, freight, sea, tanker for petroleum</t>
        </is>
      </c>
      <c r="B1016" t="n">
        <v>16.2874</v>
      </c>
      <c r="C1016" t="inlineStr">
        <is>
          <t>GLO</t>
        </is>
      </c>
      <c r="D1016" t="inlineStr">
        <is>
          <t>ton kilometer</t>
        </is>
      </c>
      <c r="E1016" t="inlineStr">
        <is>
          <t>Electricity/heat</t>
        </is>
      </c>
      <c r="F1016" t="inlineStr">
        <is>
          <t>technosphere</t>
        </is>
      </c>
      <c r="G1016" t="inlineStr">
        <is>
          <t>maritime transport</t>
        </is>
      </c>
      <c r="H1016" t="inlineStr">
        <is>
          <t>transport, freight, sea, tanker for petroleum</t>
        </is>
      </c>
    </row>
    <row r="1017">
      <c r="A1017" t="inlineStr">
        <is>
          <t>market for electricity, medium voltage</t>
        </is>
      </c>
      <c r="B1017" t="n">
        <v>0.009565979999999998</v>
      </c>
      <c r="C1017" t="inlineStr">
        <is>
          <t>ID</t>
        </is>
      </c>
      <c r="D1017" t="inlineStr">
        <is>
          <t>kilowatt hour</t>
        </is>
      </c>
      <c r="E1017" t="inlineStr">
        <is>
          <t>Electricity/heat</t>
        </is>
      </c>
      <c r="F1017" t="inlineStr">
        <is>
          <t>technosphere</t>
        </is>
      </c>
      <c r="H1017" t="inlineStr">
        <is>
          <t>electricity, medium voltage</t>
        </is>
      </c>
    </row>
    <row r="1018">
      <c r="A1018" t="inlineStr">
        <is>
          <t>market for electricity, medium voltage</t>
        </is>
      </c>
      <c r="B1018" t="n">
        <v>0.01841194</v>
      </c>
      <c r="C1018" t="inlineStr">
        <is>
          <t>ID</t>
        </is>
      </c>
      <c r="D1018" t="inlineStr">
        <is>
          <t>kilowatt hour</t>
        </is>
      </c>
      <c r="E1018" t="inlineStr">
        <is>
          <t>Electricity/heat</t>
        </is>
      </c>
      <c r="F1018" t="inlineStr">
        <is>
          <t>technosphere</t>
        </is>
      </c>
      <c r="G1018" t="inlineStr">
        <is>
          <t>crude palm oil depot</t>
        </is>
      </c>
      <c r="H1018" t="inlineStr">
        <is>
          <t>electricity, medium voltage</t>
        </is>
      </c>
    </row>
    <row r="1019"/>
    <row r="1020">
      <c r="A1020" t="inlineStr">
        <is>
          <t>Activity</t>
        </is>
      </c>
      <c r="B1020" t="inlineStr">
        <is>
          <t>Biodiesel production, via transesterification, from palm oil, energy allocation</t>
        </is>
      </c>
    </row>
    <row r="1021">
      <c r="A1021" t="inlineStr">
        <is>
          <t>location</t>
        </is>
      </c>
      <c r="B1021" t="inlineStr">
        <is>
          <t>ID</t>
        </is>
      </c>
    </row>
    <row r="1022">
      <c r="A1022" t="inlineStr">
        <is>
          <t>production amount</t>
        </is>
      </c>
      <c r="B1022" t="n">
        <v>1</v>
      </c>
    </row>
    <row r="1023">
      <c r="A1023" t="inlineStr">
        <is>
          <t>reference product</t>
        </is>
      </c>
      <c r="B1023" t="inlineStr">
        <is>
          <t>biodiesel, from palm oil</t>
        </is>
      </c>
    </row>
    <row r="1024">
      <c r="A1024" t="inlineStr">
        <is>
          <t>type</t>
        </is>
      </c>
      <c r="B1024" t="inlineStr">
        <is>
          <t>process</t>
        </is>
      </c>
    </row>
    <row r="1025">
      <c r="A1025" t="inlineStr">
        <is>
          <t>unit</t>
        </is>
      </c>
      <c r="B1025" t="inlineStr">
        <is>
          <t>kilogram</t>
        </is>
      </c>
    </row>
    <row r="1026">
      <c r="A1026" t="inlineStr">
        <is>
          <t>source</t>
        </is>
      </c>
      <c r="B1026" t="inlineStr">
        <is>
          <t>Life Cycle Assessment of Biofuels in EU/CH, F. Cozzolini 2018, PSI</t>
        </is>
      </c>
    </row>
    <row r="1027">
      <c r="A1027" t="inlineStr">
        <is>
          <t>Conversion efficiency (exc. Fuel)</t>
        </is>
      </c>
      <c r="B1027" t="n">
        <v>0.8543659627764678</v>
      </c>
    </row>
    <row r="1028">
      <c r="A1028" t="inlineStr">
        <is>
          <t>classifications</t>
        </is>
      </c>
      <c r="B1028" t="inlineStr">
        <is>
          <t>CPC::35491:Biodiesel</t>
        </is>
      </c>
    </row>
    <row r="1029">
      <c r="A1029" t="inlineStr">
        <is>
          <t>Exchanges</t>
        </is>
      </c>
    </row>
    <row r="1030">
      <c r="A1030" t="inlineStr">
        <is>
          <t>name</t>
        </is>
      </c>
      <c r="B1030" t="inlineStr">
        <is>
          <t>amount</t>
        </is>
      </c>
      <c r="C1030" t="inlineStr">
        <is>
          <t>location</t>
        </is>
      </c>
      <c r="D1030" t="inlineStr">
        <is>
          <t>unit</t>
        </is>
      </c>
      <c r="E1030" t="inlineStr">
        <is>
          <t>categories</t>
        </is>
      </c>
      <c r="F1030" t="inlineStr">
        <is>
          <t>type</t>
        </is>
      </c>
      <c r="G1030" t="inlineStr">
        <is>
          <t>uncertainty type</t>
        </is>
      </c>
      <c r="H1030" t="inlineStr">
        <is>
          <t>loc</t>
        </is>
      </c>
      <c r="I1030" t="inlineStr">
        <is>
          <t>allocation</t>
        </is>
      </c>
      <c r="J1030" t="inlineStr">
        <is>
          <t>comment</t>
        </is>
      </c>
      <c r="K1030" t="inlineStr">
        <is>
          <t>product</t>
        </is>
      </c>
      <c r="L1030" t="inlineStr">
        <is>
          <t>reference product</t>
        </is>
      </c>
      <c r="M1030" t="inlineStr">
        <is>
          <t>simapro name</t>
        </is>
      </c>
      <c r="N1030" t="inlineStr">
        <is>
          <t>system model</t>
        </is>
      </c>
    </row>
    <row r="1031">
      <c r="A1031" t="inlineStr">
        <is>
          <t>Biodiesel production, via transesterification, from palm oil, energy allocation</t>
        </is>
      </c>
      <c r="B1031" t="n">
        <v>1</v>
      </c>
      <c r="C1031" t="inlineStr">
        <is>
          <t>ID</t>
        </is>
      </c>
      <c r="D1031" t="inlineStr">
        <is>
          <t>kilogram</t>
        </is>
      </c>
      <c r="E1031" t="inlineStr">
        <is>
          <t>Francesco TH::BioDiesel::Palm Oil to BioD</t>
        </is>
      </c>
      <c r="F1031" t="inlineStr">
        <is>
          <t>production</t>
        </is>
      </c>
      <c r="I1031" t="n">
        <v>100</v>
      </c>
      <c r="K1031" t="inlineStr">
        <is>
          <t>biodiesel, from palm oil</t>
        </is>
      </c>
    </row>
    <row r="1032">
      <c r="A1032" t="inlineStr">
        <is>
          <t>Refining of vegetable oil from oil palm</t>
        </is>
      </c>
      <c r="B1032" t="n">
        <v>1.006038810810811</v>
      </c>
      <c r="C1032" t="inlineStr">
        <is>
          <t>ID</t>
        </is>
      </c>
      <c r="D1032" t="inlineStr">
        <is>
          <t>kilogram</t>
        </is>
      </c>
      <c r="E1032" t="inlineStr">
        <is>
          <t>Electricity/heat</t>
        </is>
      </c>
      <c r="F1032" t="inlineStr">
        <is>
          <t>technosphere</t>
        </is>
      </c>
      <c r="G1032" t="n">
        <v>0</v>
      </c>
      <c r="H1032" t="n">
        <v>1.00063</v>
      </c>
      <c r="K1032" t="inlineStr">
        <is>
          <t>Refining of vegetable oil from oil palm</t>
        </is>
      </c>
    </row>
    <row r="1033">
      <c r="A1033" t="inlineStr">
        <is>
          <t>market for heat, from steam, in chemical industry</t>
        </is>
      </c>
      <c r="B1033" t="n">
        <v>1.229</v>
      </c>
      <c r="C1033" t="inlineStr">
        <is>
          <t>RoW</t>
        </is>
      </c>
      <c r="D1033" t="inlineStr">
        <is>
          <t>megajoule</t>
        </is>
      </c>
      <c r="E1033" t="inlineStr">
        <is>
          <t>Electricity/heat</t>
        </is>
      </c>
      <c r="F1033" t="inlineStr">
        <is>
          <t>technosphere</t>
        </is>
      </c>
      <c r="G1033" t="n">
        <v>0</v>
      </c>
      <c r="H1033" t="n">
        <v>0.3303</v>
      </c>
      <c r="K1033" t="inlineStr">
        <is>
          <t>heat, from steam, in chemical industry</t>
        </is>
      </c>
      <c r="L1033" t="inlineStr">
        <is>
          <t>heat, from steam, in chemical industry</t>
        </is>
      </c>
      <c r="M1033" t="inlineStr">
        <is>
          <t>Heat, in chemical industry {RER}| market for | Alloc Rec, U</t>
        </is>
      </c>
      <c r="N1033" t="inlineStr">
        <is>
          <t>Allocation, cut-off by classification</t>
        </is>
      </c>
    </row>
    <row r="1034">
      <c r="A1034" t="inlineStr">
        <is>
          <t>market for hydrochloric acid, without water, in 30% solution state</t>
        </is>
      </c>
      <c r="B1034" t="n">
        <v>0.003720000000000001</v>
      </c>
      <c r="C1034" t="inlineStr">
        <is>
          <t>RoW</t>
        </is>
      </c>
      <c r="D1034" t="inlineStr">
        <is>
          <t>kilogram</t>
        </is>
      </c>
      <c r="E1034" t="inlineStr">
        <is>
          <t>Electricity/heat</t>
        </is>
      </c>
      <c r="F1034" t="inlineStr">
        <is>
          <t>technosphere</t>
        </is>
      </c>
      <c r="G1034" t="n">
        <v>0</v>
      </c>
      <c r="H1034" t="n">
        <v>0.0001</v>
      </c>
      <c r="K1034" t="inlineStr">
        <is>
          <t>hydrochloric acid, without water, in 30% solution state</t>
        </is>
      </c>
      <c r="L1034" t="inlineStr">
        <is>
          <t>hydrochloric acid, without water, in 30% solution state</t>
        </is>
      </c>
      <c r="M1034" t="inlineStr">
        <is>
          <t>Hydrochloric acid, without water, in 30% solution state {RER}| market for | Alloc Rec, U</t>
        </is>
      </c>
      <c r="N1034" t="inlineStr">
        <is>
          <t>Allocation, cut-off by classification</t>
        </is>
      </c>
    </row>
    <row r="1035">
      <c r="A1035" t="inlineStr">
        <is>
          <t>market for methanol</t>
        </is>
      </c>
      <c r="B1035" t="n">
        <v>0.09552216000000001</v>
      </c>
      <c r="C1035" t="inlineStr">
        <is>
          <t>GLO</t>
        </is>
      </c>
      <c r="D1035" t="inlineStr">
        <is>
          <t>kilogram</t>
        </is>
      </c>
      <c r="E1035" t="inlineStr">
        <is>
          <t>Electricity/heat</t>
        </is>
      </c>
      <c r="F1035" t="inlineStr">
        <is>
          <t>technosphere</t>
        </is>
      </c>
      <c r="G1035" t="n">
        <v>0</v>
      </c>
      <c r="H1035" t="n">
        <v>0.0025678</v>
      </c>
      <c r="K1035" t="inlineStr">
        <is>
          <t>methanol</t>
        </is>
      </c>
      <c r="L1035" t="inlineStr">
        <is>
          <t>methanol</t>
        </is>
      </c>
      <c r="M1035" t="inlineStr">
        <is>
          <t>Methanol {GLO}| market for | Alloc Rec, U</t>
        </is>
      </c>
      <c r="N1035" t="inlineStr">
        <is>
          <t>Allocation, cut-off by classification</t>
        </is>
      </c>
    </row>
    <row r="1036">
      <c r="A1036" t="inlineStr">
        <is>
          <t>market for sodium methoxide</t>
        </is>
      </c>
      <c r="B1036" t="n">
        <v>0.013764</v>
      </c>
      <c r="C1036" t="inlineStr">
        <is>
          <t>GLO</t>
        </is>
      </c>
      <c r="D1036" t="inlineStr">
        <is>
          <t>kilogram</t>
        </is>
      </c>
      <c r="E1036" t="inlineStr">
        <is>
          <t>Electricity/heat</t>
        </is>
      </c>
      <c r="F1036" t="inlineStr">
        <is>
          <t>technosphere</t>
        </is>
      </c>
      <c r="G1036" t="n">
        <v>0</v>
      </c>
      <c r="H1036" t="n">
        <v>0.00037</v>
      </c>
      <c r="K1036" t="inlineStr">
        <is>
          <t>sodium methoxide</t>
        </is>
      </c>
      <c r="L1036" t="inlineStr">
        <is>
          <t>sodium methoxide</t>
        </is>
      </c>
      <c r="M1036" t="inlineStr">
        <is>
          <t>Sodium methoxide {GLO}| market for | Alloc Rec, U</t>
        </is>
      </c>
      <c r="N1036" t="inlineStr">
        <is>
          <t>Allocation, cut-off by classification</t>
        </is>
      </c>
    </row>
    <row r="1037">
      <c r="A1037" t="inlineStr">
        <is>
          <t>market for transport, freight train</t>
        </is>
      </c>
      <c r="B1037" t="n">
        <v>0.3794400000000001</v>
      </c>
      <c r="C1037" t="inlineStr">
        <is>
          <t>RoW</t>
        </is>
      </c>
      <c r="D1037" t="inlineStr">
        <is>
          <t>ton kilometer</t>
        </is>
      </c>
      <c r="E1037" t="inlineStr">
        <is>
          <t>Electricity/heat</t>
        </is>
      </c>
      <c r="F1037" t="inlineStr">
        <is>
          <t>technosphere</t>
        </is>
      </c>
      <c r="G1037" t="n">
        <v>0</v>
      </c>
      <c r="H1037" t="n">
        <v>0.0102</v>
      </c>
      <c r="K1037" t="inlineStr">
        <is>
          <t>transport, freight train</t>
        </is>
      </c>
      <c r="L1037" t="inlineStr">
        <is>
          <t>transport, freight train</t>
        </is>
      </c>
      <c r="M1037" t="inlineStr">
        <is>
          <t>Transport, freight train {Europe without Switzerland}| market for | Alloc Rec, U</t>
        </is>
      </c>
      <c r="N1037" t="inlineStr">
        <is>
          <t>Allocation, cut-off by classification</t>
        </is>
      </c>
    </row>
    <row r="1038">
      <c r="A1038" t="inlineStr">
        <is>
          <t>market for transport, freight, inland waterways, barge</t>
        </is>
      </c>
      <c r="B1038" t="n">
        <v>0.15252</v>
      </c>
      <c r="C1038" t="inlineStr">
        <is>
          <t>RoW</t>
        </is>
      </c>
      <c r="D1038" t="inlineStr">
        <is>
          <t>ton kilometer</t>
        </is>
      </c>
      <c r="E1038" t="inlineStr">
        <is>
          <t>Electricity/heat</t>
        </is>
      </c>
      <c r="F1038" t="inlineStr">
        <is>
          <t>technosphere</t>
        </is>
      </c>
      <c r="G1038" t="n">
        <v>0</v>
      </c>
      <c r="H1038" t="n">
        <v>0.0041</v>
      </c>
      <c r="K1038" t="inlineStr">
        <is>
          <t>transport, freight, inland waterways, barge</t>
        </is>
      </c>
      <c r="L1038" t="inlineStr">
        <is>
          <t>transport, freight, inland waterways, barge</t>
        </is>
      </c>
      <c r="M1038" t="inlineStr">
        <is>
          <t>Transport, freight, inland waterways, barge {GLO}| market for | Alloc Rec, U</t>
        </is>
      </c>
      <c r="N1038" t="inlineStr">
        <is>
          <t>Allocation, cut-off by classification</t>
        </is>
      </c>
    </row>
    <row r="1039">
      <c r="A1039" t="inlineStr">
        <is>
          <t>market for transport, freight, lorry, unspecified</t>
        </is>
      </c>
      <c r="B1039" t="n">
        <v>0.32736</v>
      </c>
      <c r="C1039" t="inlineStr">
        <is>
          <t>RoW</t>
        </is>
      </c>
      <c r="D1039" t="inlineStr">
        <is>
          <t>ton kilometer</t>
        </is>
      </c>
      <c r="E1039" t="inlineStr">
        <is>
          <t>Electricity/heat</t>
        </is>
      </c>
      <c r="F1039" t="inlineStr">
        <is>
          <t>technosphere</t>
        </is>
      </c>
      <c r="G1039" t="n">
        <v>0</v>
      </c>
      <c r="H1039" t="n">
        <v>0.008800000000000001</v>
      </c>
      <c r="J1039" t="inlineStr">
        <is>
          <t>to blending depot</t>
        </is>
      </c>
      <c r="K1039" t="inlineStr">
        <is>
          <t>transport, freight, lorry, unspecified</t>
        </is>
      </c>
      <c r="L1039" t="inlineStr">
        <is>
          <t>transport, freight, lorry, unspecified</t>
        </is>
      </c>
      <c r="M1039" t="inlineStr">
        <is>
          <t>transport, freight, lorry, unspecified {GLO}| market for | Alloc Rec, U</t>
        </is>
      </c>
      <c r="N1039" t="inlineStr">
        <is>
          <t>Allocation, cut-off by classification</t>
        </is>
      </c>
    </row>
    <row r="1040">
      <c r="A1040" t="inlineStr">
        <is>
          <t>market for transport, freight, lorry, unspecified</t>
        </is>
      </c>
      <c r="B1040" t="n">
        <v>0.15996</v>
      </c>
      <c r="C1040" t="inlineStr">
        <is>
          <t>RoW</t>
        </is>
      </c>
      <c r="D1040" t="inlineStr">
        <is>
          <t>ton kilometer</t>
        </is>
      </c>
      <c r="E1040" t="inlineStr">
        <is>
          <t>Electricity/heat</t>
        </is>
      </c>
      <c r="F1040" t="inlineStr">
        <is>
          <t>technosphere</t>
        </is>
      </c>
      <c r="G1040" t="n">
        <v>0</v>
      </c>
      <c r="H1040" t="n">
        <v>0.0043</v>
      </c>
      <c r="J1040" t="inlineStr">
        <is>
          <t>to filling station</t>
        </is>
      </c>
      <c r="K1040" t="inlineStr">
        <is>
          <t>transport, freight, lorry, unspecified</t>
        </is>
      </c>
      <c r="L1040" t="inlineStr">
        <is>
          <t>transport, freight, lorry, unspecified</t>
        </is>
      </c>
      <c r="M1040" t="inlineStr">
        <is>
          <t>transport, freight, lorry, unspecified {GLO}| market for | Alloc Rec, U</t>
        </is>
      </c>
      <c r="N1040" t="inlineStr">
        <is>
          <t>Allocation, cut-off by classification</t>
        </is>
      </c>
    </row>
    <row r="1041">
      <c r="A1041" t="inlineStr">
        <is>
          <t>market for transport, freight, sea, tanker for petroleum</t>
        </is>
      </c>
      <c r="B1041" t="n">
        <v>1.11972</v>
      </c>
      <c r="C1041" t="inlineStr">
        <is>
          <t>GLO</t>
        </is>
      </c>
      <c r="D1041" t="inlineStr">
        <is>
          <t>ton kilometer</t>
        </is>
      </c>
      <c r="E1041" t="inlineStr">
        <is>
          <t>Electricity/heat</t>
        </is>
      </c>
      <c r="F1041" t="inlineStr">
        <is>
          <t>technosphere</t>
        </is>
      </c>
      <c r="G1041" t="n">
        <v>0</v>
      </c>
      <c r="H1041" t="n">
        <v>0.0301</v>
      </c>
      <c r="K1041" t="inlineStr">
        <is>
          <t>transport, freight, sea, tanker for petroleum</t>
        </is>
      </c>
      <c r="L1041" t="inlineStr">
        <is>
          <t>transport, freight, sea, tanker for petroleum</t>
        </is>
      </c>
      <c r="M1041" t="inlineStr">
        <is>
          <t>transport, freight, sea, tanker for petroleum {GLO}| market for | Alloc Rec, U</t>
        </is>
      </c>
      <c r="N1041" t="inlineStr">
        <is>
          <t>Allocation, cut-off by classification</t>
        </is>
      </c>
    </row>
    <row r="1042">
      <c r="A1042" t="inlineStr">
        <is>
          <t>market for electricity, medium voltage</t>
        </is>
      </c>
      <c r="B1042" t="n">
        <v>0.04188348</v>
      </c>
      <c r="C1042" t="inlineStr">
        <is>
          <t>ID</t>
        </is>
      </c>
      <c r="D1042" t="inlineStr">
        <is>
          <t>kilowatt hour</t>
        </is>
      </c>
      <c r="E1042" t="inlineStr">
        <is>
          <t>Electricity/heat</t>
        </is>
      </c>
      <c r="F1042" t="inlineStr">
        <is>
          <t>technosphere</t>
        </is>
      </c>
      <c r="G1042" t="n">
        <v>0</v>
      </c>
      <c r="H1042" t="n">
        <v>0.00405</v>
      </c>
      <c r="K1042" t="inlineStr">
        <is>
          <t>electricity, medium voltage</t>
        </is>
      </c>
      <c r="L1042" t="inlineStr">
        <is>
          <t>electricity, medium voltage</t>
        </is>
      </c>
      <c r="M1042" t="inlineStr">
        <is>
          <t>Electricity, medium voltage {Europe without Switzerland}| market group for | Alloc Rec, U</t>
        </is>
      </c>
      <c r="N1042" t="inlineStr">
        <is>
          <t>Allocation, cut-off by classification</t>
        </is>
      </c>
    </row>
    <row r="1043">
      <c r="A1043" t="inlineStr">
        <is>
          <t>market for electricity, medium voltage</t>
        </is>
      </c>
      <c r="B1043" t="n">
        <v>0.008686944</v>
      </c>
      <c r="C1043" t="inlineStr">
        <is>
          <t>ID</t>
        </is>
      </c>
      <c r="D1043" t="inlineStr">
        <is>
          <t>kilowatt hour</t>
        </is>
      </c>
      <c r="E1043" t="inlineStr">
        <is>
          <t>Electricity/heat</t>
        </is>
      </c>
      <c r="F1043" t="inlineStr">
        <is>
          <t>technosphere</t>
        </is>
      </c>
      <c r="G1043" t="n">
        <v>0</v>
      </c>
      <c r="H1043" t="n">
        <v>0.00084</v>
      </c>
      <c r="J1043" t="inlineStr">
        <is>
          <t>fame depot</t>
        </is>
      </c>
      <c r="K1043" t="inlineStr">
        <is>
          <t>electricity, medium voltage</t>
        </is>
      </c>
      <c r="L1043" t="inlineStr">
        <is>
          <t>electricity, medium voltage</t>
        </is>
      </c>
      <c r="M1043" t="inlineStr">
        <is>
          <t>Electricity, medium voltage {Europe without Switzerland}| market group for | Alloc Rec, U</t>
        </is>
      </c>
      <c r="N1043" t="inlineStr">
        <is>
          <t>Allocation, cut-off by classification</t>
        </is>
      </c>
    </row>
    <row r="1044">
      <c r="A1044" t="inlineStr">
        <is>
          <t>market for electricity, medium voltage</t>
        </is>
      </c>
      <c r="B1044" t="n">
        <v>0.03516144</v>
      </c>
      <c r="C1044" t="inlineStr">
        <is>
          <t>ID</t>
        </is>
      </c>
      <c r="D1044" t="inlineStr">
        <is>
          <t>kilowatt hour</t>
        </is>
      </c>
      <c r="E1044" t="inlineStr">
        <is>
          <t>Electricity/heat</t>
        </is>
      </c>
      <c r="F1044" t="inlineStr">
        <is>
          <t>technosphere</t>
        </is>
      </c>
      <c r="G1044" t="n">
        <v>0</v>
      </c>
      <c r="H1044" t="n">
        <v>0.0034</v>
      </c>
      <c r="J1044" t="inlineStr">
        <is>
          <t>fame filling station</t>
        </is>
      </c>
      <c r="K1044" t="inlineStr">
        <is>
          <t>electricity, medium voltage</t>
        </is>
      </c>
      <c r="L1044" t="inlineStr">
        <is>
          <t>electricity, medium voltage</t>
        </is>
      </c>
      <c r="M1044" t="inlineStr">
        <is>
          <t>Electricity, medium voltage {Europe without Switzerland}| market group for | Alloc Rec, U</t>
        </is>
      </c>
      <c r="N1044" t="inlineStr">
        <is>
          <t>Allocation, cut-off by classification</t>
        </is>
      </c>
    </row>
    <row r="1045">
      <c r="A1045" t="inlineStr">
        <is>
          <t>Carbon dioxide, non-fossil</t>
        </is>
      </c>
      <c r="B1045" t="n">
        <v>2.614744580335569</v>
      </c>
      <c r="D1045" t="inlineStr">
        <is>
          <t>kilogram</t>
        </is>
      </c>
      <c r="E1045" t="inlineStr">
        <is>
          <t>air</t>
        </is>
      </c>
      <c r="F1045" t="inlineStr">
        <is>
          <t>biosphere</t>
        </is>
      </c>
      <c r="G1045" t="n">
        <v>0</v>
      </c>
      <c r="H1045" t="n">
        <v>0.0054</v>
      </c>
    </row>
    <row r="1046"/>
    <row r="1047">
      <c r="A1047" t="inlineStr">
        <is>
          <t>Activity</t>
        </is>
      </c>
      <c r="B1047" t="inlineStr">
        <is>
          <t>Biodiesel, from palm oil, at fuelling station</t>
        </is>
      </c>
    </row>
    <row r="1048">
      <c r="A1048" t="inlineStr">
        <is>
          <t>location</t>
        </is>
      </c>
      <c r="B1048" t="inlineStr">
        <is>
          <t>ID</t>
        </is>
      </c>
    </row>
    <row r="1049">
      <c r="A1049" t="inlineStr">
        <is>
          <t>production amount</t>
        </is>
      </c>
      <c r="B1049" t="n">
        <v>1</v>
      </c>
    </row>
    <row r="1050">
      <c r="A1050" t="inlineStr">
        <is>
          <t>reference product</t>
        </is>
      </c>
      <c r="B1050" t="inlineStr">
        <is>
          <t>biodiesel, vehicle grade</t>
        </is>
      </c>
    </row>
    <row r="1051">
      <c r="A1051" t="inlineStr">
        <is>
          <t>source</t>
        </is>
      </c>
      <c r="B1051" t="inlineStr">
        <is>
          <t>Life Cycle Assessment of Biofuels in EU/CH, F. Cozzolini 2018, PSI</t>
        </is>
      </c>
    </row>
    <row r="1052">
      <c r="A1052" t="inlineStr">
        <is>
          <t>type</t>
        </is>
      </c>
      <c r="B1052" t="inlineStr">
        <is>
          <t>process</t>
        </is>
      </c>
    </row>
    <row r="1053">
      <c r="A1053" t="inlineStr">
        <is>
          <t>unit</t>
        </is>
      </c>
      <c r="B1053" t="inlineStr">
        <is>
          <t>kilogram</t>
        </is>
      </c>
    </row>
    <row r="1054">
      <c r="A1054" t="inlineStr">
        <is>
          <t>classifications</t>
        </is>
      </c>
      <c r="B1054" t="inlineStr">
        <is>
          <t>CPC::35491:Biodiesel</t>
        </is>
      </c>
    </row>
    <row r="1055">
      <c r="A1055" t="inlineStr">
        <is>
          <t>Exchanges</t>
        </is>
      </c>
    </row>
    <row r="1056">
      <c r="A1056" t="inlineStr">
        <is>
          <t>name</t>
        </is>
      </c>
      <c r="B1056" t="inlineStr">
        <is>
          <t>amount</t>
        </is>
      </c>
      <c r="C1056" t="inlineStr">
        <is>
          <t>location</t>
        </is>
      </c>
      <c r="D1056" t="inlineStr">
        <is>
          <t>unit</t>
        </is>
      </c>
      <c r="E1056" t="inlineStr">
        <is>
          <t>categories</t>
        </is>
      </c>
      <c r="F1056" t="inlineStr">
        <is>
          <t>type</t>
        </is>
      </c>
      <c r="G1056" t="inlineStr">
        <is>
          <t>uncertainty type</t>
        </is>
      </c>
      <c r="H1056" t="inlineStr">
        <is>
          <t>loc</t>
        </is>
      </c>
      <c r="I1056" t="inlineStr">
        <is>
          <t>allocation</t>
        </is>
      </c>
      <c r="J1056" t="inlineStr">
        <is>
          <t>comment</t>
        </is>
      </c>
      <c r="K1056" t="inlineStr">
        <is>
          <t>reference product</t>
        </is>
      </c>
    </row>
    <row r="1057">
      <c r="A1057" t="inlineStr">
        <is>
          <t>Biodiesel, from palm oil, at fuelling station</t>
        </is>
      </c>
      <c r="B1057" t="n">
        <v>1</v>
      </c>
      <c r="C1057" t="inlineStr">
        <is>
          <t>ID</t>
        </is>
      </c>
      <c r="D1057" t="inlineStr">
        <is>
          <t>kilogram</t>
        </is>
      </c>
      <c r="F1057" t="inlineStr">
        <is>
          <t>production</t>
        </is>
      </c>
      <c r="I1057" t="n">
        <v>100</v>
      </c>
      <c r="K1057" t="inlineStr">
        <is>
          <t>biodiesel, vehicle grade</t>
        </is>
      </c>
    </row>
    <row r="1058">
      <c r="A1058" t="inlineStr">
        <is>
          <t>Biodiesel production, via transesterification, from palm oil, energy allocation</t>
        </is>
      </c>
      <c r="B1058" t="n">
        <v>1.00057</v>
      </c>
      <c r="C1058" t="inlineStr">
        <is>
          <t>ID</t>
        </is>
      </c>
      <c r="D1058" t="inlineStr">
        <is>
          <t>kilogram</t>
        </is>
      </c>
      <c r="F1058" t="inlineStr">
        <is>
          <t>technosphere</t>
        </is>
      </c>
      <c r="K1058" t="inlineStr">
        <is>
          <t>biodiesel, from palm oil</t>
        </is>
      </c>
    </row>
    <row r="1059">
      <c r="A1059" t="inlineStr">
        <is>
          <t>market for electricity, medium voltage</t>
        </is>
      </c>
      <c r="B1059" t="n">
        <v>0.0067</v>
      </c>
      <c r="C1059" t="inlineStr">
        <is>
          <t>ID</t>
        </is>
      </c>
      <c r="D1059" t="inlineStr">
        <is>
          <t>kilowatt hour</t>
        </is>
      </c>
      <c r="F1059" t="inlineStr">
        <is>
          <t>technosphere</t>
        </is>
      </c>
      <c r="K1059" t="inlineStr">
        <is>
          <t>electricity, medium voltage</t>
        </is>
      </c>
    </row>
    <row r="1060">
      <c r="A1060" t="inlineStr">
        <is>
          <t>market for fly ash and scrubber sludge</t>
        </is>
      </c>
      <c r="B1060" t="n">
        <v>-0.000168</v>
      </c>
      <c r="C1060" t="inlineStr">
        <is>
          <t>Europe without Switzerland</t>
        </is>
      </c>
      <c r="D1060" t="inlineStr">
        <is>
          <t>kilogram</t>
        </is>
      </c>
      <c r="F1060" t="inlineStr">
        <is>
          <t>technosphere</t>
        </is>
      </c>
      <c r="K1060" t="inlineStr">
        <is>
          <t>fly ash and scrubber sludge</t>
        </is>
      </c>
    </row>
    <row r="1061">
      <c r="A1061" t="inlineStr">
        <is>
          <t>market for heat, central or small-scale, other than natural gas</t>
        </is>
      </c>
      <c r="B1061" t="n">
        <v>0.000584</v>
      </c>
      <c r="C1061" t="inlineStr">
        <is>
          <t>CH</t>
        </is>
      </c>
      <c r="D1061" t="inlineStr">
        <is>
          <t>megajoule</t>
        </is>
      </c>
      <c r="F1061" t="inlineStr">
        <is>
          <t>technosphere</t>
        </is>
      </c>
      <c r="K1061" t="inlineStr">
        <is>
          <t>heat, central or small-scale, other than natural gas</t>
        </is>
      </c>
    </row>
    <row r="1062">
      <c r="A1062" t="inlineStr">
        <is>
          <t>infrastructure construction, for regional distribution of oil product</t>
        </is>
      </c>
      <c r="B1062" t="n">
        <v>2.6e-10</v>
      </c>
      <c r="C1062" t="inlineStr">
        <is>
          <t>RER</t>
        </is>
      </c>
      <c r="D1062" t="inlineStr">
        <is>
          <t>unit</t>
        </is>
      </c>
      <c r="F1062" t="inlineStr">
        <is>
          <t>technosphere</t>
        </is>
      </c>
      <c r="K1062" t="inlineStr">
        <is>
          <t>infrastructure, for regional distribution of oil product</t>
        </is>
      </c>
    </row>
    <row r="1063">
      <c r="A1063" t="inlineStr">
        <is>
          <t>market for municipal solid waste</t>
        </is>
      </c>
      <c r="B1063" t="n">
        <v>-6.27e-06</v>
      </c>
      <c r="C1063" t="inlineStr">
        <is>
          <t>CH</t>
        </is>
      </c>
      <c r="D1063" t="inlineStr">
        <is>
          <t>kilogram</t>
        </is>
      </c>
      <c r="F1063" t="inlineStr">
        <is>
          <t>technosphere</t>
        </is>
      </c>
      <c r="K1063" t="inlineStr">
        <is>
          <t>municipal solid waste</t>
        </is>
      </c>
    </row>
    <row r="1064">
      <c r="A1064" t="inlineStr">
        <is>
          <t>market for rainwater mineral oil storage</t>
        </is>
      </c>
      <c r="B1064" t="n">
        <v>-7.499999999999999e-05</v>
      </c>
      <c r="C1064" t="inlineStr">
        <is>
          <t>Europe without Switzerland</t>
        </is>
      </c>
      <c r="D1064" t="inlineStr">
        <is>
          <t>cubic meter</t>
        </is>
      </c>
      <c r="F1064" t="inlineStr">
        <is>
          <t>technosphere</t>
        </is>
      </c>
      <c r="K1064" t="inlineStr">
        <is>
          <t>rainwater mineral oil storage</t>
        </is>
      </c>
    </row>
    <row r="1065">
      <c r="A1065" t="inlineStr">
        <is>
          <t>market for tap water</t>
        </is>
      </c>
      <c r="B1065" t="n">
        <v>0.0006890000000000001</v>
      </c>
      <c r="C1065" t="inlineStr">
        <is>
          <t>RoW</t>
        </is>
      </c>
      <c r="D1065" t="inlineStr">
        <is>
          <t>kilogram</t>
        </is>
      </c>
      <c r="F1065" t="inlineStr">
        <is>
          <t>technosphere</t>
        </is>
      </c>
      <c r="K1065" t="inlineStr">
        <is>
          <t>tap water</t>
        </is>
      </c>
    </row>
    <row r="1066">
      <c r="A1066" t="inlineStr">
        <is>
          <t>market for transport, freight train</t>
        </is>
      </c>
      <c r="B1066" t="n">
        <v>0.0336</v>
      </c>
      <c r="C1066" t="inlineStr">
        <is>
          <t>RoW</t>
        </is>
      </c>
      <c r="D1066" t="inlineStr">
        <is>
          <t>ton kilometer</t>
        </is>
      </c>
      <c r="F1066" t="inlineStr">
        <is>
          <t>technosphere</t>
        </is>
      </c>
      <c r="K1066" t="inlineStr">
        <is>
          <t>transport, freight train</t>
        </is>
      </c>
    </row>
    <row r="1067">
      <c r="A1067" t="inlineStr">
        <is>
          <t>market for transport, freight, lorry, unspecified</t>
        </is>
      </c>
      <c r="B1067" t="n">
        <v>0.0326</v>
      </c>
      <c r="C1067" t="inlineStr">
        <is>
          <t>RoW</t>
        </is>
      </c>
      <c r="D1067" t="inlineStr">
        <is>
          <t>ton kilometer</t>
        </is>
      </c>
      <c r="F1067" t="inlineStr">
        <is>
          <t>technosphere</t>
        </is>
      </c>
      <c r="K1067" t="inlineStr">
        <is>
          <t>transport, freight, lorry, unspecified</t>
        </is>
      </c>
    </row>
    <row r="1068">
      <c r="A1068" t="inlineStr">
        <is>
          <t>treatment of wastewater, average, capacity 1E9l/year</t>
        </is>
      </c>
      <c r="B1068" t="n">
        <v>-6.89e-07</v>
      </c>
      <c r="C1068" t="inlineStr">
        <is>
          <t>Europe without Switzerland</t>
        </is>
      </c>
      <c r="D1068" t="inlineStr">
        <is>
          <t>cubic meter</t>
        </is>
      </c>
      <c r="F1068" t="inlineStr">
        <is>
          <t>technosphere</t>
        </is>
      </c>
      <c r="K1068" t="inlineStr">
        <is>
          <t>wastewater, average</t>
        </is>
      </c>
    </row>
    <row r="1069"/>
    <row r="1070">
      <c r="A1070" t="inlineStr">
        <is>
          <t>Activity</t>
        </is>
      </c>
      <c r="B1070" t="inlineStr">
        <is>
          <t>Farming and supply of dry algae</t>
        </is>
      </c>
    </row>
    <row r="1071">
      <c r="A1071" t="inlineStr">
        <is>
          <t>location</t>
        </is>
      </c>
      <c r="B1071" t="inlineStr">
        <is>
          <t>RER</t>
        </is>
      </c>
    </row>
    <row r="1072">
      <c r="A1072" t="inlineStr">
        <is>
          <t>production amount</t>
        </is>
      </c>
      <c r="B1072" t="n">
        <v>1</v>
      </c>
    </row>
    <row r="1073">
      <c r="A1073" t="inlineStr">
        <is>
          <t>reference product</t>
        </is>
      </c>
      <c r="B1073" t="inlineStr">
        <is>
          <t>algae harvesting for dry algae production</t>
        </is>
      </c>
    </row>
    <row r="1074">
      <c r="A1074" t="inlineStr">
        <is>
          <t>source</t>
        </is>
      </c>
      <c r="B1074" t="inlineStr">
        <is>
          <t>Life Cycle Assessment of Biofuels in EU/CH, F. Cozzolini 2018, PSI</t>
        </is>
      </c>
    </row>
    <row r="1075">
      <c r="A1075" t="inlineStr">
        <is>
          <t>type</t>
        </is>
      </c>
      <c r="B1075" t="inlineStr">
        <is>
          <t>process</t>
        </is>
      </c>
    </row>
    <row r="1076">
      <c r="A1076" t="inlineStr">
        <is>
          <t>unit</t>
        </is>
      </c>
      <c r="B1076" t="inlineStr">
        <is>
          <t>kilogram</t>
        </is>
      </c>
    </row>
    <row r="1077">
      <c r="A1077" t="inlineStr">
        <is>
          <t>classifications</t>
        </is>
      </c>
      <c r="B1077" t="inlineStr">
        <is>
          <t>CPC::04934:Farmed seaweeds and other algae, fresh, frozen or dried, whether or not ground, unfit for human consumption</t>
        </is>
      </c>
    </row>
    <row r="1078">
      <c r="A1078" t="inlineStr">
        <is>
          <t>Exchanges</t>
        </is>
      </c>
    </row>
    <row r="1079">
      <c r="A1079" t="inlineStr">
        <is>
          <t>name</t>
        </is>
      </c>
      <c r="B1079" t="inlineStr">
        <is>
          <t>amount</t>
        </is>
      </c>
      <c r="C1079" t="inlineStr">
        <is>
          <t>location</t>
        </is>
      </c>
      <c r="D1079" t="inlineStr">
        <is>
          <t>unit</t>
        </is>
      </c>
      <c r="E1079" t="inlineStr">
        <is>
          <t>categories</t>
        </is>
      </c>
      <c r="F1079" t="inlineStr">
        <is>
          <t>type</t>
        </is>
      </c>
      <c r="G1079" t="inlineStr">
        <is>
          <t>comment</t>
        </is>
      </c>
      <c r="H1079" t="inlineStr">
        <is>
          <t>reference product</t>
        </is>
      </c>
    </row>
    <row r="1080">
      <c r="A1080" t="inlineStr">
        <is>
          <t>Farming and supply of dry algae</t>
        </is>
      </c>
      <c r="B1080" t="n">
        <v>1</v>
      </c>
      <c r="C1080" t="inlineStr">
        <is>
          <t>RER</t>
        </is>
      </c>
      <c r="D1080" t="inlineStr">
        <is>
          <t>kilogram</t>
        </is>
      </c>
      <c r="E1080" t="inlineStr">
        <is>
          <t>Francesco TH::BioDiesel::Algae Biodiesel</t>
        </is>
      </c>
      <c r="F1080" t="inlineStr">
        <is>
          <t>production</t>
        </is>
      </c>
      <c r="H1080" t="inlineStr">
        <is>
          <t>algae harvesting for dry algae production</t>
        </is>
      </c>
    </row>
    <row r="1081">
      <c r="A1081" t="inlineStr">
        <is>
          <t>market group for electricity, medium voltage</t>
        </is>
      </c>
      <c r="B1081" t="n">
        <v>0.74892</v>
      </c>
      <c r="C1081" t="inlineStr">
        <is>
          <t>Europe without Switzerland</t>
        </is>
      </c>
      <c r="D1081" t="inlineStr">
        <is>
          <t>kilowatt hour</t>
        </is>
      </c>
      <c r="E1081" t="inlineStr">
        <is>
          <t>Materials/fuels</t>
        </is>
      </c>
      <c r="F1081" t="inlineStr">
        <is>
          <t>technosphere</t>
        </is>
      </c>
      <c r="H1081" t="inlineStr">
        <is>
          <t>electricity, medium voltage</t>
        </is>
      </c>
    </row>
    <row r="1082">
      <c r="A1082" t="inlineStr">
        <is>
          <t>Energy, gross calorific value, in biomass</t>
        </is>
      </c>
      <c r="B1082" t="n">
        <v>13.6</v>
      </c>
      <c r="D1082" t="inlineStr">
        <is>
          <t>megajoule</t>
        </is>
      </c>
      <c r="E1082" t="inlineStr">
        <is>
          <t>natural resource::biotic</t>
        </is>
      </c>
      <c r="F1082" t="inlineStr">
        <is>
          <t>biosphere</t>
        </is>
      </c>
      <c r="G1082" t="inlineStr">
        <is>
          <t>To account for primary energy in oil</t>
        </is>
      </c>
    </row>
    <row r="1083">
      <c r="A1083" t="inlineStr">
        <is>
          <t>Carbon dioxide, in air</t>
        </is>
      </c>
      <c r="B1083" t="n">
        <v>1.943333333333333</v>
      </c>
      <c r="D1083" t="inlineStr">
        <is>
          <t>kilogram</t>
        </is>
      </c>
      <c r="E1083" t="inlineStr">
        <is>
          <t>natural resource::in air</t>
        </is>
      </c>
      <c r="F1083" t="inlineStr">
        <is>
          <t>biosphere</t>
        </is>
      </c>
      <c r="G1083" t="inlineStr">
        <is>
          <t>Carbon uptake during biomass growth, based on 50.6% carbon content, dry, minus moisture content</t>
        </is>
      </c>
    </row>
    <row r="1084">
      <c r="A1084" t="inlineStr">
        <is>
          <t>glass fibre reinforced plastic production, polyester resin, hand lay-up</t>
        </is>
      </c>
      <c r="B1084" t="n">
        <v>1.24099932e-08</v>
      </c>
      <c r="C1084" t="inlineStr">
        <is>
          <t>RER</t>
        </is>
      </c>
      <c r="D1084" t="inlineStr">
        <is>
          <t>kilogram</t>
        </is>
      </c>
      <c r="E1084" t="inlineStr">
        <is>
          <t>Materials/fuels</t>
        </is>
      </c>
      <c r="F1084" t="inlineStr">
        <is>
          <t>technosphere</t>
        </is>
      </c>
      <c r="H1084" t="inlineStr">
        <is>
          <t>glass fibre reinforced plastic, polyester resin, hand lay-up</t>
        </is>
      </c>
    </row>
    <row r="1085">
      <c r="A1085" t="inlineStr">
        <is>
          <t>market for cast iron</t>
        </is>
      </c>
      <c r="B1085" t="n">
        <v>4.3965885e-12</v>
      </c>
      <c r="C1085" t="inlineStr">
        <is>
          <t>GLO</t>
        </is>
      </c>
      <c r="D1085" t="inlineStr">
        <is>
          <t>kilogram</t>
        </is>
      </c>
      <c r="E1085" t="inlineStr">
        <is>
          <t>Materials/fuels</t>
        </is>
      </c>
      <c r="F1085" t="inlineStr">
        <is>
          <t>technosphere</t>
        </is>
      </c>
      <c r="H1085" t="inlineStr">
        <is>
          <t>cast iron</t>
        </is>
      </c>
    </row>
    <row r="1086">
      <c r="A1086" t="inlineStr">
        <is>
          <t>market for concrete block</t>
        </is>
      </c>
      <c r="B1086" t="n">
        <v>5.373958419e-08</v>
      </c>
      <c r="C1086" t="inlineStr">
        <is>
          <t>DE</t>
        </is>
      </c>
      <c r="D1086" t="inlineStr">
        <is>
          <t>kilogram</t>
        </is>
      </c>
      <c r="E1086" t="inlineStr">
        <is>
          <t>Materials/fuels</t>
        </is>
      </c>
      <c r="F1086" t="inlineStr">
        <is>
          <t>technosphere</t>
        </is>
      </c>
      <c r="H1086" t="inlineStr">
        <is>
          <t>concrete block</t>
        </is>
      </c>
    </row>
    <row r="1087">
      <c r="A1087" t="inlineStr">
        <is>
          <t>market for inorganic nitrogen fertiliser, as N</t>
        </is>
      </c>
      <c r="B1087" t="n">
        <v>0.009683555299999999</v>
      </c>
      <c r="C1087" t="inlineStr">
        <is>
          <t>CH</t>
        </is>
      </c>
      <c r="D1087" t="inlineStr">
        <is>
          <t>kilogram</t>
        </is>
      </c>
      <c r="E1087" t="inlineStr">
        <is>
          <t>Materials/fuels</t>
        </is>
      </c>
      <c r="F1087" t="inlineStr">
        <is>
          <t>technosphere</t>
        </is>
      </c>
      <c r="H1087" t="inlineStr">
        <is>
          <t>inorganic nitrogen fertiliser, as N</t>
        </is>
      </c>
    </row>
    <row r="1088">
      <c r="A1088" t="inlineStr">
        <is>
          <t>market for inorganic phosphorus fertiliser, as P2O5</t>
        </is>
      </c>
      <c r="B1088" t="n">
        <v>0.009683555299999999</v>
      </c>
      <c r="C1088" t="inlineStr">
        <is>
          <t>CH</t>
        </is>
      </c>
      <c r="D1088" t="inlineStr">
        <is>
          <t>kilogram</t>
        </is>
      </c>
      <c r="E1088" t="inlineStr">
        <is>
          <t>Materials/fuels</t>
        </is>
      </c>
      <c r="F1088" t="inlineStr">
        <is>
          <t>technosphere</t>
        </is>
      </c>
      <c r="H1088" t="inlineStr">
        <is>
          <t>inorganic phosphorus fertiliser, as P2O5</t>
        </is>
      </c>
    </row>
    <row r="1089">
      <c r="A1089" t="inlineStr">
        <is>
          <t>market for steel, unalloyed</t>
        </is>
      </c>
      <c r="B1089" t="n">
        <v>1.832022481e-10</v>
      </c>
      <c r="C1089" t="inlineStr">
        <is>
          <t>GLO</t>
        </is>
      </c>
      <c r="D1089" t="inlineStr">
        <is>
          <t>kilogram</t>
        </is>
      </c>
      <c r="E1089" t="inlineStr">
        <is>
          <t>Materials/fuels</t>
        </is>
      </c>
      <c r="F1089" t="inlineStr">
        <is>
          <t>technosphere</t>
        </is>
      </c>
      <c r="H1089" t="inlineStr">
        <is>
          <t>steel, unalloyed</t>
        </is>
      </c>
    </row>
    <row r="1090">
      <c r="A1090" t="inlineStr">
        <is>
          <t>market for urea</t>
        </is>
      </c>
      <c r="B1090" t="n">
        <v>0.0215294579</v>
      </c>
      <c r="C1090" t="inlineStr">
        <is>
          <t>RER</t>
        </is>
      </c>
      <c r="D1090" t="inlineStr">
        <is>
          <t>kilogram</t>
        </is>
      </c>
      <c r="E1090" t="inlineStr">
        <is>
          <t>Materials/fuels</t>
        </is>
      </c>
      <c r="F1090" t="inlineStr">
        <is>
          <t>technosphere</t>
        </is>
      </c>
      <c r="H1090" t="inlineStr">
        <is>
          <t>urea</t>
        </is>
      </c>
    </row>
    <row r="1091">
      <c r="A1091" t="inlineStr">
        <is>
          <t>market for water, decarbonised</t>
        </is>
      </c>
      <c r="B1091" t="n">
        <v>54.16707638</v>
      </c>
      <c r="C1091" t="inlineStr">
        <is>
          <t>CH</t>
        </is>
      </c>
      <c r="D1091" t="inlineStr">
        <is>
          <t>kilogram</t>
        </is>
      </c>
      <c r="E1091" t="inlineStr">
        <is>
          <t>Materials/fuels</t>
        </is>
      </c>
      <c r="F1091" t="inlineStr">
        <is>
          <t>technosphere</t>
        </is>
      </c>
      <c r="H1091" t="inlineStr">
        <is>
          <t>water, decarbonised</t>
        </is>
      </c>
    </row>
    <row r="1092">
      <c r="A1092" t="inlineStr">
        <is>
          <t>market group for electricity, medium voltage</t>
        </is>
      </c>
      <c r="B1092" t="n">
        <v>0.3859485764</v>
      </c>
      <c r="C1092" t="inlineStr">
        <is>
          <t>Europe without Switzerland</t>
        </is>
      </c>
      <c r="D1092" t="inlineStr">
        <is>
          <t>kilowatt hour</t>
        </is>
      </c>
      <c r="E1092" t="inlineStr">
        <is>
          <t>Materials/fuels</t>
        </is>
      </c>
      <c r="F1092" t="inlineStr">
        <is>
          <t>technosphere</t>
        </is>
      </c>
      <c r="H1092" t="inlineStr">
        <is>
          <t>electricity, medium voltage</t>
        </is>
      </c>
    </row>
    <row r="1093"/>
    <row r="1094">
      <c r="A1094" t="inlineStr">
        <is>
          <t>Activity</t>
        </is>
      </c>
      <c r="B1094" t="inlineStr">
        <is>
          <t>Biodiesel production, via transesterification, from algae, energy allocation</t>
        </is>
      </c>
    </row>
    <row r="1095">
      <c r="A1095" t="inlineStr">
        <is>
          <t>location</t>
        </is>
      </c>
      <c r="B1095" t="inlineStr">
        <is>
          <t>RER</t>
        </is>
      </c>
    </row>
    <row r="1096">
      <c r="A1096" t="inlineStr">
        <is>
          <t>production amount</t>
        </is>
      </c>
      <c r="B1096" t="n">
        <v>1</v>
      </c>
    </row>
    <row r="1097">
      <c r="A1097" t="inlineStr">
        <is>
          <t>reference product</t>
        </is>
      </c>
      <c r="B1097" t="inlineStr">
        <is>
          <t>biodiesel, from algae</t>
        </is>
      </c>
    </row>
    <row r="1098">
      <c r="A1098" t="inlineStr">
        <is>
          <t>type</t>
        </is>
      </c>
      <c r="B1098" t="inlineStr">
        <is>
          <t>process</t>
        </is>
      </c>
    </row>
    <row r="1099">
      <c r="A1099" t="inlineStr">
        <is>
          <t>unit</t>
        </is>
      </c>
      <c r="B1099" t="inlineStr">
        <is>
          <t>kilogram</t>
        </is>
      </c>
    </row>
    <row r="1100">
      <c r="A1100" t="inlineStr">
        <is>
          <t>source</t>
        </is>
      </c>
      <c r="B1100" t="inlineStr">
        <is>
          <t>Life Cycle Assessment of Biofuels in EU/CH, F. Cozzolini 2018, PSI</t>
        </is>
      </c>
    </row>
    <row r="1101">
      <c r="A1101" t="inlineStr">
        <is>
          <t>Conversion efficiency (exc. Fuel)</t>
        </is>
      </c>
      <c r="B1101" t="n">
        <v>0</v>
      </c>
    </row>
    <row r="1102">
      <c r="A1102" t="inlineStr">
        <is>
          <t>classifications</t>
        </is>
      </c>
      <c r="B1102" t="inlineStr">
        <is>
          <t>CPC::35491:Biodiesel</t>
        </is>
      </c>
    </row>
    <row r="1103">
      <c r="A1103" t="inlineStr">
        <is>
          <t>Exchanges</t>
        </is>
      </c>
    </row>
    <row r="1104">
      <c r="A1104" t="inlineStr">
        <is>
          <t>name</t>
        </is>
      </c>
      <c r="B1104" t="inlineStr">
        <is>
          <t>amount</t>
        </is>
      </c>
      <c r="C1104" t="inlineStr">
        <is>
          <t>location</t>
        </is>
      </c>
      <c r="D1104" t="inlineStr">
        <is>
          <t>unit</t>
        </is>
      </c>
      <c r="E1104" t="inlineStr">
        <is>
          <t>categories</t>
        </is>
      </c>
      <c r="F1104" t="inlineStr">
        <is>
          <t>type</t>
        </is>
      </c>
      <c r="G1104" t="inlineStr">
        <is>
          <t>comment</t>
        </is>
      </c>
      <c r="H1104" t="inlineStr">
        <is>
          <t>reference product</t>
        </is>
      </c>
    </row>
    <row r="1105">
      <c r="A1105" t="inlineStr">
        <is>
          <t>Biodiesel production, via transesterification, from algae, energy allocation</t>
        </is>
      </c>
      <c r="B1105" t="n">
        <v>1</v>
      </c>
      <c r="C1105" t="inlineStr">
        <is>
          <t>RER</t>
        </is>
      </c>
      <c r="D1105" t="inlineStr">
        <is>
          <t>kilogram</t>
        </is>
      </c>
      <c r="E1105" t="inlineStr">
        <is>
          <t>Francesco TH::BioDiesel::Algae Biodiesel</t>
        </is>
      </c>
      <c r="F1105" t="inlineStr">
        <is>
          <t>production</t>
        </is>
      </c>
      <c r="H1105" t="inlineStr">
        <is>
          <t>biodiesel, from algae</t>
        </is>
      </c>
    </row>
    <row r="1106">
      <c r="A1106" t="inlineStr">
        <is>
          <t>Farming and supply of dry algae</t>
        </is>
      </c>
      <c r="B1106" t="n">
        <v>2.2084524</v>
      </c>
      <c r="C1106" t="inlineStr">
        <is>
          <t>RER</t>
        </is>
      </c>
      <c r="D1106" t="inlineStr">
        <is>
          <t>kilogram</t>
        </is>
      </c>
      <c r="E1106" t="inlineStr">
        <is>
          <t>Materials/fuels</t>
        </is>
      </c>
      <c r="F1106" t="inlineStr">
        <is>
          <t>technosphere</t>
        </is>
      </c>
      <c r="H1106" t="inlineStr">
        <is>
          <t>algae harvesting for dry algae production</t>
        </is>
      </c>
    </row>
    <row r="1107">
      <c r="A1107" t="inlineStr">
        <is>
          <t>market for ethanol, without water, in 99.7% solution state, from ethylene</t>
        </is>
      </c>
      <c r="B1107" t="n">
        <v>0.06673159200000001</v>
      </c>
      <c r="C1107" t="inlineStr">
        <is>
          <t>RER</t>
        </is>
      </c>
      <c r="D1107" t="inlineStr">
        <is>
          <t>kilogram</t>
        </is>
      </c>
      <c r="E1107" t="inlineStr">
        <is>
          <t>Materials/fuels</t>
        </is>
      </c>
      <c r="F1107" t="inlineStr">
        <is>
          <t>technosphere</t>
        </is>
      </c>
      <c r="H1107" t="inlineStr">
        <is>
          <t>ethanol, without water, in 99.7% solution state, from ethylene</t>
        </is>
      </c>
    </row>
    <row r="1108">
      <c r="A1108" t="inlineStr">
        <is>
          <t>market for heat, from steam, in chemical industry</t>
        </is>
      </c>
      <c r="B1108" t="n">
        <v>1.099446</v>
      </c>
      <c r="C1108" t="inlineStr">
        <is>
          <t>RER</t>
        </is>
      </c>
      <c r="D1108" t="inlineStr">
        <is>
          <t>megajoule</t>
        </is>
      </c>
      <c r="E1108" t="inlineStr">
        <is>
          <t>Materials/fuels</t>
        </is>
      </c>
      <c r="F1108" t="inlineStr">
        <is>
          <t>technosphere</t>
        </is>
      </c>
      <c r="H1108" t="inlineStr">
        <is>
          <t>heat, from steam, in chemical industry</t>
        </is>
      </c>
    </row>
    <row r="1109">
      <c r="A1109" t="inlineStr">
        <is>
          <t>market for heat, from steam, in chemical industry</t>
        </is>
      </c>
      <c r="B1109" t="n">
        <v>1.099446</v>
      </c>
      <c r="C1109" t="inlineStr">
        <is>
          <t>RER</t>
        </is>
      </c>
      <c r="D1109" t="inlineStr">
        <is>
          <t>megajoule</t>
        </is>
      </c>
      <c r="E1109" t="inlineStr">
        <is>
          <t>Materials/fuels</t>
        </is>
      </c>
      <c r="F1109" t="inlineStr">
        <is>
          <t>technosphere</t>
        </is>
      </c>
      <c r="H1109" t="inlineStr">
        <is>
          <t>heat, from steam, in chemical industry</t>
        </is>
      </c>
    </row>
    <row r="1110">
      <c r="A1110" t="inlineStr">
        <is>
          <t>market for heat, from steam, in chemical industry</t>
        </is>
      </c>
      <c r="B1110" t="n">
        <v>0.7170300000000001</v>
      </c>
      <c r="C1110" t="inlineStr">
        <is>
          <t>RER</t>
        </is>
      </c>
      <c r="D1110" t="inlineStr">
        <is>
          <t>megajoule</t>
        </is>
      </c>
      <c r="E1110" t="inlineStr">
        <is>
          <t>Materials/fuels</t>
        </is>
      </c>
      <c r="F1110" t="inlineStr">
        <is>
          <t>technosphere</t>
        </is>
      </c>
      <c r="H1110" t="inlineStr">
        <is>
          <t>heat, from steam, in chemical industry</t>
        </is>
      </c>
    </row>
    <row r="1111">
      <c r="A1111" t="inlineStr">
        <is>
          <t>market for heat, from steam, in chemical industry</t>
        </is>
      </c>
      <c r="B1111" t="n">
        <v>2.67282</v>
      </c>
      <c r="C1111" t="inlineStr">
        <is>
          <t>RER</t>
        </is>
      </c>
      <c r="D1111" t="inlineStr">
        <is>
          <t>megajoule</t>
        </is>
      </c>
      <c r="E1111" t="inlineStr">
        <is>
          <t>Materials/fuels</t>
        </is>
      </c>
      <c r="F1111" t="inlineStr">
        <is>
          <t>technosphere</t>
        </is>
      </c>
      <c r="H1111" t="inlineStr">
        <is>
          <t>heat, from steam, in chemical industry</t>
        </is>
      </c>
    </row>
    <row r="1112">
      <c r="A1112" t="inlineStr">
        <is>
          <t>market for hexane</t>
        </is>
      </c>
      <c r="B1112" t="n">
        <v>0.001410159</v>
      </c>
      <c r="C1112" t="inlineStr">
        <is>
          <t>GLO</t>
        </is>
      </c>
      <c r="D1112" t="inlineStr">
        <is>
          <t>kilogram</t>
        </is>
      </c>
      <c r="E1112" t="inlineStr">
        <is>
          <t>Materials/fuels</t>
        </is>
      </c>
      <c r="F1112" t="inlineStr">
        <is>
          <t>technosphere</t>
        </is>
      </c>
      <c r="H1112" t="inlineStr">
        <is>
          <t>hexane</t>
        </is>
      </c>
    </row>
    <row r="1113">
      <c r="A1113" t="inlineStr">
        <is>
          <t>market for methanol</t>
        </is>
      </c>
      <c r="B1113" t="n">
        <v>0.003537348</v>
      </c>
      <c r="C1113" t="inlineStr">
        <is>
          <t>GLO</t>
        </is>
      </c>
      <c r="D1113" t="inlineStr">
        <is>
          <t>kilogram</t>
        </is>
      </c>
      <c r="E1113" t="inlineStr">
        <is>
          <t>Materials/fuels</t>
        </is>
      </c>
      <c r="F1113" t="inlineStr">
        <is>
          <t>technosphere</t>
        </is>
      </c>
      <c r="H1113" t="inlineStr">
        <is>
          <t>methanol</t>
        </is>
      </c>
    </row>
    <row r="1114">
      <c r="A1114" t="inlineStr">
        <is>
          <t>market for methanol</t>
        </is>
      </c>
      <c r="B1114" t="n">
        <v>0.05970600000000001</v>
      </c>
      <c r="C1114" t="inlineStr">
        <is>
          <t>GLO</t>
        </is>
      </c>
      <c r="D1114" t="inlineStr">
        <is>
          <t>kilogram</t>
        </is>
      </c>
      <c r="E1114" t="inlineStr">
        <is>
          <t>Materials/fuels</t>
        </is>
      </c>
      <c r="F1114" t="inlineStr">
        <is>
          <t>technosphere</t>
        </is>
      </c>
      <c r="H1114" t="inlineStr">
        <is>
          <t>methanol</t>
        </is>
      </c>
    </row>
    <row r="1115">
      <c r="A1115" t="inlineStr">
        <is>
          <t>market for sodium hydroxide, without water, in 50% solution state</t>
        </is>
      </c>
      <c r="B1115" t="n">
        <v>0.005022</v>
      </c>
      <c r="C1115" t="inlineStr">
        <is>
          <t>GLO</t>
        </is>
      </c>
      <c r="D1115" t="inlineStr">
        <is>
          <t>kilogram</t>
        </is>
      </c>
      <c r="E1115" t="inlineStr">
        <is>
          <t>Materials/fuels</t>
        </is>
      </c>
      <c r="F1115" t="inlineStr">
        <is>
          <t>technosphere</t>
        </is>
      </c>
      <c r="H1115" t="inlineStr">
        <is>
          <t>sodium hydroxide, without water, in 50% solution state</t>
        </is>
      </c>
    </row>
    <row r="1116">
      <c r="A1116" t="inlineStr">
        <is>
          <t>market for sulfuric acid</t>
        </is>
      </c>
      <c r="B1116" t="n">
        <v>0.007552716000000001</v>
      </c>
      <c r="C1116" t="inlineStr">
        <is>
          <t>RER</t>
        </is>
      </c>
      <c r="D1116" t="inlineStr">
        <is>
          <t>kilogram</t>
        </is>
      </c>
      <c r="E1116" t="inlineStr">
        <is>
          <t>Materials/fuels</t>
        </is>
      </c>
      <c r="F1116" t="inlineStr">
        <is>
          <t>technosphere</t>
        </is>
      </c>
      <c r="H1116" t="inlineStr">
        <is>
          <t>sulfuric acid</t>
        </is>
      </c>
    </row>
    <row r="1117">
      <c r="A1117" t="inlineStr">
        <is>
          <t>market for water, completely softened</t>
        </is>
      </c>
      <c r="B1117" t="n">
        <v>0.06696000000000001</v>
      </c>
      <c r="C1117" t="inlineStr">
        <is>
          <t>RER</t>
        </is>
      </c>
      <c r="D1117" t="inlineStr">
        <is>
          <t>kilogram</t>
        </is>
      </c>
      <c r="E1117" t="inlineStr">
        <is>
          <t>Materials/fuels</t>
        </is>
      </c>
      <c r="F1117" t="inlineStr">
        <is>
          <t>technosphere</t>
        </is>
      </c>
      <c r="H1117" t="inlineStr">
        <is>
          <t>water, completely softened</t>
        </is>
      </c>
    </row>
    <row r="1118">
      <c r="A1118" t="inlineStr">
        <is>
          <t>market group for electricity, medium voltage</t>
        </is>
      </c>
      <c r="B1118" t="n">
        <v>0.03824159999999999</v>
      </c>
      <c r="C1118" t="inlineStr">
        <is>
          <t>Europe without Switzerland</t>
        </is>
      </c>
      <c r="D1118" t="inlineStr">
        <is>
          <t>kilowatt hour</t>
        </is>
      </c>
      <c r="E1118" t="inlineStr">
        <is>
          <t>Materials/fuels</t>
        </is>
      </c>
      <c r="F1118" t="inlineStr">
        <is>
          <t>technosphere</t>
        </is>
      </c>
      <c r="H1118" t="inlineStr">
        <is>
          <t>electricity, medium voltage</t>
        </is>
      </c>
    </row>
    <row r="1119">
      <c r="A1119" t="inlineStr">
        <is>
          <t>market group for electricity, medium voltage</t>
        </is>
      </c>
      <c r="B1119" t="n">
        <v>0.03824159999999999</v>
      </c>
      <c r="C1119" t="inlineStr">
        <is>
          <t>Europe without Switzerland</t>
        </is>
      </c>
      <c r="D1119" t="inlineStr">
        <is>
          <t>kilowatt hour</t>
        </is>
      </c>
      <c r="E1119" t="inlineStr">
        <is>
          <t>Materials/fuels</t>
        </is>
      </c>
      <c r="F1119" t="inlineStr">
        <is>
          <t>technosphere</t>
        </is>
      </c>
      <c r="H1119" t="inlineStr">
        <is>
          <t>electricity, medium voltage</t>
        </is>
      </c>
    </row>
    <row r="1120">
      <c r="A1120" t="inlineStr">
        <is>
          <t>market group for electricity, medium voltage</t>
        </is>
      </c>
      <c r="B1120" t="n">
        <v>0.152985</v>
      </c>
      <c r="C1120" t="inlineStr">
        <is>
          <t>Europe without Switzerland</t>
        </is>
      </c>
      <c r="D1120" t="inlineStr">
        <is>
          <t>kilowatt hour</t>
        </is>
      </c>
      <c r="E1120" t="inlineStr">
        <is>
          <t>Materials/fuels</t>
        </is>
      </c>
      <c r="F1120" t="inlineStr">
        <is>
          <t>technosphere</t>
        </is>
      </c>
      <c r="H1120" t="inlineStr">
        <is>
          <t>electricity, medium voltage</t>
        </is>
      </c>
    </row>
    <row r="1121">
      <c r="A1121" t="inlineStr">
        <is>
          <t>market group for electricity, medium voltage</t>
        </is>
      </c>
      <c r="B1121" t="n">
        <v>0.01959882</v>
      </c>
      <c r="C1121" t="inlineStr">
        <is>
          <t>Europe without Switzerland</t>
        </is>
      </c>
      <c r="D1121" t="inlineStr">
        <is>
          <t>kilowatt hour</t>
        </is>
      </c>
      <c r="E1121" t="inlineStr">
        <is>
          <t>Materials/fuels</t>
        </is>
      </c>
      <c r="F1121" t="inlineStr">
        <is>
          <t>technosphere</t>
        </is>
      </c>
      <c r="H1121" t="inlineStr">
        <is>
          <t>electricity, medium voltage</t>
        </is>
      </c>
    </row>
    <row r="1122">
      <c r="A1122" t="inlineStr">
        <is>
          <t>Carbon dioxide, non-fossil</t>
        </is>
      </c>
      <c r="B1122" t="n">
        <v>1.441759164</v>
      </c>
      <c r="D1122" t="inlineStr">
        <is>
          <t>kilogram</t>
        </is>
      </c>
      <c r="E1122" t="inlineStr">
        <is>
          <t>air</t>
        </is>
      </c>
      <c r="F1122" t="inlineStr">
        <is>
          <t>biosphere</t>
        </is>
      </c>
    </row>
    <row r="1123"/>
    <row r="1124">
      <c r="A1124" t="inlineStr">
        <is>
          <t>Activity</t>
        </is>
      </c>
      <c r="B1124" t="inlineStr">
        <is>
          <t>Biodiesel, from algae, at fuelling station</t>
        </is>
      </c>
    </row>
    <row r="1125">
      <c r="A1125" t="inlineStr">
        <is>
          <t>location</t>
        </is>
      </c>
      <c r="B1125" t="inlineStr">
        <is>
          <t>RER</t>
        </is>
      </c>
    </row>
    <row r="1126">
      <c r="A1126" t="inlineStr">
        <is>
          <t>production amount</t>
        </is>
      </c>
      <c r="B1126" t="n">
        <v>1</v>
      </c>
    </row>
    <row r="1127">
      <c r="A1127" t="inlineStr">
        <is>
          <t>reference product</t>
        </is>
      </c>
      <c r="B1127" t="inlineStr">
        <is>
          <t>biodiesel, vehicle grade</t>
        </is>
      </c>
    </row>
    <row r="1128">
      <c r="A1128" t="inlineStr">
        <is>
          <t>source</t>
        </is>
      </c>
      <c r="B1128" t="inlineStr">
        <is>
          <t>Life Cycle Assessment of Biofuels in EU/CH, F. Cozzolini 2018, PSI</t>
        </is>
      </c>
    </row>
    <row r="1129">
      <c r="A1129" t="inlineStr">
        <is>
          <t>type</t>
        </is>
      </c>
      <c r="B1129" t="inlineStr">
        <is>
          <t>process</t>
        </is>
      </c>
    </row>
    <row r="1130">
      <c r="A1130" t="inlineStr">
        <is>
          <t>unit</t>
        </is>
      </c>
      <c r="B1130" t="inlineStr">
        <is>
          <t>kilogram</t>
        </is>
      </c>
    </row>
    <row r="1131">
      <c r="A1131" t="inlineStr">
        <is>
          <t>classifications</t>
        </is>
      </c>
      <c r="B1131" t="inlineStr">
        <is>
          <t>CPC::35491:Biodiesel</t>
        </is>
      </c>
    </row>
    <row r="1132">
      <c r="A1132" t="inlineStr">
        <is>
          <t>Exchanges</t>
        </is>
      </c>
    </row>
    <row r="1133">
      <c r="A1133" t="inlineStr">
        <is>
          <t>name</t>
        </is>
      </c>
      <c r="B1133" t="inlineStr">
        <is>
          <t>amount</t>
        </is>
      </c>
      <c r="C1133" t="inlineStr">
        <is>
          <t>location</t>
        </is>
      </c>
      <c r="D1133" t="inlineStr">
        <is>
          <t>unit</t>
        </is>
      </c>
      <c r="E1133" t="inlineStr">
        <is>
          <t>categories</t>
        </is>
      </c>
      <c r="F1133" t="inlineStr">
        <is>
          <t>type</t>
        </is>
      </c>
      <c r="G1133" t="inlineStr">
        <is>
          <t>uncertainty type</t>
        </is>
      </c>
      <c r="H1133" t="inlineStr">
        <is>
          <t>loc</t>
        </is>
      </c>
      <c r="I1133" t="inlineStr">
        <is>
          <t>allocation</t>
        </is>
      </c>
      <c r="J1133" t="inlineStr">
        <is>
          <t>comment</t>
        </is>
      </c>
      <c r="K1133" t="inlineStr">
        <is>
          <t>reference product</t>
        </is>
      </c>
    </row>
    <row r="1134">
      <c r="A1134" t="inlineStr">
        <is>
          <t>Biodiesel, from algae, at fuelling station</t>
        </is>
      </c>
      <c r="B1134" t="n">
        <v>1</v>
      </c>
      <c r="C1134" t="inlineStr">
        <is>
          <t>RER</t>
        </is>
      </c>
      <c r="D1134" t="inlineStr">
        <is>
          <t>kilogram</t>
        </is>
      </c>
      <c r="F1134" t="inlineStr">
        <is>
          <t>production</t>
        </is>
      </c>
      <c r="I1134" t="n">
        <v>100</v>
      </c>
      <c r="K1134" t="inlineStr">
        <is>
          <t>biodiesel, vehicle grade</t>
        </is>
      </c>
    </row>
    <row r="1135">
      <c r="A1135" t="inlineStr">
        <is>
          <t>Biodiesel production, via transesterification, from algae, energy allocation</t>
        </is>
      </c>
      <c r="B1135" t="n">
        <v>1.00057</v>
      </c>
      <c r="C1135" t="inlineStr">
        <is>
          <t>RER</t>
        </is>
      </c>
      <c r="D1135" t="inlineStr">
        <is>
          <t>kilogram</t>
        </is>
      </c>
      <c r="F1135" t="inlineStr">
        <is>
          <t>technosphere</t>
        </is>
      </c>
      <c r="K1135" t="inlineStr">
        <is>
          <t>biodiesel, from algae</t>
        </is>
      </c>
    </row>
    <row r="1136">
      <c r="A1136" t="inlineStr">
        <is>
          <t>market group for electricity, low voltage</t>
        </is>
      </c>
      <c r="B1136" t="n">
        <v>0.0067</v>
      </c>
      <c r="C1136" t="inlineStr">
        <is>
          <t>RER</t>
        </is>
      </c>
      <c r="D1136" t="inlineStr">
        <is>
          <t>kilowatt hour</t>
        </is>
      </c>
      <c r="F1136" t="inlineStr">
        <is>
          <t>technosphere</t>
        </is>
      </c>
      <c r="K1136" t="inlineStr">
        <is>
          <t>electricity, low voltage</t>
        </is>
      </c>
    </row>
    <row r="1137">
      <c r="A1137" t="inlineStr">
        <is>
          <t>market for fly ash and scrubber sludge</t>
        </is>
      </c>
      <c r="B1137" t="n">
        <v>-0.000168</v>
      </c>
      <c r="C1137" t="inlineStr">
        <is>
          <t>Europe without Switzerland</t>
        </is>
      </c>
      <c r="D1137" t="inlineStr">
        <is>
          <t>kilogram</t>
        </is>
      </c>
      <c r="F1137" t="inlineStr">
        <is>
          <t>technosphere</t>
        </is>
      </c>
      <c r="K1137" t="inlineStr">
        <is>
          <t>fly ash and scrubber sludge</t>
        </is>
      </c>
    </row>
    <row r="1138">
      <c r="A1138" t="inlineStr">
        <is>
          <t>market for heat, central or small-scale, other than natural gas</t>
        </is>
      </c>
      <c r="B1138" t="n">
        <v>0.000584</v>
      </c>
      <c r="C1138" t="inlineStr">
        <is>
          <t>CH</t>
        </is>
      </c>
      <c r="D1138" t="inlineStr">
        <is>
          <t>megajoule</t>
        </is>
      </c>
      <c r="F1138" t="inlineStr">
        <is>
          <t>technosphere</t>
        </is>
      </c>
      <c r="K1138" t="inlineStr">
        <is>
          <t>heat, central or small-scale, other than natural gas</t>
        </is>
      </c>
    </row>
    <row r="1139">
      <c r="A1139" t="inlineStr">
        <is>
          <t>infrastructure construction, for regional distribution of oil product</t>
        </is>
      </c>
      <c r="B1139" t="n">
        <v>2.6e-10</v>
      </c>
      <c r="C1139" t="inlineStr">
        <is>
          <t>RER</t>
        </is>
      </c>
      <c r="D1139" t="inlineStr">
        <is>
          <t>unit</t>
        </is>
      </c>
      <c r="F1139" t="inlineStr">
        <is>
          <t>technosphere</t>
        </is>
      </c>
      <c r="K1139" t="inlineStr">
        <is>
          <t>infrastructure, for regional distribution of oil product</t>
        </is>
      </c>
    </row>
    <row r="1140">
      <c r="A1140" t="inlineStr">
        <is>
          <t>market for municipal solid waste</t>
        </is>
      </c>
      <c r="B1140" t="n">
        <v>-6.27e-06</v>
      </c>
      <c r="C1140" t="inlineStr">
        <is>
          <t>CH</t>
        </is>
      </c>
      <c r="D1140" t="inlineStr">
        <is>
          <t>kilogram</t>
        </is>
      </c>
      <c r="F1140" t="inlineStr">
        <is>
          <t>technosphere</t>
        </is>
      </c>
      <c r="K1140" t="inlineStr">
        <is>
          <t>municipal solid waste</t>
        </is>
      </c>
    </row>
    <row r="1141">
      <c r="A1141" t="inlineStr">
        <is>
          <t>market for rainwater mineral oil storage</t>
        </is>
      </c>
      <c r="B1141" t="n">
        <v>-7.499999999999999e-05</v>
      </c>
      <c r="C1141" t="inlineStr">
        <is>
          <t>Europe without Switzerland</t>
        </is>
      </c>
      <c r="D1141" t="inlineStr">
        <is>
          <t>cubic meter</t>
        </is>
      </c>
      <c r="F1141" t="inlineStr">
        <is>
          <t>technosphere</t>
        </is>
      </c>
      <c r="K1141" t="inlineStr">
        <is>
          <t>rainwater mineral oil storage</t>
        </is>
      </c>
    </row>
    <row r="1142">
      <c r="A1142" t="inlineStr">
        <is>
          <t>market for tap water</t>
        </is>
      </c>
      <c r="B1142" t="n">
        <v>0.0006890000000000001</v>
      </c>
      <c r="C1142" t="inlineStr">
        <is>
          <t>Europe without Switzerland</t>
        </is>
      </c>
      <c r="D1142" t="inlineStr">
        <is>
          <t>kilogram</t>
        </is>
      </c>
      <c r="F1142" t="inlineStr">
        <is>
          <t>technosphere</t>
        </is>
      </c>
      <c r="K1142" t="inlineStr">
        <is>
          <t>tap water</t>
        </is>
      </c>
    </row>
    <row r="1143">
      <c r="A1143" t="inlineStr">
        <is>
          <t>market for transport, freight train</t>
        </is>
      </c>
      <c r="B1143" t="n">
        <v>0.0336</v>
      </c>
      <c r="C1143" t="inlineStr">
        <is>
          <t>Europe without Switzerland</t>
        </is>
      </c>
      <c r="D1143" t="inlineStr">
        <is>
          <t>ton kilometer</t>
        </is>
      </c>
      <c r="F1143" t="inlineStr">
        <is>
          <t>technosphere</t>
        </is>
      </c>
      <c r="K1143" t="inlineStr">
        <is>
          <t>transport, freight train</t>
        </is>
      </c>
    </row>
    <row r="1144">
      <c r="A1144" t="inlineStr">
        <is>
          <t>market for transport, freight, lorry, unspecified</t>
        </is>
      </c>
      <c r="B1144" t="n">
        <v>0.0326</v>
      </c>
      <c r="C1144" t="inlineStr">
        <is>
          <t>RER</t>
        </is>
      </c>
      <c r="D1144" t="inlineStr">
        <is>
          <t>ton kilometer</t>
        </is>
      </c>
      <c r="F1144" t="inlineStr">
        <is>
          <t>technosphere</t>
        </is>
      </c>
      <c r="K1144" t="inlineStr">
        <is>
          <t>transport, freight, lorry, unspecified</t>
        </is>
      </c>
    </row>
    <row r="1145">
      <c r="A1145" t="inlineStr">
        <is>
          <t>treatment of wastewater, average, capacity 1E9l/year</t>
        </is>
      </c>
      <c r="B1145" t="n">
        <v>-6.89e-07</v>
      </c>
      <c r="C1145" t="inlineStr">
        <is>
          <t>Europe without Switzerland</t>
        </is>
      </c>
      <c r="D1145" t="inlineStr">
        <is>
          <t>cubic meter</t>
        </is>
      </c>
      <c r="F1145" t="inlineStr">
        <is>
          <t>technosphere</t>
        </is>
      </c>
      <c r="K1145" t="inlineStr">
        <is>
          <t>wastewater, average</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242"/>
  <sheetViews>
    <sheetView workbookViewId="0">
      <selection activeCell="A1" sqref="A1"/>
    </sheetView>
  </sheetViews>
  <sheetFormatPr baseColWidth="8" defaultRowHeight="15"/>
  <sheetData>
    <row r="1">
      <c r="A1" t="inlineStr">
        <is>
          <t>Activity</t>
        </is>
      </c>
      <c r="B1" t="inlineStr">
        <is>
          <t>Ethanol production, via fermentation, from forest residues, energy allocation</t>
        </is>
      </c>
      <c r="C1" t="inlineStr"/>
      <c r="D1" t="inlineStr"/>
      <c r="E1" t="inlineStr"/>
      <c r="F1" t="inlineStr"/>
      <c r="G1" t="inlineStr"/>
      <c r="H1" t="inlineStr"/>
    </row>
    <row r="2">
      <c r="A2" t="inlineStr">
        <is>
          <t>location</t>
        </is>
      </c>
      <c r="B2" t="inlineStr">
        <is>
          <t>RER</t>
        </is>
      </c>
      <c r="C2" t="inlineStr"/>
      <c r="D2" t="inlineStr"/>
      <c r="E2" t="inlineStr"/>
      <c r="F2" t="inlineStr"/>
      <c r="G2" t="inlineStr"/>
      <c r="H2" t="inlineStr"/>
    </row>
    <row r="3">
      <c r="A3" t="inlineStr">
        <is>
          <t>production amount</t>
        </is>
      </c>
      <c r="B3" t="n">
        <v>1</v>
      </c>
      <c r="C3" t="inlineStr"/>
      <c r="D3" t="inlineStr"/>
      <c r="E3" t="inlineStr"/>
      <c r="F3" t="inlineStr"/>
      <c r="G3" t="inlineStr"/>
      <c r="H3" t="inlineStr"/>
    </row>
    <row r="4">
      <c r="A4" t="inlineStr">
        <is>
          <t>reference product</t>
        </is>
      </c>
      <c r="B4" t="inlineStr">
        <is>
          <t>ethanol, from forest residues</t>
        </is>
      </c>
      <c r="C4" t="inlineStr"/>
      <c r="D4" t="inlineStr"/>
      <c r="E4" t="inlineStr"/>
      <c r="F4" t="inlineStr"/>
      <c r="G4" t="inlineStr"/>
      <c r="H4" t="inlineStr"/>
    </row>
    <row r="5">
      <c r="A5" t="inlineStr">
        <is>
          <t>type</t>
        </is>
      </c>
      <c r="B5" t="inlineStr">
        <is>
          <t>process</t>
        </is>
      </c>
      <c r="C5" t="inlineStr"/>
      <c r="D5" t="inlineStr"/>
      <c r="E5" t="inlineStr"/>
      <c r="F5" t="inlineStr"/>
      <c r="G5" t="inlineStr"/>
      <c r="H5" t="inlineStr"/>
    </row>
    <row r="6">
      <c r="A6" t="inlineStr">
        <is>
          <t>unit</t>
        </is>
      </c>
      <c r="B6" t="inlineStr">
        <is>
          <t>kilogram</t>
        </is>
      </c>
      <c r="C6" t="inlineStr"/>
      <c r="D6" t="inlineStr"/>
      <c r="E6" t="inlineStr"/>
      <c r="F6" t="inlineStr"/>
      <c r="G6" t="inlineStr"/>
      <c r="H6" t="inlineStr"/>
    </row>
    <row r="7">
      <c r="A7" t="inlineStr">
        <is>
          <t>source</t>
        </is>
      </c>
      <c r="B7" t="inlineStr">
        <is>
          <t>Unravelling the role of biofuels in road transport under rapid electrification. Otavio Cavalett, Francesco Cherubini, 2022. https://doi.org/10.1002/bbb.2395</t>
        </is>
      </c>
      <c r="C7" t="inlineStr"/>
      <c r="D7" t="inlineStr"/>
      <c r="E7" t="inlineStr"/>
      <c r="F7" t="inlineStr"/>
      <c r="G7" t="inlineStr"/>
      <c r="H7" t="inlineStr"/>
    </row>
    <row r="8">
      <c r="A8" t="inlineStr">
        <is>
          <t>comment</t>
        </is>
      </c>
      <c r="B8" t="inlineStr">
        <is>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is>
      </c>
      <c r="C8" t="inlineStr"/>
      <c r="D8" t="inlineStr"/>
      <c r="E8" t="inlineStr"/>
      <c r="F8" t="inlineStr"/>
      <c r="G8" t="inlineStr"/>
      <c r="H8" t="inlineStr"/>
    </row>
    <row r="9">
      <c r="A9" t="inlineStr">
        <is>
          <t>market price for ethanol [EUR/MJ]</t>
        </is>
      </c>
      <c r="B9" t="inlineStr"/>
      <c r="C9" t="inlineStr"/>
      <c r="D9" t="inlineStr"/>
      <c r="E9" t="inlineStr"/>
      <c r="F9" t="inlineStr"/>
      <c r="G9" t="inlineStr"/>
      <c r="H9" t="inlineStr"/>
    </row>
    <row r="10">
      <c r="A10" t="inlineStr">
        <is>
          <t>market price for electricity [EUR/MJ]</t>
        </is>
      </c>
      <c r="B10" t="inlineStr"/>
      <c r="C10" t="inlineStr"/>
      <c r="D10" t="inlineStr"/>
      <c r="E10" t="inlineStr"/>
      <c r="F10" t="inlineStr"/>
      <c r="G10" t="inlineStr"/>
      <c r="H10" t="inlineStr"/>
    </row>
    <row r="11">
      <c r="A11" t="inlineStr">
        <is>
          <t>Conversion efficiency (exc. Fuel)</t>
        </is>
      </c>
      <c r="B11" t="n">
        <v>0.319</v>
      </c>
      <c r="C11" t="inlineStr"/>
      <c r="D11" t="inlineStr"/>
      <c r="E11" t="inlineStr"/>
      <c r="F11" t="inlineStr"/>
      <c r="G11" t="inlineStr"/>
      <c r="H11" t="inlineStr"/>
    </row>
    <row r="12">
      <c r="A12" t="inlineStr">
        <is>
          <t>Allocation to ethanol [%]</t>
        </is>
      </c>
      <c r="B12" t="n">
        <v>0.9272297386050178</v>
      </c>
      <c r="C12" t="inlineStr"/>
      <c r="D12" t="inlineStr"/>
      <c r="E12" t="inlineStr"/>
      <c r="F12" t="inlineStr"/>
      <c r="G12" t="inlineStr"/>
      <c r="H12" t="inlineStr"/>
    </row>
    <row r="13">
      <c r="A13" t="inlineStr">
        <is>
          <t>classifications</t>
        </is>
      </c>
      <c r="B13" t="inlineStr">
        <is>
          <t>CPC::032:Non-wood forest products</t>
        </is>
      </c>
      <c r="C13" t="inlineStr"/>
      <c r="D13" t="inlineStr"/>
      <c r="E13" t="inlineStr"/>
      <c r="F13" t="inlineStr"/>
      <c r="G13" t="inlineStr"/>
      <c r="H13" t="inlineStr"/>
    </row>
    <row r="14">
      <c r="A14" t="inlineStr">
        <is>
          <t>Exchanges</t>
        </is>
      </c>
      <c r="B14" t="inlineStr"/>
      <c r="C14" t="inlineStr"/>
      <c r="D14" t="inlineStr"/>
      <c r="E14" t="inlineStr"/>
      <c r="F14" t="inlineStr"/>
      <c r="G14" t="inlineStr"/>
      <c r="H14" t="inlineStr"/>
    </row>
    <row r="15">
      <c r="A15" t="inlineStr">
        <is>
          <t>name</t>
        </is>
      </c>
      <c r="B15" t="inlineStr">
        <is>
          <t>amount</t>
        </is>
      </c>
      <c r="C15" t="inlineStr">
        <is>
          <t>location</t>
        </is>
      </c>
      <c r="D15" t="inlineStr">
        <is>
          <t>unit</t>
        </is>
      </c>
      <c r="E15" t="inlineStr">
        <is>
          <t>categories</t>
        </is>
      </c>
      <c r="F15" t="inlineStr">
        <is>
          <t>type</t>
        </is>
      </c>
      <c r="G15" t="inlineStr">
        <is>
          <t>comment</t>
        </is>
      </c>
      <c r="H15" t="inlineStr">
        <is>
          <t>reference product</t>
        </is>
      </c>
    </row>
    <row r="16">
      <c r="A16" t="inlineStr">
        <is>
          <t>Ethanol production, via fermentation, from forest residues, energy allocation</t>
        </is>
      </c>
      <c r="B16" t="n">
        <v>1</v>
      </c>
      <c r="C16" t="inlineStr">
        <is>
          <t>RER</t>
        </is>
      </c>
      <c r="D16" t="inlineStr">
        <is>
          <t>kilogram</t>
        </is>
      </c>
      <c r="E16" t="inlineStr"/>
      <c r="F16" t="inlineStr">
        <is>
          <t>production</t>
        </is>
      </c>
      <c r="G16" t="inlineStr"/>
      <c r="H16" t="inlineStr">
        <is>
          <t>ethanol, from forest residues</t>
        </is>
      </c>
    </row>
    <row r="17">
      <c r="A17" t="inlineStr">
        <is>
          <t>Supply of forest residue</t>
        </is>
      </c>
      <c r="B17" t="n">
        <v>3.901221594640746</v>
      </c>
      <c r="C17" t="inlineStr">
        <is>
          <t>RER</t>
        </is>
      </c>
      <c r="D17" t="inlineStr">
        <is>
          <t>kilogram</t>
        </is>
      </c>
      <c r="E17" t="inlineStr"/>
      <c r="F17" t="inlineStr">
        <is>
          <t>technosphere</t>
        </is>
      </c>
      <c r="G17" t="inlineStr"/>
      <c r="H17" t="inlineStr">
        <is>
          <t>Forest residue</t>
        </is>
      </c>
    </row>
    <row r="18">
      <c r="A18" t="inlineStr">
        <is>
          <t>market for enzymes</t>
        </is>
      </c>
      <c r="B18" t="n">
        <v>0.02691842900302115</v>
      </c>
      <c r="C18" t="inlineStr">
        <is>
          <t>GLO</t>
        </is>
      </c>
      <c r="D18" t="inlineStr">
        <is>
          <t>kilogram</t>
        </is>
      </c>
      <c r="E18" t="inlineStr"/>
      <c r="F18" t="inlineStr">
        <is>
          <t>technosphere</t>
        </is>
      </c>
      <c r="G18" t="inlineStr"/>
      <c r="H18" t="inlineStr">
        <is>
          <t>enzymes</t>
        </is>
      </c>
    </row>
    <row r="19">
      <c r="A19" t="inlineStr">
        <is>
          <t>market for sulfuric acid</t>
        </is>
      </c>
      <c r="B19" t="n">
        <v>0.09284907395244976</v>
      </c>
      <c r="C19" t="inlineStr">
        <is>
          <t>RER</t>
        </is>
      </c>
      <c r="D19" t="inlineStr">
        <is>
          <t>kilogram</t>
        </is>
      </c>
      <c r="E19" t="inlineStr"/>
      <c r="F19" t="inlineStr">
        <is>
          <t>technosphere</t>
        </is>
      </c>
      <c r="G19" t="inlineStr"/>
      <c r="H19" t="inlineStr">
        <is>
          <t>sulfuric acid</t>
        </is>
      </c>
    </row>
    <row r="20">
      <c r="A20" t="inlineStr">
        <is>
          <t>market for ammonia, anhydrous, liquid</t>
        </is>
      </c>
      <c r="B20" t="n">
        <v>0.0491553920924734</v>
      </c>
      <c r="C20" t="inlineStr">
        <is>
          <t>RER</t>
        </is>
      </c>
      <c r="D20" t="inlineStr">
        <is>
          <t>kilogram</t>
        </is>
      </c>
      <c r="E20" t="inlineStr"/>
      <c r="F20" t="inlineStr">
        <is>
          <t>technosphere</t>
        </is>
      </c>
      <c r="G20" t="inlineStr"/>
      <c r="H20" t="inlineStr">
        <is>
          <t>ammonia, anhydrous, liquid</t>
        </is>
      </c>
    </row>
    <row r="21">
      <c r="A21" t="inlineStr">
        <is>
          <t>market for sodium hydroxide, without water, in 50% solution state</t>
        </is>
      </c>
      <c r="B21" t="n">
        <v>0.1053329830553001</v>
      </c>
      <c r="C21" t="inlineStr">
        <is>
          <t>GLO</t>
        </is>
      </c>
      <c r="D21" t="inlineStr">
        <is>
          <t>kilogram</t>
        </is>
      </c>
      <c r="E21" t="inlineStr"/>
      <c r="F21" t="inlineStr">
        <is>
          <t>technosphere</t>
        </is>
      </c>
      <c r="G21" t="inlineStr"/>
      <c r="H21" t="inlineStr">
        <is>
          <t>sodium hydroxide, without water, in 50% solution state</t>
        </is>
      </c>
    </row>
    <row r="22">
      <c r="A22" t="inlineStr">
        <is>
          <t>market for quicklime, milled, packed</t>
        </is>
      </c>
      <c r="B22" t="n">
        <v>0.04174307106265598</v>
      </c>
      <c r="C22" t="inlineStr">
        <is>
          <t>RER</t>
        </is>
      </c>
      <c r="D22" t="inlineStr">
        <is>
          <t>kilogram</t>
        </is>
      </c>
      <c r="E22" t="inlineStr"/>
      <c r="F22" t="inlineStr">
        <is>
          <t>technosphere</t>
        </is>
      </c>
      <c r="G22" t="inlineStr"/>
      <c r="H22" t="inlineStr">
        <is>
          <t>quicklime, milled, packed</t>
        </is>
      </c>
    </row>
    <row r="23">
      <c r="A23" t="inlineStr">
        <is>
          <t>market for diammonium phosphate</t>
        </is>
      </c>
      <c r="B23" t="n">
        <v>0.006632076710889268</v>
      </c>
      <c r="C23" t="inlineStr">
        <is>
          <t>RER</t>
        </is>
      </c>
      <c r="D23" t="inlineStr">
        <is>
          <t>kilogram</t>
        </is>
      </c>
      <c r="E23" t="inlineStr"/>
      <c r="F23" t="inlineStr">
        <is>
          <t>technosphere</t>
        </is>
      </c>
      <c r="G23" t="inlineStr"/>
      <c r="H23" t="inlineStr">
        <is>
          <t>diammonium phosphate</t>
        </is>
      </c>
    </row>
    <row r="24">
      <c r="A24" t="inlineStr">
        <is>
          <t>market for glucose</t>
        </is>
      </c>
      <c r="B24" t="n">
        <v>0.05617759096282674</v>
      </c>
      <c r="C24" t="inlineStr">
        <is>
          <t>GLO</t>
        </is>
      </c>
      <c r="D24" t="inlineStr">
        <is>
          <t>kilogram</t>
        </is>
      </c>
      <c r="E24" t="inlineStr"/>
      <c r="F24" t="inlineStr">
        <is>
          <t>technosphere</t>
        </is>
      </c>
      <c r="G24" t="inlineStr"/>
      <c r="H24" t="inlineStr">
        <is>
          <t>glucose</t>
        </is>
      </c>
    </row>
    <row r="25">
      <c r="A25" t="inlineStr">
        <is>
          <t>market for tap water</t>
        </is>
      </c>
      <c r="B25" t="n">
        <v>6.889557336135558</v>
      </c>
      <c r="C25" t="inlineStr">
        <is>
          <t>Europe without Switzerland</t>
        </is>
      </c>
      <c r="D25" t="inlineStr">
        <is>
          <t>kilogram</t>
        </is>
      </c>
      <c r="E25" t="inlineStr"/>
      <c r="F25" t="inlineStr">
        <is>
          <t>technosphere</t>
        </is>
      </c>
      <c r="G25" t="inlineStr"/>
      <c r="H25" t="inlineStr">
        <is>
          <t>tap water</t>
        </is>
      </c>
    </row>
    <row r="26">
      <c r="A26" t="inlineStr">
        <is>
          <t>market for ethanol fermentation plant</t>
        </is>
      </c>
      <c r="B26" t="n">
        <v>3.206804150794693e-11</v>
      </c>
      <c r="C26" t="inlineStr">
        <is>
          <t>GLO</t>
        </is>
      </c>
      <c r="D26" t="inlineStr">
        <is>
          <t>unit</t>
        </is>
      </c>
      <c r="E26" t="inlineStr"/>
      <c r="F26" t="inlineStr">
        <is>
          <t>technosphere</t>
        </is>
      </c>
      <c r="G26" t="inlineStr"/>
      <c r="H26" t="inlineStr">
        <is>
          <t>ethanol fermentation plant</t>
        </is>
      </c>
    </row>
    <row r="27">
      <c r="A27" t="inlineStr">
        <is>
          <t>construction work, heat and power co-generation unit, 160kW electrical</t>
        </is>
      </c>
      <c r="B27" t="n">
        <v>1.443451990017076e-08</v>
      </c>
      <c r="C27" t="inlineStr">
        <is>
          <t>RER</t>
        </is>
      </c>
      <c r="D27" t="inlineStr">
        <is>
          <t>unit</t>
        </is>
      </c>
      <c r="E27" t="inlineStr"/>
      <c r="F27" t="inlineStr">
        <is>
          <t>technosphere</t>
        </is>
      </c>
      <c r="G27" t="inlineStr"/>
      <c r="H27" t="inlineStr">
        <is>
          <t>construction work, heat and power co-generation unit, 160kW electrical</t>
        </is>
      </c>
    </row>
    <row r="28">
      <c r="A28" t="inlineStr">
        <is>
          <t>Carbon dioxide, non-fossil</t>
        </is>
      </c>
      <c r="B28" t="n">
        <v>5.181021673453304</v>
      </c>
      <c r="C28" t="inlineStr"/>
      <c r="D28" t="inlineStr">
        <is>
          <t>kilogram</t>
        </is>
      </c>
      <c r="E28" t="inlineStr">
        <is>
          <t>air</t>
        </is>
      </c>
      <c r="F28" t="inlineStr">
        <is>
          <t>biosphere</t>
        </is>
      </c>
      <c r="G28" t="inlineStr"/>
      <c r="H28" t="inlineStr"/>
    </row>
    <row r="29">
      <c r="A29" t="inlineStr">
        <is>
          <t>Carbon monoxide, non-fossil</t>
        </is>
      </c>
      <c r="B29" t="n">
        <v>0.002344634178379088</v>
      </c>
      <c r="C29" t="inlineStr"/>
      <c r="D29" t="inlineStr">
        <is>
          <t>kilogram</t>
        </is>
      </c>
      <c r="E29" t="inlineStr">
        <is>
          <t>air</t>
        </is>
      </c>
      <c r="F29" t="inlineStr">
        <is>
          <t>biosphere</t>
        </is>
      </c>
      <c r="G29" t="inlineStr"/>
      <c r="H29" t="inlineStr"/>
    </row>
    <row r="30">
      <c r="A30" t="inlineStr">
        <is>
          <t>Methane, non-fossil</t>
        </is>
      </c>
      <c r="B30" t="n">
        <v>0.001170366478392224</v>
      </c>
      <c r="C30" t="inlineStr"/>
      <c r="D30" t="inlineStr">
        <is>
          <t>kilogram</t>
        </is>
      </c>
      <c r="E30" t="inlineStr">
        <is>
          <t>air</t>
        </is>
      </c>
      <c r="F30" t="inlineStr">
        <is>
          <t>biosphere</t>
        </is>
      </c>
      <c r="G30" t="inlineStr"/>
      <c r="H30" t="inlineStr"/>
    </row>
    <row r="31">
      <c r="A31" t="inlineStr">
        <is>
          <t>Nitrogen oxides</t>
        </is>
      </c>
      <c r="B31" t="n">
        <v>0.001026021279390516</v>
      </c>
      <c r="C31" t="inlineStr"/>
      <c r="D31" t="inlineStr">
        <is>
          <t>kilogram</t>
        </is>
      </c>
      <c r="E31" t="inlineStr">
        <is>
          <t>air</t>
        </is>
      </c>
      <c r="F31" t="inlineStr">
        <is>
          <t>biosphere</t>
        </is>
      </c>
      <c r="G31" t="inlineStr"/>
      <c r="H31" t="inlineStr"/>
    </row>
    <row r="32">
      <c r="A32" t="inlineStr">
        <is>
          <t>Sulfur dioxide</t>
        </is>
      </c>
      <c r="B32" t="n">
        <v>8.075528700906343e-06</v>
      </c>
      <c r="C32" t="inlineStr"/>
      <c r="D32" t="inlineStr">
        <is>
          <t>kilogram</t>
        </is>
      </c>
      <c r="E32" t="inlineStr">
        <is>
          <t>air</t>
        </is>
      </c>
      <c r="F32" t="inlineStr">
        <is>
          <t>biosphere</t>
        </is>
      </c>
      <c r="G32" t="inlineStr"/>
      <c r="H32" t="inlineStr"/>
    </row>
    <row r="33">
      <c r="A33" t="inlineStr">
        <is>
          <t>Particulates, &lt; 2.5 um</t>
        </is>
      </c>
      <c r="B33" t="n">
        <v>2.19638775778274e-06</v>
      </c>
      <c r="C33" t="inlineStr"/>
      <c r="D33" t="inlineStr">
        <is>
          <t>kilogram</t>
        </is>
      </c>
      <c r="E33" t="inlineStr">
        <is>
          <t>air</t>
        </is>
      </c>
      <c r="F33" t="inlineStr">
        <is>
          <t>biosphere</t>
        </is>
      </c>
      <c r="G33" t="inlineStr"/>
      <c r="H33" t="inlineStr"/>
    </row>
    <row r="34">
      <c r="A34" t="inlineStr">
        <is>
          <t>NMVOC, non-methane volatile organic compounds, unspecified origin</t>
        </is>
      </c>
      <c r="B34" t="n">
        <v>0.0001860882700643636</v>
      </c>
      <c r="C34" t="inlineStr"/>
      <c r="D34" t="inlineStr">
        <is>
          <t>kilogram</t>
        </is>
      </c>
      <c r="E34" t="inlineStr">
        <is>
          <t>air</t>
        </is>
      </c>
      <c r="F34" t="inlineStr">
        <is>
          <t>biosphere</t>
        </is>
      </c>
      <c r="G34" t="inlineStr"/>
      <c r="H34" t="inlineStr"/>
    </row>
    <row r="35">
      <c r="A35" t="inlineStr">
        <is>
          <t>Dinitrogen monoxide</t>
        </is>
      </c>
      <c r="B35" t="n">
        <v>0.0001057231052147642</v>
      </c>
      <c r="C35" t="inlineStr"/>
      <c r="D35" t="inlineStr">
        <is>
          <t>kilogram</t>
        </is>
      </c>
      <c r="E35" t="inlineStr">
        <is>
          <t>air</t>
        </is>
      </c>
      <c r="F35" t="inlineStr">
        <is>
          <t>biosphere</t>
        </is>
      </c>
      <c r="G35" t="inlineStr"/>
      <c r="H35" t="inlineStr"/>
    </row>
    <row r="36">
      <c r="A36" t="inlineStr">
        <is>
          <t>Lead</t>
        </is>
      </c>
      <c r="B36" t="n">
        <v>3.522803099960594e-07</v>
      </c>
      <c r="C36" t="inlineStr"/>
      <c r="D36" t="inlineStr">
        <is>
          <t>kilogram</t>
        </is>
      </c>
      <c r="E36" t="inlineStr">
        <is>
          <t>air</t>
        </is>
      </c>
      <c r="F36" t="inlineStr">
        <is>
          <t>biosphere</t>
        </is>
      </c>
      <c r="G36" t="inlineStr"/>
      <c r="H36" t="inlineStr"/>
    </row>
    <row r="37">
      <c r="A37" t="inlineStr"/>
      <c r="B37" t="inlineStr"/>
      <c r="C37" t="inlineStr"/>
      <c r="D37" t="inlineStr"/>
      <c r="E37" t="inlineStr"/>
      <c r="F37" t="inlineStr"/>
      <c r="G37" t="inlineStr"/>
      <c r="H37" t="inlineStr"/>
    </row>
    <row r="38">
      <c r="A38" t="inlineStr">
        <is>
          <t>Activity</t>
        </is>
      </c>
      <c r="B38" t="inlineStr">
        <is>
          <t>Ethanol production, via fermentation, from forest product (non-residual), energy allocation</t>
        </is>
      </c>
      <c r="C38" t="inlineStr"/>
      <c r="D38" t="inlineStr"/>
      <c r="E38" t="inlineStr"/>
      <c r="F38" t="inlineStr"/>
      <c r="G38" t="inlineStr"/>
      <c r="H38" t="inlineStr"/>
    </row>
    <row r="39">
      <c r="A39" t="inlineStr">
        <is>
          <t>location</t>
        </is>
      </c>
      <c r="B39" t="inlineStr">
        <is>
          <t>RER</t>
        </is>
      </c>
      <c r="C39" t="inlineStr"/>
      <c r="D39" t="inlineStr"/>
      <c r="E39" t="inlineStr"/>
      <c r="F39" t="inlineStr"/>
      <c r="G39" t="inlineStr"/>
      <c r="H39" t="inlineStr"/>
    </row>
    <row r="40">
      <c r="A40" t="inlineStr">
        <is>
          <t>production amount</t>
        </is>
      </c>
      <c r="B40" t="n">
        <v>1</v>
      </c>
      <c r="C40" t="inlineStr"/>
      <c r="D40" t="inlineStr"/>
      <c r="E40" t="inlineStr"/>
      <c r="F40" t="inlineStr"/>
      <c r="G40" t="inlineStr"/>
      <c r="H40" t="inlineStr"/>
    </row>
    <row r="41">
      <c r="A41" t="inlineStr">
        <is>
          <t>reference product</t>
        </is>
      </c>
      <c r="B41" t="inlineStr">
        <is>
          <t>ethanol, from forest residues</t>
        </is>
      </c>
      <c r="C41" t="inlineStr"/>
      <c r="D41" t="inlineStr"/>
      <c r="E41" t="inlineStr"/>
      <c r="F41" t="inlineStr"/>
      <c r="G41" t="inlineStr"/>
      <c r="H41" t="inlineStr"/>
    </row>
    <row r="42">
      <c r="A42" t="inlineStr">
        <is>
          <t>type</t>
        </is>
      </c>
      <c r="B42" t="inlineStr">
        <is>
          <t>process</t>
        </is>
      </c>
      <c r="C42" t="inlineStr"/>
      <c r="D42" t="inlineStr"/>
      <c r="E42" t="inlineStr"/>
      <c r="F42" t="inlineStr"/>
      <c r="G42" t="inlineStr"/>
      <c r="H42" t="inlineStr"/>
    </row>
    <row r="43">
      <c r="A43" t="inlineStr">
        <is>
          <t>unit</t>
        </is>
      </c>
      <c r="B43" t="inlineStr">
        <is>
          <t>kilogram</t>
        </is>
      </c>
      <c r="C43" t="inlineStr"/>
      <c r="D43" t="inlineStr"/>
      <c r="E43" t="inlineStr"/>
      <c r="F43" t="inlineStr"/>
      <c r="G43" t="inlineStr"/>
      <c r="H43" t="inlineStr"/>
    </row>
    <row r="44">
      <c r="A44" t="inlineStr">
        <is>
          <t>source</t>
        </is>
      </c>
      <c r="B44" t="inlineStr">
        <is>
          <t>Unravelling the role of biofuels in road transport under rapid electrification. Otavio Cavalett, Francesco Cherubini, 2022. https://doi.org/10.1002/bbb.2395</t>
        </is>
      </c>
      <c r="C44" t="inlineStr"/>
      <c r="D44" t="inlineStr"/>
      <c r="E44" t="inlineStr"/>
      <c r="F44" t="inlineStr"/>
      <c r="G44" t="inlineStr"/>
      <c r="H44" t="inlineStr"/>
    </row>
    <row r="45">
      <c r="A45" t="inlineStr">
        <is>
          <t>comment</t>
        </is>
      </c>
      <c r="B45" t="inlineStr">
        <is>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is>
      </c>
      <c r="C45" t="inlineStr"/>
      <c r="D45" t="inlineStr"/>
      <c r="E45" t="inlineStr"/>
      <c r="F45" t="inlineStr"/>
      <c r="G45" t="inlineStr"/>
      <c r="H45" t="inlineStr"/>
    </row>
    <row r="46">
      <c r="A46" t="inlineStr">
        <is>
          <t>market price for ethanol [EUR/MJ]</t>
        </is>
      </c>
      <c r="B46" t="inlineStr"/>
      <c r="C46" t="inlineStr"/>
      <c r="D46" t="inlineStr"/>
      <c r="E46" t="inlineStr"/>
      <c r="F46" t="inlineStr"/>
      <c r="G46" t="inlineStr"/>
      <c r="H46" t="inlineStr"/>
    </row>
    <row r="47">
      <c r="A47" t="inlineStr">
        <is>
          <t>market price for electricity [EUR/MJ]</t>
        </is>
      </c>
      <c r="B47" t="inlineStr"/>
      <c r="C47" t="inlineStr"/>
      <c r="D47" t="inlineStr"/>
      <c r="E47" t="inlineStr"/>
      <c r="F47" t="inlineStr"/>
      <c r="G47" t="inlineStr"/>
      <c r="H47" t="inlineStr"/>
    </row>
    <row r="48">
      <c r="A48" t="inlineStr">
        <is>
          <t>Conversion efficiency (exc. Fuel)</t>
        </is>
      </c>
      <c r="B48" t="n">
        <v>0.319</v>
      </c>
      <c r="C48" t="inlineStr"/>
      <c r="D48" t="inlineStr"/>
      <c r="E48" t="inlineStr"/>
      <c r="F48" t="inlineStr"/>
      <c r="G48" t="inlineStr"/>
      <c r="H48" t="inlineStr"/>
    </row>
    <row r="49">
      <c r="A49" t="inlineStr">
        <is>
          <t>Allocation to ethanol [%]</t>
        </is>
      </c>
      <c r="B49" t="n">
        <v>0.9272297386050178</v>
      </c>
      <c r="C49" t="inlineStr"/>
      <c r="D49" t="inlineStr"/>
      <c r="E49" t="inlineStr"/>
      <c r="F49" t="inlineStr"/>
      <c r="G49" t="inlineStr"/>
      <c r="H49" t="inlineStr"/>
    </row>
    <row r="50">
      <c r="A50" t="inlineStr">
        <is>
          <t>classifications</t>
        </is>
      </c>
      <c r="B50" t="inlineStr">
        <is>
          <t>CPC::032:Non-wood forest products</t>
        </is>
      </c>
      <c r="C50" t="inlineStr"/>
      <c r="D50" t="inlineStr"/>
      <c r="E50" t="inlineStr"/>
      <c r="F50" t="inlineStr"/>
      <c r="G50" t="inlineStr"/>
      <c r="H50" t="inlineStr"/>
    </row>
    <row r="51">
      <c r="A51" t="inlineStr">
        <is>
          <t>Exchanges</t>
        </is>
      </c>
      <c r="B51" t="inlineStr"/>
      <c r="C51" t="inlineStr"/>
      <c r="D51" t="inlineStr"/>
      <c r="E51" t="inlineStr"/>
      <c r="F51" t="inlineStr"/>
      <c r="G51" t="inlineStr"/>
      <c r="H51" t="inlineStr"/>
    </row>
    <row r="52">
      <c r="A52" t="inlineStr">
        <is>
          <t>name</t>
        </is>
      </c>
      <c r="B52" t="inlineStr">
        <is>
          <t>amount</t>
        </is>
      </c>
      <c r="C52" t="inlineStr">
        <is>
          <t>location</t>
        </is>
      </c>
      <c r="D52" t="inlineStr">
        <is>
          <t>unit</t>
        </is>
      </c>
      <c r="E52" t="inlineStr">
        <is>
          <t>categories</t>
        </is>
      </c>
      <c r="F52" t="inlineStr">
        <is>
          <t>type</t>
        </is>
      </c>
      <c r="G52" t="inlineStr">
        <is>
          <t>comment</t>
        </is>
      </c>
      <c r="H52" t="inlineStr">
        <is>
          <t>reference product</t>
        </is>
      </c>
    </row>
    <row r="53">
      <c r="A53" t="inlineStr">
        <is>
          <t>Ethanol production, via fermentation, from forest product (non-residual), energy allocation</t>
        </is>
      </c>
      <c r="B53" t="n">
        <v>1</v>
      </c>
      <c r="C53" t="inlineStr">
        <is>
          <t>RER</t>
        </is>
      </c>
      <c r="D53" t="inlineStr">
        <is>
          <t>kilogram</t>
        </is>
      </c>
      <c r="E53" t="inlineStr"/>
      <c r="F53" t="inlineStr">
        <is>
          <t>production</t>
        </is>
      </c>
      <c r="G53" t="inlineStr"/>
      <c r="H53" t="inlineStr">
        <is>
          <t>ethanol, from forest residues</t>
        </is>
      </c>
    </row>
    <row r="54">
      <c r="A54" t="inlineStr">
        <is>
          <t>market for wood chips, dry, measured as dry mass</t>
        </is>
      </c>
      <c r="B54" t="n">
        <v>3.901221594640746</v>
      </c>
      <c r="C54" t="inlineStr">
        <is>
          <t>RER</t>
        </is>
      </c>
      <c r="D54" t="inlineStr">
        <is>
          <t>kilogram</t>
        </is>
      </c>
      <c r="E54" t="inlineStr"/>
      <c r="F54" t="inlineStr">
        <is>
          <t>technosphere</t>
        </is>
      </c>
      <c r="G54" t="inlineStr"/>
      <c r="H54" t="inlineStr">
        <is>
          <t>wood chips, dry, measured as dry mass</t>
        </is>
      </c>
    </row>
    <row r="55">
      <c r="A55" t="inlineStr">
        <is>
          <t>market for enzymes</t>
        </is>
      </c>
      <c r="B55" t="n">
        <v>0.02691842900302115</v>
      </c>
      <c r="C55" t="inlineStr">
        <is>
          <t>GLO</t>
        </is>
      </c>
      <c r="D55" t="inlineStr">
        <is>
          <t>kilogram</t>
        </is>
      </c>
      <c r="E55" t="inlineStr"/>
      <c r="F55" t="inlineStr">
        <is>
          <t>technosphere</t>
        </is>
      </c>
      <c r="G55" t="inlineStr"/>
      <c r="H55" t="inlineStr">
        <is>
          <t>enzymes</t>
        </is>
      </c>
    </row>
    <row r="56">
      <c r="A56" t="inlineStr">
        <is>
          <t>market for sulfuric acid</t>
        </is>
      </c>
      <c r="B56" t="n">
        <v>0.09284907395244976</v>
      </c>
      <c r="C56" t="inlineStr">
        <is>
          <t>RER</t>
        </is>
      </c>
      <c r="D56" t="inlineStr">
        <is>
          <t>kilogram</t>
        </is>
      </c>
      <c r="E56" t="inlineStr"/>
      <c r="F56" t="inlineStr">
        <is>
          <t>technosphere</t>
        </is>
      </c>
      <c r="G56" t="inlineStr"/>
      <c r="H56" t="inlineStr">
        <is>
          <t>sulfuric acid</t>
        </is>
      </c>
    </row>
    <row r="57">
      <c r="A57" t="inlineStr">
        <is>
          <t>market for ammonia, anhydrous, liquid</t>
        </is>
      </c>
      <c r="B57" t="n">
        <v>0.0491553920924734</v>
      </c>
      <c r="C57" t="inlineStr">
        <is>
          <t>RER</t>
        </is>
      </c>
      <c r="D57" t="inlineStr">
        <is>
          <t>kilogram</t>
        </is>
      </c>
      <c r="E57" t="inlineStr"/>
      <c r="F57" t="inlineStr">
        <is>
          <t>technosphere</t>
        </is>
      </c>
      <c r="G57" t="inlineStr"/>
      <c r="H57" t="inlineStr">
        <is>
          <t>ammonia, anhydrous, liquid</t>
        </is>
      </c>
    </row>
    <row r="58">
      <c r="A58" t="inlineStr">
        <is>
          <t>market for sodium hydroxide, without water, in 50% solution state</t>
        </is>
      </c>
      <c r="B58" t="n">
        <v>0.1053329830553001</v>
      </c>
      <c r="C58" t="inlineStr">
        <is>
          <t>GLO</t>
        </is>
      </c>
      <c r="D58" t="inlineStr">
        <is>
          <t>kilogram</t>
        </is>
      </c>
      <c r="E58" t="inlineStr"/>
      <c r="F58" t="inlineStr">
        <is>
          <t>technosphere</t>
        </is>
      </c>
      <c r="G58" t="inlineStr"/>
      <c r="H58" t="inlineStr">
        <is>
          <t>sodium hydroxide, without water, in 50% solution state</t>
        </is>
      </c>
    </row>
    <row r="59">
      <c r="A59" t="inlineStr">
        <is>
          <t>market for quicklime, milled, packed</t>
        </is>
      </c>
      <c r="B59" t="n">
        <v>0.04174307106265598</v>
      </c>
      <c r="C59" t="inlineStr">
        <is>
          <t>RER</t>
        </is>
      </c>
      <c r="D59" t="inlineStr">
        <is>
          <t>kilogram</t>
        </is>
      </c>
      <c r="E59" t="inlineStr"/>
      <c r="F59" t="inlineStr">
        <is>
          <t>technosphere</t>
        </is>
      </c>
      <c r="G59" t="inlineStr"/>
      <c r="H59" t="inlineStr">
        <is>
          <t>quicklime, milled, packed</t>
        </is>
      </c>
    </row>
    <row r="60">
      <c r="A60" t="inlineStr">
        <is>
          <t>market for diammonium phosphate</t>
        </is>
      </c>
      <c r="B60" t="n">
        <v>0.006632076710889268</v>
      </c>
      <c r="C60" t="inlineStr">
        <is>
          <t>RER</t>
        </is>
      </c>
      <c r="D60" t="inlineStr">
        <is>
          <t>kilogram</t>
        </is>
      </c>
      <c r="E60" t="inlineStr"/>
      <c r="F60" t="inlineStr">
        <is>
          <t>technosphere</t>
        </is>
      </c>
      <c r="G60" t="inlineStr"/>
      <c r="H60" t="inlineStr">
        <is>
          <t>diammonium phosphate</t>
        </is>
      </c>
    </row>
    <row r="61">
      <c r="A61" t="inlineStr">
        <is>
          <t>market for glucose</t>
        </is>
      </c>
      <c r="B61" t="n">
        <v>0.05617759096282674</v>
      </c>
      <c r="C61" t="inlineStr">
        <is>
          <t>GLO</t>
        </is>
      </c>
      <c r="D61" t="inlineStr">
        <is>
          <t>kilogram</t>
        </is>
      </c>
      <c r="E61" t="inlineStr"/>
      <c r="F61" t="inlineStr">
        <is>
          <t>technosphere</t>
        </is>
      </c>
      <c r="G61" t="inlineStr"/>
      <c r="H61" t="inlineStr">
        <is>
          <t>glucose</t>
        </is>
      </c>
    </row>
    <row r="62">
      <c r="A62" t="inlineStr">
        <is>
          <t>market for tap water</t>
        </is>
      </c>
      <c r="B62" t="n">
        <v>6.889557336135558</v>
      </c>
      <c r="C62" t="inlineStr">
        <is>
          <t>Europe without Switzerland</t>
        </is>
      </c>
      <c r="D62" t="inlineStr">
        <is>
          <t>kilogram</t>
        </is>
      </c>
      <c r="E62" t="inlineStr"/>
      <c r="F62" t="inlineStr">
        <is>
          <t>technosphere</t>
        </is>
      </c>
      <c r="G62" t="inlineStr"/>
      <c r="H62" t="inlineStr">
        <is>
          <t>tap water</t>
        </is>
      </c>
    </row>
    <row r="63">
      <c r="A63" t="inlineStr">
        <is>
          <t>market for ethanol fermentation plant</t>
        </is>
      </c>
      <c r="B63" t="n">
        <v>3.206804150794693e-11</v>
      </c>
      <c r="C63" t="inlineStr">
        <is>
          <t>GLO</t>
        </is>
      </c>
      <c r="D63" t="inlineStr">
        <is>
          <t>unit</t>
        </is>
      </c>
      <c r="E63" t="inlineStr"/>
      <c r="F63" t="inlineStr">
        <is>
          <t>technosphere</t>
        </is>
      </c>
      <c r="G63" t="inlineStr"/>
      <c r="H63" t="inlineStr">
        <is>
          <t>ethanol fermentation plant</t>
        </is>
      </c>
    </row>
    <row r="64">
      <c r="A64" t="inlineStr">
        <is>
          <t>construction work, heat and power co-generation unit, 160kW electrical</t>
        </is>
      </c>
      <c r="B64" t="n">
        <v>1.443451990017076e-08</v>
      </c>
      <c r="C64" t="inlineStr">
        <is>
          <t>RER</t>
        </is>
      </c>
      <c r="D64" t="inlineStr">
        <is>
          <t>unit</t>
        </is>
      </c>
      <c r="E64" t="inlineStr"/>
      <c r="F64" t="inlineStr">
        <is>
          <t>technosphere</t>
        </is>
      </c>
      <c r="G64" t="inlineStr"/>
      <c r="H64" t="inlineStr">
        <is>
          <t>construction work, heat and power co-generation unit, 160kW electrical</t>
        </is>
      </c>
    </row>
    <row r="65">
      <c r="A65" t="inlineStr">
        <is>
          <t>Carbon dioxide, non-fossil</t>
        </is>
      </c>
      <c r="B65" t="n">
        <v>5.181021673453304</v>
      </c>
      <c r="C65" t="inlineStr"/>
      <c r="D65" t="inlineStr">
        <is>
          <t>kilogram</t>
        </is>
      </c>
      <c r="E65" t="inlineStr">
        <is>
          <t>air</t>
        </is>
      </c>
      <c r="F65" t="inlineStr">
        <is>
          <t>biosphere</t>
        </is>
      </c>
      <c r="G65" t="inlineStr"/>
      <c r="H65" t="inlineStr"/>
    </row>
    <row r="66">
      <c r="A66" t="inlineStr">
        <is>
          <t>Carbon monoxide, non-fossil</t>
        </is>
      </c>
      <c r="B66" t="n">
        <v>0.002344634178379088</v>
      </c>
      <c r="C66" t="inlineStr"/>
      <c r="D66" t="inlineStr">
        <is>
          <t>kilogram</t>
        </is>
      </c>
      <c r="E66" t="inlineStr">
        <is>
          <t>air</t>
        </is>
      </c>
      <c r="F66" t="inlineStr">
        <is>
          <t>biosphere</t>
        </is>
      </c>
      <c r="G66" t="inlineStr"/>
      <c r="H66" t="inlineStr"/>
    </row>
    <row r="67">
      <c r="A67" t="inlineStr">
        <is>
          <t>Methane, non-fossil</t>
        </is>
      </c>
      <c r="B67" t="n">
        <v>0.001170366478392224</v>
      </c>
      <c r="C67" t="inlineStr"/>
      <c r="D67" t="inlineStr">
        <is>
          <t>kilogram</t>
        </is>
      </c>
      <c r="E67" t="inlineStr">
        <is>
          <t>air</t>
        </is>
      </c>
      <c r="F67" t="inlineStr">
        <is>
          <t>biosphere</t>
        </is>
      </c>
      <c r="G67" t="inlineStr"/>
      <c r="H67" t="inlineStr"/>
    </row>
    <row r="68">
      <c r="A68" t="inlineStr">
        <is>
          <t>Nitrogen oxides</t>
        </is>
      </c>
      <c r="B68" t="n">
        <v>0.001026021279390516</v>
      </c>
      <c r="C68" t="inlineStr"/>
      <c r="D68" t="inlineStr">
        <is>
          <t>kilogram</t>
        </is>
      </c>
      <c r="E68" t="inlineStr">
        <is>
          <t>air</t>
        </is>
      </c>
      <c r="F68" t="inlineStr">
        <is>
          <t>biosphere</t>
        </is>
      </c>
      <c r="G68" t="inlineStr"/>
      <c r="H68" t="inlineStr"/>
    </row>
    <row r="69">
      <c r="A69" t="inlineStr">
        <is>
          <t>Sulfur dioxide</t>
        </is>
      </c>
      <c r="B69" t="n">
        <v>8.075528700906343e-06</v>
      </c>
      <c r="C69" t="inlineStr"/>
      <c r="D69" t="inlineStr">
        <is>
          <t>kilogram</t>
        </is>
      </c>
      <c r="E69" t="inlineStr">
        <is>
          <t>air</t>
        </is>
      </c>
      <c r="F69" t="inlineStr">
        <is>
          <t>biosphere</t>
        </is>
      </c>
      <c r="G69" t="inlineStr"/>
      <c r="H69" t="inlineStr"/>
    </row>
    <row r="70">
      <c r="A70" t="inlineStr">
        <is>
          <t>Particulates, &lt; 2.5 um</t>
        </is>
      </c>
      <c r="B70" t="n">
        <v>2.19638775778274e-06</v>
      </c>
      <c r="C70" t="inlineStr"/>
      <c r="D70" t="inlineStr">
        <is>
          <t>kilogram</t>
        </is>
      </c>
      <c r="E70" t="inlineStr">
        <is>
          <t>air</t>
        </is>
      </c>
      <c r="F70" t="inlineStr">
        <is>
          <t>biosphere</t>
        </is>
      </c>
      <c r="G70" t="inlineStr"/>
      <c r="H70" t="inlineStr"/>
    </row>
    <row r="71">
      <c r="A71" t="inlineStr">
        <is>
          <t>NMVOC, non-methane volatile organic compounds, unspecified origin</t>
        </is>
      </c>
      <c r="B71" t="n">
        <v>0.0001860882700643636</v>
      </c>
      <c r="C71" t="inlineStr"/>
      <c r="D71" t="inlineStr">
        <is>
          <t>kilogram</t>
        </is>
      </c>
      <c r="E71" t="inlineStr">
        <is>
          <t>air</t>
        </is>
      </c>
      <c r="F71" t="inlineStr">
        <is>
          <t>biosphere</t>
        </is>
      </c>
      <c r="G71" t="inlineStr"/>
      <c r="H71" t="inlineStr"/>
    </row>
    <row r="72">
      <c r="A72" t="inlineStr">
        <is>
          <t>Dinitrogen monoxide</t>
        </is>
      </c>
      <c r="B72" t="n">
        <v>0.0001057231052147642</v>
      </c>
      <c r="C72" t="inlineStr"/>
      <c r="D72" t="inlineStr">
        <is>
          <t>kilogram</t>
        </is>
      </c>
      <c r="E72" t="inlineStr">
        <is>
          <t>air</t>
        </is>
      </c>
      <c r="F72" t="inlineStr">
        <is>
          <t>biosphere</t>
        </is>
      </c>
      <c r="G72" t="inlineStr"/>
      <c r="H72" t="inlineStr"/>
    </row>
    <row r="73">
      <c r="A73" t="inlineStr">
        <is>
          <t>Lead</t>
        </is>
      </c>
      <c r="B73" t="n">
        <v>3.522803099960594e-07</v>
      </c>
      <c r="C73" t="inlineStr"/>
      <c r="D73" t="inlineStr">
        <is>
          <t>kilogram</t>
        </is>
      </c>
      <c r="E73" t="inlineStr">
        <is>
          <t>air</t>
        </is>
      </c>
      <c r="F73" t="inlineStr">
        <is>
          <t>biosphere</t>
        </is>
      </c>
      <c r="G73" t="inlineStr"/>
      <c r="H73" t="inlineStr"/>
    </row>
    <row r="74">
      <c r="A74" t="inlineStr"/>
      <c r="B74" t="inlineStr"/>
      <c r="C74" t="inlineStr"/>
      <c r="D74" t="inlineStr"/>
      <c r="E74" t="inlineStr"/>
      <c r="F74" t="inlineStr"/>
      <c r="G74" t="inlineStr"/>
      <c r="H74" t="inlineStr"/>
    </row>
    <row r="75">
      <c r="A75" t="inlineStr">
        <is>
          <t>Activity</t>
        </is>
      </c>
      <c r="B75" t="inlineStr">
        <is>
          <t>Biodiesel production, via Fischer-Tropsch, from forest residues, energy allocation</t>
        </is>
      </c>
      <c r="C75" t="inlineStr"/>
      <c r="D75" t="inlineStr"/>
      <c r="E75" t="inlineStr"/>
      <c r="F75" t="inlineStr"/>
      <c r="G75" t="inlineStr"/>
      <c r="H75" t="inlineStr"/>
    </row>
    <row r="76">
      <c r="A76" t="inlineStr">
        <is>
          <t>location</t>
        </is>
      </c>
      <c r="B76" t="inlineStr">
        <is>
          <t>RER</t>
        </is>
      </c>
      <c r="C76" t="inlineStr"/>
      <c r="D76" t="inlineStr"/>
      <c r="E76" t="inlineStr"/>
      <c r="F76" t="inlineStr"/>
      <c r="G76" t="inlineStr"/>
      <c r="H76" t="inlineStr"/>
    </row>
    <row r="77">
      <c r="A77" t="inlineStr">
        <is>
          <t>production amount</t>
        </is>
      </c>
      <c r="B77" t="n">
        <v>1</v>
      </c>
      <c r="C77" t="inlineStr"/>
      <c r="D77" t="inlineStr"/>
      <c r="E77" t="inlineStr"/>
      <c r="F77" t="inlineStr"/>
      <c r="G77" t="inlineStr"/>
      <c r="H77" t="inlineStr"/>
    </row>
    <row r="78">
      <c r="A78" t="inlineStr">
        <is>
          <t>reference product</t>
        </is>
      </c>
      <c r="B78" t="inlineStr">
        <is>
          <t>biodiesel, from forest residues</t>
        </is>
      </c>
      <c r="C78" t="inlineStr"/>
      <c r="D78" t="inlineStr"/>
      <c r="E78" t="inlineStr"/>
      <c r="F78" t="inlineStr"/>
      <c r="G78" t="inlineStr"/>
      <c r="H78" t="inlineStr"/>
    </row>
    <row r="79">
      <c r="A79" t="inlineStr">
        <is>
          <t>type</t>
        </is>
      </c>
      <c r="B79" t="inlineStr">
        <is>
          <t>process</t>
        </is>
      </c>
      <c r="C79" t="inlineStr"/>
      <c r="D79" t="inlineStr"/>
      <c r="E79" t="inlineStr"/>
      <c r="F79" t="inlineStr"/>
      <c r="G79" t="inlineStr"/>
      <c r="H79" t="inlineStr"/>
    </row>
    <row r="80">
      <c r="A80" t="inlineStr">
        <is>
          <t>unit</t>
        </is>
      </c>
      <c r="B80" t="inlineStr">
        <is>
          <t>kilogram</t>
        </is>
      </c>
      <c r="C80" t="inlineStr"/>
      <c r="D80" t="inlineStr"/>
      <c r="E80" t="inlineStr"/>
      <c r="F80" t="inlineStr"/>
      <c r="G80" t="inlineStr"/>
      <c r="H80" t="inlineStr"/>
    </row>
    <row r="81">
      <c r="A81" t="inlineStr">
        <is>
          <t>source</t>
        </is>
      </c>
      <c r="B81" t="inlineStr">
        <is>
          <t>Unravelling the role of biofuels in road transport under rapid electrification. Otavio Cavalett, Francesco Cherubini, 2022. https://doi.org/10.1002/bbb.2395</t>
        </is>
      </c>
      <c r="C81" t="inlineStr"/>
      <c r="D81" t="inlineStr"/>
      <c r="E81" t="inlineStr"/>
      <c r="F81" t="inlineStr"/>
      <c r="G81" t="inlineStr"/>
      <c r="H81" t="inlineStr"/>
    </row>
    <row r="82">
      <c r="A82" t="inlineStr">
        <is>
          <t>comment</t>
        </is>
      </c>
      <c r="B82" t="inlineStr">
        <is>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is>
      </c>
      <c r="C82" t="inlineStr"/>
      <c r="D82" t="inlineStr"/>
      <c r="E82" t="inlineStr"/>
      <c r="F82" t="inlineStr"/>
      <c r="G82" t="inlineStr"/>
      <c r="H82" t="inlineStr"/>
    </row>
    <row r="83">
      <c r="A83" t="inlineStr">
        <is>
          <t>market price for ethanol [EUR/MJ]</t>
        </is>
      </c>
      <c r="B83" t="inlineStr"/>
      <c r="C83" t="inlineStr"/>
      <c r="D83" t="inlineStr"/>
      <c r="E83" t="inlineStr"/>
      <c r="F83" t="inlineStr"/>
      <c r="G83" t="inlineStr"/>
      <c r="H83" t="inlineStr"/>
    </row>
    <row r="84">
      <c r="A84" t="inlineStr">
        <is>
          <t>market price for electricity [EUR/MJ]</t>
        </is>
      </c>
      <c r="B84" t="inlineStr"/>
      <c r="C84" t="inlineStr"/>
      <c r="D84" t="inlineStr"/>
      <c r="E84" t="inlineStr"/>
      <c r="F84" t="inlineStr"/>
      <c r="G84" t="inlineStr"/>
      <c r="H84" t="inlineStr"/>
    </row>
    <row r="85">
      <c r="A85" t="inlineStr">
        <is>
          <t>Conversion efficiency (exc. Fuel)</t>
        </is>
      </c>
      <c r="B85" t="inlineStr"/>
      <c r="C85" t="inlineStr"/>
      <c r="D85" t="inlineStr"/>
      <c r="E85" t="inlineStr"/>
      <c r="F85" t="inlineStr"/>
      <c r="G85" t="inlineStr"/>
      <c r="H85" t="inlineStr"/>
    </row>
    <row r="86">
      <c r="A86" t="inlineStr">
        <is>
          <t>Allocation to biodiesel [%]</t>
        </is>
      </c>
      <c r="B86" t="n">
        <v>0.5865246774523858</v>
      </c>
      <c r="C86" t="inlineStr"/>
      <c r="D86" t="inlineStr"/>
      <c r="E86" t="inlineStr"/>
      <c r="F86" t="inlineStr"/>
      <c r="G86" t="inlineStr"/>
      <c r="H86" t="inlineStr"/>
    </row>
    <row r="87">
      <c r="A87" t="inlineStr">
        <is>
          <t>classifications</t>
        </is>
      </c>
      <c r="B87" t="inlineStr">
        <is>
          <t>CPC::032:Non-wood forest products</t>
        </is>
      </c>
      <c r="C87" t="inlineStr"/>
      <c r="D87" t="inlineStr"/>
      <c r="E87" t="inlineStr"/>
      <c r="F87" t="inlineStr"/>
      <c r="G87" t="inlineStr"/>
      <c r="H87" t="inlineStr"/>
    </row>
    <row r="88">
      <c r="A88" t="inlineStr">
        <is>
          <t>Exchanges</t>
        </is>
      </c>
      <c r="B88" t="inlineStr"/>
      <c r="C88" t="inlineStr"/>
      <c r="D88" t="inlineStr"/>
      <c r="E88" t="inlineStr"/>
      <c r="F88" t="inlineStr"/>
      <c r="G88" t="inlineStr"/>
      <c r="H88" t="inlineStr"/>
    </row>
    <row r="89">
      <c r="A89" t="inlineStr">
        <is>
          <t>name</t>
        </is>
      </c>
      <c r="B89" t="inlineStr">
        <is>
          <t>amount</t>
        </is>
      </c>
      <c r="C89" t="inlineStr">
        <is>
          <t>location</t>
        </is>
      </c>
      <c r="D89" t="inlineStr">
        <is>
          <t>unit</t>
        </is>
      </c>
      <c r="E89" t="inlineStr">
        <is>
          <t>categories</t>
        </is>
      </c>
      <c r="F89" t="inlineStr">
        <is>
          <t>type</t>
        </is>
      </c>
      <c r="G89" t="inlineStr">
        <is>
          <t>comment</t>
        </is>
      </c>
      <c r="H89" t="inlineStr">
        <is>
          <t>reference product</t>
        </is>
      </c>
    </row>
    <row r="90">
      <c r="A90" t="inlineStr">
        <is>
          <t>Biodiesel production, via Fischer-Tropsch, from forest residues, energy allocation</t>
        </is>
      </c>
      <c r="B90" t="n">
        <v>1</v>
      </c>
      <c r="C90" t="inlineStr">
        <is>
          <t>RER</t>
        </is>
      </c>
      <c r="D90" t="inlineStr">
        <is>
          <t>kilogram</t>
        </is>
      </c>
      <c r="E90" t="inlineStr"/>
      <c r="F90" t="inlineStr">
        <is>
          <t>production</t>
        </is>
      </c>
      <c r="G90" t="inlineStr"/>
      <c r="H90" t="inlineStr">
        <is>
          <t>biodiesel, from forest residues</t>
        </is>
      </c>
    </row>
    <row r="91">
      <c r="A91" t="inlineStr">
        <is>
          <t>Supply of forest residue</t>
        </is>
      </c>
      <c r="B91" t="n">
        <v>3.809133729264796</v>
      </c>
      <c r="C91" t="inlineStr">
        <is>
          <t>RER</t>
        </is>
      </c>
      <c r="D91" t="inlineStr">
        <is>
          <t>kilogram</t>
        </is>
      </c>
      <c r="E91" t="inlineStr"/>
      <c r="F91" t="inlineStr">
        <is>
          <t>technosphere</t>
        </is>
      </c>
      <c r="G91" t="inlineStr"/>
      <c r="H91" t="inlineStr">
        <is>
          <t>Forest residue</t>
        </is>
      </c>
    </row>
    <row r="92">
      <c r="A92" t="inlineStr">
        <is>
          <t>market for sulfuric acid</t>
        </is>
      </c>
      <c r="B92" t="n">
        <v>0.006856440712676633</v>
      </c>
      <c r="C92" t="inlineStr">
        <is>
          <t>RER</t>
        </is>
      </c>
      <c r="D92" t="inlineStr">
        <is>
          <t>kilogram</t>
        </is>
      </c>
      <c r="E92" t="inlineStr"/>
      <c r="F92" t="inlineStr">
        <is>
          <t>technosphere</t>
        </is>
      </c>
      <c r="G92" t="inlineStr"/>
      <c r="H92" t="inlineStr">
        <is>
          <t>sulfuric acid</t>
        </is>
      </c>
    </row>
    <row r="93">
      <c r="A93" t="inlineStr">
        <is>
          <t>market for sodium hydroxide, without water, in 50% solution state</t>
        </is>
      </c>
      <c r="B93" t="n">
        <v>0.001714110178169158</v>
      </c>
      <c r="C93" t="inlineStr">
        <is>
          <t>GLO</t>
        </is>
      </c>
      <c r="D93" t="inlineStr">
        <is>
          <t>kilogram</t>
        </is>
      </c>
      <c r="E93" t="inlineStr"/>
      <c r="F93" t="inlineStr">
        <is>
          <t>technosphere</t>
        </is>
      </c>
      <c r="G93" t="inlineStr"/>
      <c r="H93" t="inlineStr">
        <is>
          <t>sodium hydroxide, without water, in 50% solution state</t>
        </is>
      </c>
    </row>
    <row r="94">
      <c r="A94" t="inlineStr">
        <is>
          <t>market for tap water</t>
        </is>
      </c>
      <c r="B94" t="n">
        <v>0.2940651238992423</v>
      </c>
      <c r="C94" t="inlineStr">
        <is>
          <t>Europe without Switzerland</t>
        </is>
      </c>
      <c r="D94" t="inlineStr">
        <is>
          <t>kilogram</t>
        </is>
      </c>
      <c r="E94" t="inlineStr"/>
      <c r="F94" t="inlineStr">
        <is>
          <t>technosphere</t>
        </is>
      </c>
      <c r="G94" t="inlineStr"/>
      <c r="H94" t="inlineStr">
        <is>
          <t>tap water</t>
        </is>
      </c>
    </row>
    <row r="95">
      <c r="A95" t="inlineStr">
        <is>
          <t>market for dolomite</t>
        </is>
      </c>
      <c r="B95" t="n">
        <v>0.02095023551095638</v>
      </c>
      <c r="C95" t="inlineStr">
        <is>
          <t>RoW</t>
        </is>
      </c>
      <c r="D95" t="inlineStr">
        <is>
          <t>kilogram</t>
        </is>
      </c>
      <c r="E95" t="inlineStr"/>
      <c r="F95" t="inlineStr">
        <is>
          <t>technosphere</t>
        </is>
      </c>
      <c r="G95" t="inlineStr"/>
      <c r="H95" t="inlineStr">
        <is>
          <t>dolomite</t>
        </is>
      </c>
    </row>
    <row r="96">
      <c r="A96" t="inlineStr">
        <is>
          <t>market for zeolite, powder</t>
        </is>
      </c>
      <c r="B96" t="n">
        <v>0.004190047102191276</v>
      </c>
      <c r="C96" t="inlineStr">
        <is>
          <t>GLO</t>
        </is>
      </c>
      <c r="D96" t="inlineStr">
        <is>
          <t>kilogram</t>
        </is>
      </c>
      <c r="E96" t="inlineStr"/>
      <c r="F96" t="inlineStr">
        <is>
          <t>technosphere</t>
        </is>
      </c>
      <c r="G96" t="inlineStr"/>
      <c r="H96" t="inlineStr">
        <is>
          <t>zeolite, powder</t>
        </is>
      </c>
    </row>
    <row r="97">
      <c r="A97" t="inlineStr">
        <is>
          <t>market for silica sand</t>
        </is>
      </c>
      <c r="B97" t="n">
        <v>0.02590210935900061</v>
      </c>
      <c r="C97" t="inlineStr">
        <is>
          <t>GLO</t>
        </is>
      </c>
      <c r="D97" t="inlineStr">
        <is>
          <t>kilogram</t>
        </is>
      </c>
      <c r="E97" t="inlineStr"/>
      <c r="F97" t="inlineStr">
        <is>
          <t>technosphere</t>
        </is>
      </c>
      <c r="G97" t="inlineStr"/>
      <c r="H97" t="inlineStr">
        <is>
          <t>silica sand</t>
        </is>
      </c>
    </row>
    <row r="98">
      <c r="A98" t="inlineStr">
        <is>
          <t>market for industrial furnace, natural gas</t>
        </is>
      </c>
      <c r="B98" t="n">
        <v>3.885316403850092e-09</v>
      </c>
      <c r="C98" t="inlineStr">
        <is>
          <t>GLO</t>
        </is>
      </c>
      <c r="D98" t="inlineStr">
        <is>
          <t>unit</t>
        </is>
      </c>
      <c r="E98" t="inlineStr"/>
      <c r="F98" t="inlineStr">
        <is>
          <t>technosphere</t>
        </is>
      </c>
      <c r="G98" t="inlineStr"/>
      <c r="H98" t="inlineStr">
        <is>
          <t>industrial furnace, natural gas</t>
        </is>
      </c>
    </row>
    <row r="99">
      <c r="A99" t="inlineStr">
        <is>
          <t>market for synthetic gas factory</t>
        </is>
      </c>
      <c r="B99" t="n">
        <v>1.915994265820192e-09</v>
      </c>
      <c r="C99" t="inlineStr">
        <is>
          <t>GLO</t>
        </is>
      </c>
      <c r="D99" t="inlineStr">
        <is>
          <t>unit</t>
        </is>
      </c>
      <c r="E99" t="inlineStr"/>
      <c r="F99" t="inlineStr">
        <is>
          <t>technosphere</t>
        </is>
      </c>
      <c r="G99" t="inlineStr"/>
      <c r="H99" t="inlineStr">
        <is>
          <t>synthetic gas factory</t>
        </is>
      </c>
    </row>
    <row r="100">
      <c r="A100" t="inlineStr">
        <is>
          <t>Carbon dioxide, non-fossil</t>
        </is>
      </c>
      <c r="B100" t="n">
        <v>4.077544542289576</v>
      </c>
      <c r="C100" t="inlineStr"/>
      <c r="D100" t="inlineStr">
        <is>
          <t>kilogram</t>
        </is>
      </c>
      <c r="E100" t="inlineStr">
        <is>
          <t>air</t>
        </is>
      </c>
      <c r="F100" t="inlineStr">
        <is>
          <t>biosphere</t>
        </is>
      </c>
      <c r="G100" t="inlineStr"/>
      <c r="H100" t="inlineStr"/>
    </row>
    <row r="101">
      <c r="A101" t="inlineStr">
        <is>
          <t>Carbon monoxide, non-fossil</t>
        </is>
      </c>
      <c r="B101" t="n">
        <v>1.679827974605775e-06</v>
      </c>
      <c r="C101" t="inlineStr"/>
      <c r="D101" t="inlineStr">
        <is>
          <t>kilogram</t>
        </is>
      </c>
      <c r="E101" t="inlineStr">
        <is>
          <t>air</t>
        </is>
      </c>
      <c r="F101" t="inlineStr">
        <is>
          <t>biosphere</t>
        </is>
      </c>
      <c r="G101" t="inlineStr"/>
      <c r="H101" t="inlineStr"/>
    </row>
    <row r="102">
      <c r="A102" t="inlineStr">
        <is>
          <t>Methane, non-fossil</t>
        </is>
      </c>
      <c r="B102" t="n">
        <v>1.599836166291214e-06</v>
      </c>
      <c r="C102" t="inlineStr"/>
      <c r="D102" t="inlineStr">
        <is>
          <t>kilogram</t>
        </is>
      </c>
      <c r="E102" t="inlineStr">
        <is>
          <t>air</t>
        </is>
      </c>
      <c r="F102" t="inlineStr">
        <is>
          <t>biosphere</t>
        </is>
      </c>
      <c r="G102" t="inlineStr"/>
      <c r="H102" t="inlineStr"/>
    </row>
    <row r="103">
      <c r="A103" t="inlineStr">
        <is>
          <t>Nitrogen oxides</t>
        </is>
      </c>
      <c r="B103" t="n">
        <v>1.432234282203563e-05</v>
      </c>
      <c r="C103" t="inlineStr"/>
      <c r="D103" t="inlineStr">
        <is>
          <t>kilogram</t>
        </is>
      </c>
      <c r="E103" t="inlineStr">
        <is>
          <t>air</t>
        </is>
      </c>
      <c r="F103" t="inlineStr">
        <is>
          <t>biosphere</t>
        </is>
      </c>
      <c r="G103" t="inlineStr"/>
      <c r="H103" t="inlineStr"/>
    </row>
    <row r="104">
      <c r="A104" t="inlineStr">
        <is>
          <t>Sulfur dioxide</t>
        </is>
      </c>
      <c r="B104" t="n">
        <v>4.380503788654515e-07</v>
      </c>
      <c r="C104" t="inlineStr"/>
      <c r="D104" t="inlineStr">
        <is>
          <t>kilogram</t>
        </is>
      </c>
      <c r="E104" t="inlineStr">
        <is>
          <t>air</t>
        </is>
      </c>
      <c r="F104" t="inlineStr">
        <is>
          <t>biosphere</t>
        </is>
      </c>
      <c r="G104" t="inlineStr"/>
      <c r="H104" t="inlineStr"/>
    </row>
    <row r="105">
      <c r="A105" t="inlineStr">
        <is>
          <t>Particulates, &lt; 2.5 um</t>
        </is>
      </c>
      <c r="B105" t="n">
        <v>1.599836166291214e-07</v>
      </c>
      <c r="C105" t="inlineStr"/>
      <c r="D105" t="inlineStr">
        <is>
          <t>kilogram</t>
        </is>
      </c>
      <c r="E105" t="inlineStr">
        <is>
          <t>air</t>
        </is>
      </c>
      <c r="F105" t="inlineStr">
        <is>
          <t>biosphere</t>
        </is>
      </c>
      <c r="G105" t="inlineStr"/>
      <c r="H105" t="inlineStr"/>
    </row>
    <row r="106">
      <c r="A106" t="inlineStr">
        <is>
          <t>Dinitrogen monoxide</t>
        </is>
      </c>
      <c r="B106" t="n">
        <v>7.999180831456072e-08</v>
      </c>
      <c r="C106" t="inlineStr"/>
      <c r="D106" t="inlineStr">
        <is>
          <t>kilogram</t>
        </is>
      </c>
      <c r="E106" t="inlineStr">
        <is>
          <t>air</t>
        </is>
      </c>
      <c r="F106" t="inlineStr">
        <is>
          <t>biosphere</t>
        </is>
      </c>
      <c r="G106" t="inlineStr"/>
      <c r="H106" t="inlineStr"/>
    </row>
    <row r="107">
      <c r="A107" t="inlineStr"/>
      <c r="B107" t="inlineStr"/>
      <c r="C107" t="inlineStr"/>
      <c r="D107" t="inlineStr"/>
      <c r="E107" t="inlineStr"/>
      <c r="F107" t="inlineStr"/>
      <c r="G107" t="inlineStr"/>
      <c r="H107" t="inlineStr"/>
    </row>
    <row r="108">
      <c r="A108" t="inlineStr">
        <is>
          <t>Activity</t>
        </is>
      </c>
      <c r="B108" t="inlineStr">
        <is>
          <t>Biodiesel production, via Fischer-Tropsch, from forest product (non-residual), energy allocation</t>
        </is>
      </c>
      <c r="C108" t="inlineStr"/>
      <c r="D108" t="inlineStr"/>
      <c r="E108" t="inlineStr"/>
      <c r="F108" t="inlineStr"/>
      <c r="G108" t="inlineStr"/>
      <c r="H108" t="inlineStr"/>
    </row>
    <row r="109">
      <c r="A109" t="inlineStr">
        <is>
          <t>location</t>
        </is>
      </c>
      <c r="B109" t="inlineStr">
        <is>
          <t>RER</t>
        </is>
      </c>
      <c r="C109" t="inlineStr"/>
      <c r="D109" t="inlineStr"/>
      <c r="E109" t="inlineStr"/>
      <c r="F109" t="inlineStr"/>
      <c r="G109" t="inlineStr"/>
      <c r="H109" t="inlineStr"/>
    </row>
    <row r="110">
      <c r="A110" t="inlineStr">
        <is>
          <t>production amount</t>
        </is>
      </c>
      <c r="B110" t="n">
        <v>1</v>
      </c>
      <c r="C110" t="inlineStr"/>
      <c r="D110" t="inlineStr"/>
      <c r="E110" t="inlineStr"/>
      <c r="F110" t="inlineStr"/>
      <c r="G110" t="inlineStr"/>
      <c r="H110" t="inlineStr"/>
    </row>
    <row r="111">
      <c r="A111" t="inlineStr">
        <is>
          <t>reference product</t>
        </is>
      </c>
      <c r="B111" t="inlineStr">
        <is>
          <t>biodiesel, from forest residues</t>
        </is>
      </c>
      <c r="C111" t="inlineStr"/>
      <c r="D111" t="inlineStr"/>
      <c r="E111" t="inlineStr"/>
      <c r="F111" t="inlineStr"/>
      <c r="G111" t="inlineStr"/>
      <c r="H111" t="inlineStr"/>
    </row>
    <row r="112">
      <c r="A112" t="inlineStr">
        <is>
          <t>type</t>
        </is>
      </c>
      <c r="B112" t="inlineStr">
        <is>
          <t>process</t>
        </is>
      </c>
      <c r="C112" t="inlineStr"/>
      <c r="D112" t="inlineStr"/>
      <c r="E112" t="inlineStr"/>
      <c r="F112" t="inlineStr"/>
      <c r="G112" t="inlineStr"/>
      <c r="H112" t="inlineStr"/>
    </row>
    <row r="113">
      <c r="A113" t="inlineStr">
        <is>
          <t>unit</t>
        </is>
      </c>
      <c r="B113" t="inlineStr">
        <is>
          <t>kilogram</t>
        </is>
      </c>
      <c r="C113" t="inlineStr"/>
      <c r="D113" t="inlineStr"/>
      <c r="E113" t="inlineStr"/>
      <c r="F113" t="inlineStr"/>
      <c r="G113" t="inlineStr"/>
      <c r="H113" t="inlineStr"/>
    </row>
    <row r="114">
      <c r="A114" t="inlineStr">
        <is>
          <t>source</t>
        </is>
      </c>
      <c r="B114" t="inlineStr">
        <is>
          <t>Unravelling the role of biofuels in road transport under rapid electrification. Otavio Cavalett, Francesco Cherubini, 2022. https://doi.org/10.1002/bbb.2395</t>
        </is>
      </c>
      <c r="C114" t="inlineStr"/>
      <c r="D114" t="inlineStr"/>
      <c r="E114" t="inlineStr"/>
      <c r="F114" t="inlineStr"/>
      <c r="G114" t="inlineStr"/>
      <c r="H114" t="inlineStr"/>
    </row>
    <row r="115">
      <c r="A115" t="inlineStr">
        <is>
          <t>comment</t>
        </is>
      </c>
      <c r="B115" t="inlineStr">
        <is>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is>
      </c>
      <c r="C115" t="inlineStr"/>
      <c r="D115" t="inlineStr"/>
      <c r="E115" t="inlineStr"/>
      <c r="F115" t="inlineStr"/>
      <c r="G115" t="inlineStr"/>
      <c r="H115" t="inlineStr"/>
    </row>
    <row r="116">
      <c r="A116" t="inlineStr">
        <is>
          <t>market price for ethanol [EUR/MJ]</t>
        </is>
      </c>
      <c r="B116" t="inlineStr"/>
      <c r="C116" t="inlineStr"/>
      <c r="D116" t="inlineStr"/>
      <c r="E116" t="inlineStr"/>
      <c r="F116" t="inlineStr"/>
      <c r="G116" t="inlineStr"/>
      <c r="H116" t="inlineStr"/>
    </row>
    <row r="117">
      <c r="A117" t="inlineStr">
        <is>
          <t>market price for electricity [EUR/MJ]</t>
        </is>
      </c>
      <c r="B117" t="inlineStr"/>
      <c r="C117" t="inlineStr"/>
      <c r="D117" t="inlineStr"/>
      <c r="E117" t="inlineStr"/>
      <c r="F117" t="inlineStr"/>
      <c r="G117" t="inlineStr"/>
      <c r="H117" t="inlineStr"/>
    </row>
    <row r="118">
      <c r="A118" t="inlineStr">
        <is>
          <t>Conversion efficiency (exc. Fuel)</t>
        </is>
      </c>
      <c r="B118" t="inlineStr"/>
      <c r="C118" t="inlineStr"/>
      <c r="D118" t="inlineStr"/>
      <c r="E118" t="inlineStr"/>
      <c r="F118" t="inlineStr"/>
      <c r="G118" t="inlineStr"/>
      <c r="H118" t="inlineStr"/>
    </row>
    <row r="119">
      <c r="A119" t="inlineStr">
        <is>
          <t>Allocation to biodiesel [%]</t>
        </is>
      </c>
      <c r="B119" t="n">
        <v>0.5865246774523858</v>
      </c>
      <c r="C119" t="inlineStr"/>
      <c r="D119" t="inlineStr"/>
      <c r="E119" t="inlineStr"/>
      <c r="F119" t="inlineStr"/>
      <c r="G119" t="inlineStr"/>
      <c r="H119" t="inlineStr"/>
    </row>
    <row r="120">
      <c r="A120" t="inlineStr">
        <is>
          <t>classifications</t>
        </is>
      </c>
      <c r="B120" t="inlineStr">
        <is>
          <t>CPC::032:Non-wood forest products</t>
        </is>
      </c>
      <c r="C120" t="inlineStr"/>
      <c r="D120" t="inlineStr"/>
      <c r="E120" t="inlineStr"/>
      <c r="F120" t="inlineStr"/>
      <c r="G120" t="inlineStr"/>
      <c r="H120" t="inlineStr"/>
    </row>
    <row r="121">
      <c r="A121" t="inlineStr">
        <is>
          <t>Exchanges</t>
        </is>
      </c>
      <c r="B121" t="inlineStr"/>
      <c r="C121" t="inlineStr"/>
      <c r="D121" t="inlineStr"/>
      <c r="E121" t="inlineStr"/>
      <c r="F121" t="inlineStr"/>
      <c r="G121" t="inlineStr"/>
      <c r="H121" t="inlineStr"/>
    </row>
    <row r="122">
      <c r="A122" t="inlineStr">
        <is>
          <t>name</t>
        </is>
      </c>
      <c r="B122" t="inlineStr">
        <is>
          <t>amount</t>
        </is>
      </c>
      <c r="C122" t="inlineStr">
        <is>
          <t>location</t>
        </is>
      </c>
      <c r="D122" t="inlineStr">
        <is>
          <t>unit</t>
        </is>
      </c>
      <c r="E122" t="inlineStr">
        <is>
          <t>categories</t>
        </is>
      </c>
      <c r="F122" t="inlineStr">
        <is>
          <t>type</t>
        </is>
      </c>
      <c r="G122" t="inlineStr">
        <is>
          <t>comment</t>
        </is>
      </c>
      <c r="H122" t="inlineStr">
        <is>
          <t>reference product</t>
        </is>
      </c>
    </row>
    <row r="123">
      <c r="A123" t="inlineStr">
        <is>
          <t>Biodiesel production, via Fischer-Tropsch, from forest residues, energy allocation</t>
        </is>
      </c>
      <c r="B123" t="n">
        <v>1</v>
      </c>
      <c r="C123" t="inlineStr">
        <is>
          <t>RER</t>
        </is>
      </c>
      <c r="D123" t="inlineStr">
        <is>
          <t>kilogram</t>
        </is>
      </c>
      <c r="E123" t="inlineStr"/>
      <c r="F123" t="inlineStr">
        <is>
          <t>production</t>
        </is>
      </c>
      <c r="G123" t="inlineStr"/>
      <c r="H123" t="inlineStr">
        <is>
          <t>biodiesel, from forest residues</t>
        </is>
      </c>
    </row>
    <row r="124">
      <c r="A124" t="inlineStr">
        <is>
          <t>market for wood chips, dry, measured as dry mass</t>
        </is>
      </c>
      <c r="B124" t="n">
        <v>3.809133729264796</v>
      </c>
      <c r="C124" t="inlineStr">
        <is>
          <t>RER</t>
        </is>
      </c>
      <c r="D124" t="inlineStr">
        <is>
          <t>kilogram</t>
        </is>
      </c>
      <c r="E124" t="inlineStr"/>
      <c r="F124" t="inlineStr">
        <is>
          <t>technosphere</t>
        </is>
      </c>
      <c r="G124" t="inlineStr"/>
      <c r="H124" t="inlineStr">
        <is>
          <t>wood chips, dry, measured as dry mass</t>
        </is>
      </c>
    </row>
    <row r="125">
      <c r="A125" t="inlineStr">
        <is>
          <t>market for sulfuric acid</t>
        </is>
      </c>
      <c r="B125" t="n">
        <v>0.006856440712676633</v>
      </c>
      <c r="C125" t="inlineStr">
        <is>
          <t>RER</t>
        </is>
      </c>
      <c r="D125" t="inlineStr">
        <is>
          <t>kilogram</t>
        </is>
      </c>
      <c r="E125" t="inlineStr"/>
      <c r="F125" t="inlineStr">
        <is>
          <t>technosphere</t>
        </is>
      </c>
      <c r="G125" t="inlineStr"/>
      <c r="H125" t="inlineStr">
        <is>
          <t>sulfuric acid</t>
        </is>
      </c>
    </row>
    <row r="126">
      <c r="A126" t="inlineStr">
        <is>
          <t>market for sodium hydroxide, without water, in 50% solution state</t>
        </is>
      </c>
      <c r="B126" t="n">
        <v>0.001714110178169158</v>
      </c>
      <c r="C126" t="inlineStr">
        <is>
          <t>GLO</t>
        </is>
      </c>
      <c r="D126" t="inlineStr">
        <is>
          <t>kilogram</t>
        </is>
      </c>
      <c r="E126" t="inlineStr"/>
      <c r="F126" t="inlineStr">
        <is>
          <t>technosphere</t>
        </is>
      </c>
      <c r="G126" t="inlineStr"/>
      <c r="H126" t="inlineStr">
        <is>
          <t>sodium hydroxide, without water, in 50% solution state</t>
        </is>
      </c>
    </row>
    <row r="127">
      <c r="A127" t="inlineStr">
        <is>
          <t>market for tap water</t>
        </is>
      </c>
      <c r="B127" t="n">
        <v>0.2940651238992423</v>
      </c>
      <c r="C127" t="inlineStr">
        <is>
          <t>Europe without Switzerland</t>
        </is>
      </c>
      <c r="D127" t="inlineStr">
        <is>
          <t>kilogram</t>
        </is>
      </c>
      <c r="E127" t="inlineStr"/>
      <c r="F127" t="inlineStr">
        <is>
          <t>technosphere</t>
        </is>
      </c>
      <c r="G127" t="inlineStr"/>
      <c r="H127" t="inlineStr">
        <is>
          <t>tap water</t>
        </is>
      </c>
    </row>
    <row r="128">
      <c r="A128" t="inlineStr">
        <is>
          <t>market for dolomite</t>
        </is>
      </c>
      <c r="B128" t="n">
        <v>0.02095023551095638</v>
      </c>
      <c r="C128" t="inlineStr">
        <is>
          <t>RoW</t>
        </is>
      </c>
      <c r="D128" t="inlineStr">
        <is>
          <t>kilogram</t>
        </is>
      </c>
      <c r="E128" t="inlineStr"/>
      <c r="F128" t="inlineStr">
        <is>
          <t>technosphere</t>
        </is>
      </c>
      <c r="G128" t="inlineStr"/>
      <c r="H128" t="inlineStr">
        <is>
          <t>dolomite</t>
        </is>
      </c>
    </row>
    <row r="129">
      <c r="A129" t="inlineStr">
        <is>
          <t>market for zeolite, powder</t>
        </is>
      </c>
      <c r="B129" t="n">
        <v>0.004190047102191276</v>
      </c>
      <c r="C129" t="inlineStr">
        <is>
          <t>GLO</t>
        </is>
      </c>
      <c r="D129" t="inlineStr">
        <is>
          <t>kilogram</t>
        </is>
      </c>
      <c r="E129" t="inlineStr"/>
      <c r="F129" t="inlineStr">
        <is>
          <t>technosphere</t>
        </is>
      </c>
      <c r="G129" t="inlineStr"/>
      <c r="H129" t="inlineStr">
        <is>
          <t>zeolite, powder</t>
        </is>
      </c>
    </row>
    <row r="130">
      <c r="A130" t="inlineStr">
        <is>
          <t>market for silica sand</t>
        </is>
      </c>
      <c r="B130" t="n">
        <v>0.02590210935900061</v>
      </c>
      <c r="C130" t="inlineStr">
        <is>
          <t>GLO</t>
        </is>
      </c>
      <c r="D130" t="inlineStr">
        <is>
          <t>kilogram</t>
        </is>
      </c>
      <c r="E130" t="inlineStr"/>
      <c r="F130" t="inlineStr">
        <is>
          <t>technosphere</t>
        </is>
      </c>
      <c r="G130" t="inlineStr"/>
      <c r="H130" t="inlineStr">
        <is>
          <t>silica sand</t>
        </is>
      </c>
    </row>
    <row r="131">
      <c r="A131" t="inlineStr">
        <is>
          <t>market for industrial furnace, natural gas</t>
        </is>
      </c>
      <c r="B131" t="n">
        <v>3.885316403850092e-09</v>
      </c>
      <c r="C131" t="inlineStr">
        <is>
          <t>GLO</t>
        </is>
      </c>
      <c r="D131" t="inlineStr">
        <is>
          <t>unit</t>
        </is>
      </c>
      <c r="E131" t="inlineStr"/>
      <c r="F131" t="inlineStr">
        <is>
          <t>technosphere</t>
        </is>
      </c>
      <c r="G131" t="inlineStr"/>
      <c r="H131" t="inlineStr">
        <is>
          <t>industrial furnace, natural gas</t>
        </is>
      </c>
    </row>
    <row r="132">
      <c r="A132" t="inlineStr">
        <is>
          <t>market for synthetic gas factory</t>
        </is>
      </c>
      <c r="B132" t="n">
        <v>1.915994265820192e-09</v>
      </c>
      <c r="C132" t="inlineStr">
        <is>
          <t>GLO</t>
        </is>
      </c>
      <c r="D132" t="inlineStr">
        <is>
          <t>unit</t>
        </is>
      </c>
      <c r="E132" t="inlineStr"/>
      <c r="F132" t="inlineStr">
        <is>
          <t>technosphere</t>
        </is>
      </c>
      <c r="G132" t="inlineStr"/>
      <c r="H132" t="inlineStr">
        <is>
          <t>synthetic gas factory</t>
        </is>
      </c>
    </row>
    <row r="133">
      <c r="A133" t="inlineStr">
        <is>
          <t>Carbon dioxide, non-fossil</t>
        </is>
      </c>
      <c r="B133" t="n">
        <v>4.077544542289576</v>
      </c>
      <c r="C133" t="inlineStr"/>
      <c r="D133" t="inlineStr">
        <is>
          <t>kilogram</t>
        </is>
      </c>
      <c r="E133" t="inlineStr">
        <is>
          <t>air</t>
        </is>
      </c>
      <c r="F133" t="inlineStr">
        <is>
          <t>biosphere</t>
        </is>
      </c>
      <c r="G133" t="inlineStr"/>
      <c r="H133" t="inlineStr"/>
    </row>
    <row r="134">
      <c r="A134" t="inlineStr">
        <is>
          <t>Carbon monoxide, non-fossil</t>
        </is>
      </c>
      <c r="B134" t="n">
        <v>1.679827974605775e-06</v>
      </c>
      <c r="C134" t="inlineStr"/>
      <c r="D134" t="inlineStr">
        <is>
          <t>kilogram</t>
        </is>
      </c>
      <c r="E134" t="inlineStr">
        <is>
          <t>air</t>
        </is>
      </c>
      <c r="F134" t="inlineStr">
        <is>
          <t>biosphere</t>
        </is>
      </c>
      <c r="G134" t="inlineStr"/>
      <c r="H134" t="inlineStr"/>
    </row>
    <row r="135">
      <c r="A135" t="inlineStr">
        <is>
          <t>Methane, non-fossil</t>
        </is>
      </c>
      <c r="B135" t="n">
        <v>1.599836166291214e-06</v>
      </c>
      <c r="C135" t="inlineStr"/>
      <c r="D135" t="inlineStr">
        <is>
          <t>kilogram</t>
        </is>
      </c>
      <c r="E135" t="inlineStr">
        <is>
          <t>air</t>
        </is>
      </c>
      <c r="F135" t="inlineStr">
        <is>
          <t>biosphere</t>
        </is>
      </c>
      <c r="G135" t="inlineStr"/>
      <c r="H135" t="inlineStr"/>
    </row>
    <row r="136">
      <c r="A136" t="inlineStr">
        <is>
          <t>Nitrogen oxides</t>
        </is>
      </c>
      <c r="B136" t="n">
        <v>1.432234282203563e-05</v>
      </c>
      <c r="C136" t="inlineStr"/>
      <c r="D136" t="inlineStr">
        <is>
          <t>kilogram</t>
        </is>
      </c>
      <c r="E136" t="inlineStr">
        <is>
          <t>air</t>
        </is>
      </c>
      <c r="F136" t="inlineStr">
        <is>
          <t>biosphere</t>
        </is>
      </c>
      <c r="G136" t="inlineStr"/>
      <c r="H136" t="inlineStr"/>
    </row>
    <row r="137">
      <c r="A137" t="inlineStr">
        <is>
          <t>Sulfur dioxide</t>
        </is>
      </c>
      <c r="B137" t="n">
        <v>4.380503788654515e-07</v>
      </c>
      <c r="C137" t="inlineStr"/>
      <c r="D137" t="inlineStr">
        <is>
          <t>kilogram</t>
        </is>
      </c>
      <c r="E137" t="inlineStr">
        <is>
          <t>air</t>
        </is>
      </c>
      <c r="F137" t="inlineStr">
        <is>
          <t>biosphere</t>
        </is>
      </c>
      <c r="G137" t="inlineStr"/>
      <c r="H137" t="inlineStr"/>
    </row>
    <row r="138">
      <c r="A138" t="inlineStr">
        <is>
          <t>Particulates, &lt; 2.5 um</t>
        </is>
      </c>
      <c r="B138" t="n">
        <v>1.599836166291214e-07</v>
      </c>
      <c r="C138" t="inlineStr"/>
      <c r="D138" t="inlineStr">
        <is>
          <t>kilogram</t>
        </is>
      </c>
      <c r="E138" t="inlineStr">
        <is>
          <t>air</t>
        </is>
      </c>
      <c r="F138" t="inlineStr">
        <is>
          <t>biosphere</t>
        </is>
      </c>
      <c r="G138" t="inlineStr"/>
      <c r="H138" t="inlineStr"/>
    </row>
    <row r="139">
      <c r="A139" t="inlineStr">
        <is>
          <t>Dinitrogen monoxide</t>
        </is>
      </c>
      <c r="B139" t="n">
        <v>7.999180831456072e-08</v>
      </c>
      <c r="C139" t="inlineStr"/>
      <c r="D139" t="inlineStr">
        <is>
          <t>kilogram</t>
        </is>
      </c>
      <c r="E139" t="inlineStr">
        <is>
          <t>air</t>
        </is>
      </c>
      <c r="F139" t="inlineStr">
        <is>
          <t>biosphere</t>
        </is>
      </c>
      <c r="G139" t="inlineStr"/>
      <c r="H139" t="inlineStr"/>
    </row>
    <row r="140">
      <c r="A140" t="inlineStr"/>
      <c r="B140" t="inlineStr"/>
      <c r="C140" t="inlineStr"/>
      <c r="D140" t="inlineStr"/>
      <c r="E140" t="inlineStr"/>
      <c r="F140" t="inlineStr"/>
      <c r="G140" t="inlineStr"/>
      <c r="H140" t="inlineStr"/>
    </row>
    <row r="141">
      <c r="A141" t="inlineStr"/>
      <c r="B141" t="inlineStr"/>
      <c r="C141" t="inlineStr"/>
      <c r="D141" t="inlineStr"/>
      <c r="E141" t="inlineStr"/>
      <c r="F141" t="inlineStr"/>
      <c r="G141" t="inlineStr"/>
      <c r="H141" t="inlineStr"/>
    </row>
    <row r="142">
      <c r="A142" t="inlineStr">
        <is>
          <t>Activity</t>
        </is>
      </c>
      <c r="B142" t="inlineStr">
        <is>
          <t>Kerosene production, via Fischer-Tropsch, from forest residues, energy allocation</t>
        </is>
      </c>
      <c r="C142" t="inlineStr"/>
      <c r="D142" t="inlineStr"/>
      <c r="E142" t="inlineStr"/>
      <c r="F142" t="inlineStr"/>
      <c r="G142" t="inlineStr"/>
      <c r="H142" t="inlineStr"/>
    </row>
    <row r="143">
      <c r="A143" t="inlineStr">
        <is>
          <t>location</t>
        </is>
      </c>
      <c r="B143" t="inlineStr">
        <is>
          <t>RER</t>
        </is>
      </c>
      <c r="C143" t="inlineStr"/>
      <c r="D143" t="inlineStr"/>
      <c r="E143" t="inlineStr"/>
      <c r="F143" t="inlineStr"/>
      <c r="G143" t="inlineStr"/>
      <c r="H143" t="inlineStr"/>
    </row>
    <row r="144">
      <c r="A144" t="inlineStr">
        <is>
          <t>production amount</t>
        </is>
      </c>
      <c r="B144" t="n">
        <v>1</v>
      </c>
      <c r="C144" t="inlineStr"/>
      <c r="D144" t="inlineStr"/>
      <c r="E144" t="inlineStr"/>
      <c r="F144" t="inlineStr"/>
      <c r="G144" t="inlineStr"/>
      <c r="H144" t="inlineStr"/>
    </row>
    <row r="145">
      <c r="A145" t="inlineStr">
        <is>
          <t>reference product</t>
        </is>
      </c>
      <c r="B145" t="inlineStr">
        <is>
          <t>kerosene, from forest residues</t>
        </is>
      </c>
      <c r="C145" t="inlineStr"/>
      <c r="D145" t="inlineStr"/>
      <c r="E145" t="inlineStr"/>
      <c r="F145" t="inlineStr"/>
      <c r="G145" t="inlineStr"/>
      <c r="H145" t="inlineStr"/>
    </row>
    <row r="146">
      <c r="A146" t="inlineStr">
        <is>
          <t>type</t>
        </is>
      </c>
      <c r="B146" t="inlineStr">
        <is>
          <t>process</t>
        </is>
      </c>
      <c r="C146" t="inlineStr"/>
      <c r="D146" t="inlineStr"/>
      <c r="E146" t="inlineStr"/>
      <c r="F146" t="inlineStr"/>
      <c r="G146" t="inlineStr"/>
      <c r="H146" t="inlineStr"/>
    </row>
    <row r="147">
      <c r="A147" t="inlineStr">
        <is>
          <t>unit</t>
        </is>
      </c>
      <c r="B147" t="inlineStr">
        <is>
          <t>kilogram</t>
        </is>
      </c>
      <c r="C147" t="inlineStr"/>
      <c r="D147" t="inlineStr"/>
      <c r="E147" t="inlineStr"/>
      <c r="F147" t="inlineStr"/>
      <c r="G147" t="inlineStr"/>
      <c r="H147" t="inlineStr"/>
    </row>
    <row r="148">
      <c r="A148" t="inlineStr">
        <is>
          <t>source</t>
        </is>
      </c>
      <c r="B148" t="inlineStr">
        <is>
          <t>Unravelling the role of biofuels in road transport under rapid electrification. Otavio Cavalett, Francesco Cherubini, 2022. https://doi.org/10.1002/bbb.2395</t>
        </is>
      </c>
      <c r="C148" t="inlineStr"/>
      <c r="D148" t="inlineStr"/>
      <c r="E148" t="inlineStr"/>
      <c r="F148" t="inlineStr"/>
      <c r="G148" t="inlineStr"/>
      <c r="H148" t="inlineStr"/>
    </row>
    <row r="149">
      <c r="A149" t="inlineStr">
        <is>
          <t>comment</t>
        </is>
      </c>
      <c r="B149" t="inlineStr">
        <is>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is>
      </c>
      <c r="C149" t="inlineStr"/>
      <c r="D149" t="inlineStr"/>
      <c r="E149" t="inlineStr"/>
      <c r="F149" t="inlineStr"/>
      <c r="G149" t="inlineStr"/>
      <c r="H149" t="inlineStr"/>
    </row>
    <row r="150">
      <c r="A150" t="inlineStr">
        <is>
          <t>market price for ethanol [EUR/MJ]</t>
        </is>
      </c>
      <c r="B150" t="inlineStr"/>
      <c r="C150" t="inlineStr"/>
      <c r="D150" t="inlineStr"/>
      <c r="E150" t="inlineStr"/>
      <c r="F150" t="inlineStr"/>
      <c r="G150" t="inlineStr"/>
      <c r="H150" t="inlineStr"/>
    </row>
    <row r="151">
      <c r="A151" t="inlineStr">
        <is>
          <t>market price for electricity [EUR/MJ]</t>
        </is>
      </c>
      <c r="B151" t="inlineStr"/>
      <c r="C151" t="inlineStr"/>
      <c r="D151" t="inlineStr"/>
      <c r="E151" t="inlineStr"/>
      <c r="F151" t="inlineStr"/>
      <c r="G151" t="inlineStr"/>
      <c r="H151" t="inlineStr"/>
    </row>
    <row r="152">
      <c r="A152" t="inlineStr">
        <is>
          <t>Conversion efficiency (exc. Fuel)</t>
        </is>
      </c>
      <c r="B152" t="inlineStr"/>
      <c r="C152" t="inlineStr"/>
      <c r="D152" t="inlineStr"/>
      <c r="E152" t="inlineStr"/>
      <c r="F152" t="inlineStr"/>
      <c r="G152" t="inlineStr"/>
      <c r="H152" t="inlineStr"/>
    </row>
    <row r="153">
      <c r="A153" t="inlineStr">
        <is>
          <t>Allocation to kerosene [%]</t>
        </is>
      </c>
      <c r="B153" t="n">
        <v>0.2584476756092566</v>
      </c>
      <c r="C153" t="inlineStr"/>
      <c r="D153" t="inlineStr"/>
      <c r="E153" t="inlineStr"/>
      <c r="F153" t="inlineStr"/>
      <c r="G153" t="inlineStr"/>
      <c r="H153" t="inlineStr"/>
    </row>
    <row r="154">
      <c r="A154" t="inlineStr">
        <is>
          <t>classifications</t>
        </is>
      </c>
      <c r="B154" t="inlineStr">
        <is>
          <t>CPC::032:Non-wood forest products</t>
        </is>
      </c>
      <c r="C154" t="inlineStr"/>
      <c r="D154" t="inlineStr"/>
      <c r="E154" t="inlineStr"/>
      <c r="F154" t="inlineStr"/>
      <c r="G154" t="inlineStr"/>
      <c r="H154" t="inlineStr"/>
    </row>
    <row r="155">
      <c r="A155" t="inlineStr">
        <is>
          <t>Exchanges</t>
        </is>
      </c>
      <c r="B155" t="inlineStr"/>
      <c r="C155" t="inlineStr"/>
      <c r="D155" t="inlineStr"/>
      <c r="E155" t="inlineStr"/>
      <c r="F155" t="inlineStr"/>
      <c r="G155" t="inlineStr"/>
      <c r="H155" t="inlineStr"/>
    </row>
    <row r="156">
      <c r="A156" t="inlineStr">
        <is>
          <t>name</t>
        </is>
      </c>
      <c r="B156" t="inlineStr">
        <is>
          <t>amount</t>
        </is>
      </c>
      <c r="C156" t="inlineStr">
        <is>
          <t>location</t>
        </is>
      </c>
      <c r="D156" t="inlineStr">
        <is>
          <t>unit</t>
        </is>
      </c>
      <c r="E156" t="inlineStr">
        <is>
          <t>categories</t>
        </is>
      </c>
      <c r="F156" t="inlineStr">
        <is>
          <t>type</t>
        </is>
      </c>
      <c r="G156" t="inlineStr">
        <is>
          <t>comment</t>
        </is>
      </c>
      <c r="H156" t="inlineStr">
        <is>
          <t>reference product</t>
        </is>
      </c>
    </row>
    <row r="157">
      <c r="A157" t="inlineStr">
        <is>
          <t>Kerosene production, via Fischer-Tropsch, from forest residues, energy allocation</t>
        </is>
      </c>
      <c r="B157" t="n">
        <v>1</v>
      </c>
      <c r="C157" t="inlineStr">
        <is>
          <t>RER</t>
        </is>
      </c>
      <c r="D157" t="inlineStr">
        <is>
          <t>kilogram</t>
        </is>
      </c>
      <c r="E157" t="inlineStr"/>
      <c r="F157" t="inlineStr">
        <is>
          <t>production</t>
        </is>
      </c>
      <c r="G157" t="inlineStr"/>
      <c r="H157" t="inlineStr">
        <is>
          <t>kerosene, from forest residues</t>
        </is>
      </c>
    </row>
    <row r="158">
      <c r="A158" t="inlineStr">
        <is>
          <t>Supply of forest residue</t>
        </is>
      </c>
      <c r="B158" t="n">
        <v>4.403030923612533</v>
      </c>
      <c r="C158" t="inlineStr">
        <is>
          <t>RER</t>
        </is>
      </c>
      <c r="D158" t="inlineStr">
        <is>
          <t>kilogram</t>
        </is>
      </c>
      <c r="E158" t="inlineStr"/>
      <c r="F158" t="inlineStr">
        <is>
          <t>technosphere</t>
        </is>
      </c>
      <c r="G158" t="inlineStr"/>
      <c r="H158" t="inlineStr">
        <is>
          <t>Forest residue</t>
        </is>
      </c>
    </row>
    <row r="159">
      <c r="A159" t="inlineStr">
        <is>
          <t>market for sulfuric acid</t>
        </is>
      </c>
      <c r="B159" t="n">
        <v>0.007925455662502559</v>
      </c>
      <c r="C159" t="inlineStr">
        <is>
          <t>RER</t>
        </is>
      </c>
      <c r="D159" t="inlineStr">
        <is>
          <t>kilogram</t>
        </is>
      </c>
      <c r="E159" t="inlineStr"/>
      <c r="F159" t="inlineStr">
        <is>
          <t>technosphere</t>
        </is>
      </c>
      <c r="G159" t="inlineStr"/>
      <c r="H159" t="inlineStr">
        <is>
          <t>sulfuric acid</t>
        </is>
      </c>
    </row>
    <row r="160">
      <c r="A160" t="inlineStr">
        <is>
          <t>market for sodium hydroxide, without water, in 50% solution state</t>
        </is>
      </c>
      <c r="B160" t="n">
        <v>0.00198136391562564</v>
      </c>
      <c r="C160" t="inlineStr">
        <is>
          <t>GLO</t>
        </is>
      </c>
      <c r="D160" t="inlineStr">
        <is>
          <t>kilogram</t>
        </is>
      </c>
      <c r="E160" t="inlineStr"/>
      <c r="F160" t="inlineStr">
        <is>
          <t>technosphere</t>
        </is>
      </c>
      <c r="G160" t="inlineStr"/>
      <c r="H160" t="inlineStr">
        <is>
          <t>sodium hydroxide, without water, in 50% solution state</t>
        </is>
      </c>
    </row>
    <row r="161">
      <c r="A161" t="inlineStr">
        <is>
          <t>market for tap water</t>
        </is>
      </c>
      <c r="B161" t="n">
        <v>0.3399139873028876</v>
      </c>
      <c r="C161" t="inlineStr">
        <is>
          <t>Europe without Switzerland</t>
        </is>
      </c>
      <c r="D161" t="inlineStr">
        <is>
          <t>kilogram</t>
        </is>
      </c>
      <c r="E161" t="inlineStr"/>
      <c r="F161" t="inlineStr">
        <is>
          <t>technosphere</t>
        </is>
      </c>
      <c r="G161" t="inlineStr"/>
      <c r="H161" t="inlineStr">
        <is>
          <t>tap water</t>
        </is>
      </c>
    </row>
    <row r="162">
      <c r="A162" t="inlineStr">
        <is>
          <t>market for dolomite</t>
        </is>
      </c>
      <c r="B162" t="n">
        <v>0.02421667007986893</v>
      </c>
      <c r="C162" t="inlineStr">
        <is>
          <t>RoW</t>
        </is>
      </c>
      <c r="D162" t="inlineStr">
        <is>
          <t>kilogram</t>
        </is>
      </c>
      <c r="E162" t="inlineStr"/>
      <c r="F162" t="inlineStr">
        <is>
          <t>technosphere</t>
        </is>
      </c>
      <c r="G162" t="inlineStr"/>
      <c r="H162" t="inlineStr">
        <is>
          <t>dolomite</t>
        </is>
      </c>
    </row>
    <row r="163">
      <c r="A163" t="inlineStr">
        <is>
          <t>market for zeolite, powder</t>
        </is>
      </c>
      <c r="B163" t="n">
        <v>0.004843334015973787</v>
      </c>
      <c r="C163" t="inlineStr">
        <is>
          <t>GLO</t>
        </is>
      </c>
      <c r="D163" t="inlineStr">
        <is>
          <t>kilogram</t>
        </is>
      </c>
      <c r="E163" t="inlineStr"/>
      <c r="F163" t="inlineStr">
        <is>
          <t>technosphere</t>
        </is>
      </c>
      <c r="G163" t="inlineStr"/>
      <c r="H163" t="inlineStr">
        <is>
          <t>zeolite, powder</t>
        </is>
      </c>
    </row>
    <row r="164">
      <c r="A164" t="inlineStr">
        <is>
          <t>market for silica sand</t>
        </is>
      </c>
      <c r="B164" t="n">
        <v>0.02994061028056522</v>
      </c>
      <c r="C164" t="inlineStr">
        <is>
          <t>GLO</t>
        </is>
      </c>
      <c r="D164" t="inlineStr">
        <is>
          <t>kilogram</t>
        </is>
      </c>
      <c r="E164" t="inlineStr"/>
      <c r="F164" t="inlineStr">
        <is>
          <t>technosphere</t>
        </is>
      </c>
      <c r="G164" t="inlineStr"/>
      <c r="H164" t="inlineStr">
        <is>
          <t>silica sand</t>
        </is>
      </c>
    </row>
    <row r="165">
      <c r="A165" t="inlineStr">
        <is>
          <t>market for industrial furnace, natural gas</t>
        </is>
      </c>
      <c r="B165" t="n">
        <v>4.491091542084784e-09</v>
      </c>
      <c r="C165" t="inlineStr">
        <is>
          <t>GLO</t>
        </is>
      </c>
      <c r="D165" t="inlineStr">
        <is>
          <t>unit</t>
        </is>
      </c>
      <c r="E165" t="inlineStr"/>
      <c r="F165" t="inlineStr">
        <is>
          <t>technosphere</t>
        </is>
      </c>
      <c r="G165" t="inlineStr"/>
      <c r="H165" t="inlineStr">
        <is>
          <t>industrial furnace, natural gas</t>
        </is>
      </c>
    </row>
    <row r="166">
      <c r="A166" t="inlineStr">
        <is>
          <t>market for synthetic gas factory</t>
        </is>
      </c>
      <c r="B166" t="n">
        <v>2.214724554577104e-09</v>
      </c>
      <c r="C166" t="inlineStr">
        <is>
          <t>GLO</t>
        </is>
      </c>
      <c r="D166" t="inlineStr">
        <is>
          <t>unit</t>
        </is>
      </c>
      <c r="E166" t="inlineStr"/>
      <c r="F166" t="inlineStr">
        <is>
          <t>technosphere</t>
        </is>
      </c>
      <c r="G166" t="inlineStr"/>
      <c r="H166" t="inlineStr">
        <is>
          <t>synthetic gas factory</t>
        </is>
      </c>
    </row>
    <row r="167">
      <c r="A167" t="inlineStr">
        <is>
          <t>Carbon dioxide, non-fossil</t>
        </is>
      </c>
      <c r="B167" t="n">
        <v>4.819485971738686</v>
      </c>
      <c r="C167" t="inlineStr"/>
      <c r="D167" t="inlineStr">
        <is>
          <t>kilogram</t>
        </is>
      </c>
      <c r="E167" t="inlineStr">
        <is>
          <t>air</t>
        </is>
      </c>
      <c r="F167" t="inlineStr">
        <is>
          <t>biosphere</t>
        </is>
      </c>
      <c r="G167" t="inlineStr">
        <is>
          <t>1.81kg CO2/kg wood chips. Kerosene: 3.15 kgCO2/kg</t>
        </is>
      </c>
      <c r="H167" t="inlineStr"/>
    </row>
    <row r="168">
      <c r="A168" t="inlineStr">
        <is>
          <t>Carbon monoxide, non-fossil</t>
        </is>
      </c>
      <c r="B168" t="n">
        <v>1.941736637313127e-06</v>
      </c>
      <c r="C168" t="inlineStr"/>
      <c r="D168" t="inlineStr">
        <is>
          <t>kilogram</t>
        </is>
      </c>
      <c r="E168" t="inlineStr">
        <is>
          <t>air</t>
        </is>
      </c>
      <c r="F168" t="inlineStr">
        <is>
          <t>biosphere</t>
        </is>
      </c>
      <c r="G168" t="inlineStr"/>
      <c r="H168" t="inlineStr"/>
    </row>
    <row r="169">
      <c r="A169" t="inlineStr">
        <is>
          <t>Methane, non-fossil</t>
        </is>
      </c>
      <c r="B169" t="n">
        <v>1.849272987917264e-06</v>
      </c>
      <c r="C169" t="inlineStr"/>
      <c r="D169" t="inlineStr">
        <is>
          <t>kilogram</t>
        </is>
      </c>
      <c r="E169" t="inlineStr">
        <is>
          <t>air</t>
        </is>
      </c>
      <c r="F169" t="inlineStr">
        <is>
          <t>biosphere</t>
        </is>
      </c>
      <c r="G169" t="inlineStr"/>
      <c r="H169" t="inlineStr"/>
    </row>
    <row r="170">
      <c r="A170" t="inlineStr">
        <is>
          <t>Nitrogen oxides</t>
        </is>
      </c>
      <c r="B170" t="n">
        <v>1.655539627278313e-05</v>
      </c>
      <c r="C170" t="inlineStr"/>
      <c r="D170" t="inlineStr">
        <is>
          <t>kilogram</t>
        </is>
      </c>
      <c r="E170" t="inlineStr">
        <is>
          <t>air</t>
        </is>
      </c>
      <c r="F170" t="inlineStr">
        <is>
          <t>biosphere</t>
        </is>
      </c>
      <c r="G170" t="inlineStr"/>
      <c r="H170" t="inlineStr"/>
    </row>
    <row r="171">
      <c r="A171" t="inlineStr">
        <is>
          <t>Sulfur dioxide</t>
        </is>
      </c>
      <c r="B171" t="n">
        <v>5.063485562154413e-07</v>
      </c>
      <c r="C171" t="inlineStr"/>
      <c r="D171" t="inlineStr">
        <is>
          <t>kilogram</t>
        </is>
      </c>
      <c r="E171" t="inlineStr">
        <is>
          <t>air</t>
        </is>
      </c>
      <c r="F171" t="inlineStr">
        <is>
          <t>biosphere</t>
        </is>
      </c>
      <c r="G171" t="inlineStr"/>
      <c r="H171" t="inlineStr"/>
    </row>
    <row r="172">
      <c r="A172" t="inlineStr">
        <is>
          <t>Particulates, &lt; 2.5 um</t>
        </is>
      </c>
      <c r="B172" t="n">
        <v>1.849272987917264e-07</v>
      </c>
      <c r="C172" t="inlineStr"/>
      <c r="D172" t="inlineStr">
        <is>
          <t>kilogram</t>
        </is>
      </c>
      <c r="E172" t="inlineStr">
        <is>
          <t>air</t>
        </is>
      </c>
      <c r="F172" t="inlineStr">
        <is>
          <t>biosphere</t>
        </is>
      </c>
      <c r="G172" t="inlineStr"/>
      <c r="H172" t="inlineStr"/>
    </row>
    <row r="173">
      <c r="A173" t="inlineStr">
        <is>
          <t>Dinitrogen monoxide</t>
        </is>
      </c>
      <c r="B173" t="n">
        <v>9.24636493958632e-08</v>
      </c>
      <c r="C173" t="inlineStr"/>
      <c r="D173" t="inlineStr">
        <is>
          <t>kilogram</t>
        </is>
      </c>
      <c r="E173" t="inlineStr">
        <is>
          <t>air</t>
        </is>
      </c>
      <c r="F173" t="inlineStr">
        <is>
          <t>biosphere</t>
        </is>
      </c>
      <c r="G173" t="inlineStr"/>
      <c r="H173" t="inlineStr"/>
    </row>
    <row r="174">
      <c r="A174" t="inlineStr"/>
      <c r="B174" t="inlineStr"/>
      <c r="C174" t="inlineStr"/>
      <c r="D174" t="inlineStr"/>
      <c r="E174" t="inlineStr"/>
      <c r="F174" t="inlineStr"/>
      <c r="G174" t="inlineStr"/>
      <c r="H174" t="inlineStr"/>
    </row>
    <row r="175">
      <c r="A175" t="inlineStr">
        <is>
          <t>Activity</t>
        </is>
      </c>
      <c r="B175" t="inlineStr">
        <is>
          <t>kerosene production, via Fischer-Tropsch, from forest product (non-residual), energy allocation</t>
        </is>
      </c>
      <c r="C175" t="inlineStr"/>
      <c r="D175" t="inlineStr"/>
      <c r="E175" t="inlineStr"/>
      <c r="F175" t="inlineStr"/>
      <c r="G175" t="inlineStr"/>
      <c r="H175" t="inlineStr"/>
    </row>
    <row r="176">
      <c r="A176" t="inlineStr">
        <is>
          <t>location</t>
        </is>
      </c>
      <c r="B176" t="inlineStr">
        <is>
          <t>RER</t>
        </is>
      </c>
      <c r="C176" t="inlineStr"/>
      <c r="D176" t="inlineStr"/>
      <c r="E176" t="inlineStr"/>
      <c r="F176" t="inlineStr"/>
      <c r="G176" t="inlineStr"/>
      <c r="H176" t="inlineStr"/>
    </row>
    <row r="177">
      <c r="A177" t="inlineStr">
        <is>
          <t>production amount</t>
        </is>
      </c>
      <c r="B177" t="n">
        <v>1</v>
      </c>
      <c r="C177" t="inlineStr"/>
      <c r="D177" t="inlineStr"/>
      <c r="E177" t="inlineStr"/>
      <c r="F177" t="inlineStr"/>
      <c r="G177" t="inlineStr"/>
      <c r="H177" t="inlineStr"/>
    </row>
    <row r="178">
      <c r="A178" t="inlineStr">
        <is>
          <t>reference product</t>
        </is>
      </c>
      <c r="B178" t="inlineStr">
        <is>
          <t>kerosene, from forest residues</t>
        </is>
      </c>
      <c r="C178" t="inlineStr"/>
      <c r="D178" t="inlineStr"/>
      <c r="E178" t="inlineStr"/>
      <c r="F178" t="inlineStr"/>
      <c r="G178" t="inlineStr"/>
      <c r="H178" t="inlineStr"/>
    </row>
    <row r="179">
      <c r="A179" t="inlineStr">
        <is>
          <t>type</t>
        </is>
      </c>
      <c r="B179" t="inlineStr">
        <is>
          <t>process</t>
        </is>
      </c>
      <c r="C179" t="inlineStr"/>
      <c r="D179" t="inlineStr"/>
      <c r="E179" t="inlineStr"/>
      <c r="F179" t="inlineStr"/>
      <c r="G179" t="inlineStr"/>
      <c r="H179" t="inlineStr"/>
    </row>
    <row r="180">
      <c r="A180" t="inlineStr">
        <is>
          <t>unit</t>
        </is>
      </c>
      <c r="B180" t="inlineStr">
        <is>
          <t>kilogram</t>
        </is>
      </c>
      <c r="C180" t="inlineStr"/>
      <c r="D180" t="inlineStr"/>
      <c r="E180" t="inlineStr"/>
      <c r="F180" t="inlineStr"/>
      <c r="G180" t="inlineStr"/>
      <c r="H180" t="inlineStr"/>
    </row>
    <row r="181">
      <c r="A181" t="inlineStr">
        <is>
          <t>source</t>
        </is>
      </c>
      <c r="B181" t="inlineStr">
        <is>
          <t>Unravelling the role of biofuels in road transport under rapid electrification. Otavio Cavalett, Francesco Cherubini, 2022. https://doi.org/10.1002/bbb.2395</t>
        </is>
      </c>
      <c r="C181" t="inlineStr"/>
      <c r="D181" t="inlineStr"/>
      <c r="E181" t="inlineStr"/>
      <c r="F181" t="inlineStr"/>
      <c r="G181" t="inlineStr"/>
      <c r="H181" t="inlineStr"/>
    </row>
    <row r="182">
      <c r="A182" t="inlineStr">
        <is>
          <t>comment</t>
        </is>
      </c>
      <c r="B182" t="inlineStr">
        <is>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is>
      </c>
      <c r="C182" t="inlineStr"/>
      <c r="D182" t="inlineStr"/>
      <c r="E182" t="inlineStr"/>
      <c r="F182" t="inlineStr"/>
      <c r="G182" t="inlineStr"/>
      <c r="H182" t="inlineStr"/>
    </row>
    <row r="183">
      <c r="A183" t="inlineStr">
        <is>
          <t>market price for ethanol [EUR/MJ]</t>
        </is>
      </c>
      <c r="B183" t="inlineStr"/>
      <c r="C183" t="inlineStr"/>
      <c r="D183" t="inlineStr"/>
      <c r="E183" t="inlineStr"/>
      <c r="F183" t="inlineStr"/>
      <c r="G183" t="inlineStr"/>
      <c r="H183" t="inlineStr"/>
    </row>
    <row r="184">
      <c r="A184" t="inlineStr">
        <is>
          <t>market price for electricity [EUR/MJ]</t>
        </is>
      </c>
      <c r="B184" t="inlineStr"/>
      <c r="C184" t="inlineStr"/>
      <c r="D184" t="inlineStr"/>
      <c r="E184" t="inlineStr"/>
      <c r="F184" t="inlineStr"/>
      <c r="G184" t="inlineStr"/>
      <c r="H184" t="inlineStr"/>
    </row>
    <row r="185">
      <c r="A185" t="inlineStr">
        <is>
          <t>Conversion efficiency (exc. Fuel)</t>
        </is>
      </c>
      <c r="B185" t="inlineStr"/>
      <c r="C185" t="inlineStr"/>
      <c r="D185" t="inlineStr"/>
      <c r="E185" t="inlineStr"/>
      <c r="F185" t="inlineStr"/>
      <c r="G185" t="inlineStr"/>
      <c r="H185" t="inlineStr"/>
    </row>
    <row r="186">
      <c r="A186" t="inlineStr">
        <is>
          <t>Allocation to kerosene [%]</t>
        </is>
      </c>
      <c r="B186" t="n">
        <v>0.2584476756092566</v>
      </c>
      <c r="C186" t="inlineStr"/>
      <c r="D186" t="inlineStr"/>
      <c r="E186" t="inlineStr"/>
      <c r="F186" t="inlineStr"/>
      <c r="G186" t="inlineStr"/>
      <c r="H186" t="inlineStr"/>
    </row>
    <row r="187">
      <c r="A187" t="inlineStr">
        <is>
          <t>classifications</t>
        </is>
      </c>
      <c r="B187" t="inlineStr">
        <is>
          <t>CPC::032:Non-wood forest products</t>
        </is>
      </c>
      <c r="C187" t="inlineStr"/>
      <c r="D187" t="inlineStr"/>
      <c r="E187" t="inlineStr"/>
      <c r="F187" t="inlineStr"/>
      <c r="G187" t="inlineStr"/>
      <c r="H187" t="inlineStr"/>
    </row>
    <row r="188">
      <c r="A188" t="inlineStr">
        <is>
          <t>Exchanges</t>
        </is>
      </c>
      <c r="B188" t="inlineStr"/>
      <c r="C188" t="inlineStr"/>
      <c r="D188" t="inlineStr"/>
      <c r="E188" t="inlineStr"/>
      <c r="F188" t="inlineStr"/>
      <c r="G188" t="inlineStr"/>
      <c r="H188" t="inlineStr"/>
    </row>
    <row r="189">
      <c r="A189" t="inlineStr">
        <is>
          <t>name</t>
        </is>
      </c>
      <c r="B189" t="inlineStr">
        <is>
          <t>amount</t>
        </is>
      </c>
      <c r="C189" t="inlineStr">
        <is>
          <t>location</t>
        </is>
      </c>
      <c r="D189" t="inlineStr">
        <is>
          <t>unit</t>
        </is>
      </c>
      <c r="E189" t="inlineStr">
        <is>
          <t>categories</t>
        </is>
      </c>
      <c r="F189" t="inlineStr">
        <is>
          <t>type</t>
        </is>
      </c>
      <c r="G189" t="inlineStr">
        <is>
          <t>comment</t>
        </is>
      </c>
      <c r="H189" t="inlineStr">
        <is>
          <t>reference product</t>
        </is>
      </c>
    </row>
    <row r="190">
      <c r="A190" t="inlineStr">
        <is>
          <t>kerosene production, via Fischer-Tropsch, from forest product (non-residual), energy allocation</t>
        </is>
      </c>
      <c r="B190" t="n">
        <v>1</v>
      </c>
      <c r="C190" t="inlineStr">
        <is>
          <t>RER</t>
        </is>
      </c>
      <c r="D190" t="inlineStr">
        <is>
          <t>kilogram</t>
        </is>
      </c>
      <c r="E190" t="inlineStr"/>
      <c r="F190" t="inlineStr">
        <is>
          <t>production</t>
        </is>
      </c>
      <c r="G190" t="inlineStr"/>
      <c r="H190" t="inlineStr">
        <is>
          <t>kerosene, from forest residues</t>
        </is>
      </c>
    </row>
    <row r="191">
      <c r="A191" t="inlineStr">
        <is>
          <t>market for wood chips, dry, measured as dry mass</t>
        </is>
      </c>
      <c r="B191" t="n">
        <v>4.403030923612533</v>
      </c>
      <c r="C191" t="inlineStr">
        <is>
          <t>RER</t>
        </is>
      </c>
      <c r="D191" t="inlineStr">
        <is>
          <t>kilogram</t>
        </is>
      </c>
      <c r="E191" t="inlineStr"/>
      <c r="F191" t="inlineStr">
        <is>
          <t>technosphere</t>
        </is>
      </c>
      <c r="G191" t="inlineStr"/>
      <c r="H191" t="inlineStr">
        <is>
          <t>wood chips, dry, measured as dry mass</t>
        </is>
      </c>
    </row>
    <row r="192">
      <c r="A192" t="inlineStr">
        <is>
          <t>market for sulfuric acid</t>
        </is>
      </c>
      <c r="B192" t="n">
        <v>0.007925455662502559</v>
      </c>
      <c r="C192" t="inlineStr">
        <is>
          <t>RER</t>
        </is>
      </c>
      <c r="D192" t="inlineStr">
        <is>
          <t>kilogram</t>
        </is>
      </c>
      <c r="E192" t="inlineStr"/>
      <c r="F192" t="inlineStr">
        <is>
          <t>technosphere</t>
        </is>
      </c>
      <c r="G192" t="inlineStr"/>
      <c r="H192" t="inlineStr">
        <is>
          <t>sulfuric acid</t>
        </is>
      </c>
    </row>
    <row r="193">
      <c r="A193" t="inlineStr">
        <is>
          <t>market for sodium hydroxide, without water, in 50% solution state</t>
        </is>
      </c>
      <c r="B193" t="n">
        <v>0.00198136391562564</v>
      </c>
      <c r="C193" t="inlineStr">
        <is>
          <t>GLO</t>
        </is>
      </c>
      <c r="D193" t="inlineStr">
        <is>
          <t>kilogram</t>
        </is>
      </c>
      <c r="E193" t="inlineStr"/>
      <c r="F193" t="inlineStr">
        <is>
          <t>technosphere</t>
        </is>
      </c>
      <c r="G193" t="inlineStr"/>
      <c r="H193" t="inlineStr">
        <is>
          <t>sodium hydroxide, without water, in 50% solution state</t>
        </is>
      </c>
    </row>
    <row r="194">
      <c r="A194" t="inlineStr">
        <is>
          <t>market for tap water</t>
        </is>
      </c>
      <c r="B194" t="n">
        <v>0.3399139873028876</v>
      </c>
      <c r="C194" t="inlineStr">
        <is>
          <t>Europe without Switzerland</t>
        </is>
      </c>
      <c r="D194" t="inlineStr">
        <is>
          <t>kilogram</t>
        </is>
      </c>
      <c r="E194" t="inlineStr"/>
      <c r="F194" t="inlineStr">
        <is>
          <t>technosphere</t>
        </is>
      </c>
      <c r="G194" t="inlineStr"/>
      <c r="H194" t="inlineStr">
        <is>
          <t>tap water</t>
        </is>
      </c>
    </row>
    <row r="195">
      <c r="A195" t="inlineStr">
        <is>
          <t>market for dolomite</t>
        </is>
      </c>
      <c r="B195" t="n">
        <v>0.02421667007986893</v>
      </c>
      <c r="C195" t="inlineStr">
        <is>
          <t>RoW</t>
        </is>
      </c>
      <c r="D195" t="inlineStr">
        <is>
          <t>kilogram</t>
        </is>
      </c>
      <c r="E195" t="inlineStr"/>
      <c r="F195" t="inlineStr">
        <is>
          <t>technosphere</t>
        </is>
      </c>
      <c r="G195" t="inlineStr"/>
      <c r="H195" t="inlineStr">
        <is>
          <t>dolomite</t>
        </is>
      </c>
    </row>
    <row r="196">
      <c r="A196" t="inlineStr">
        <is>
          <t>market for zeolite, powder</t>
        </is>
      </c>
      <c r="B196" t="n">
        <v>0.004843334015973787</v>
      </c>
      <c r="C196" t="inlineStr">
        <is>
          <t>GLO</t>
        </is>
      </c>
      <c r="D196" t="inlineStr">
        <is>
          <t>kilogram</t>
        </is>
      </c>
      <c r="E196" t="inlineStr"/>
      <c r="F196" t="inlineStr">
        <is>
          <t>technosphere</t>
        </is>
      </c>
      <c r="G196" t="inlineStr"/>
      <c r="H196" t="inlineStr">
        <is>
          <t>zeolite, powder</t>
        </is>
      </c>
    </row>
    <row r="197">
      <c r="A197" t="inlineStr">
        <is>
          <t>market for silica sand</t>
        </is>
      </c>
      <c r="B197" t="n">
        <v>0.02994061028056522</v>
      </c>
      <c r="C197" t="inlineStr">
        <is>
          <t>GLO</t>
        </is>
      </c>
      <c r="D197" t="inlineStr">
        <is>
          <t>kilogram</t>
        </is>
      </c>
      <c r="E197" t="inlineStr"/>
      <c r="F197" t="inlineStr">
        <is>
          <t>technosphere</t>
        </is>
      </c>
      <c r="G197" t="inlineStr"/>
      <c r="H197" t="inlineStr">
        <is>
          <t>silica sand</t>
        </is>
      </c>
    </row>
    <row r="198">
      <c r="A198" t="inlineStr">
        <is>
          <t>market for industrial furnace, natural gas</t>
        </is>
      </c>
      <c r="B198" t="n">
        <v>4.491091542084784e-09</v>
      </c>
      <c r="C198" t="inlineStr">
        <is>
          <t>GLO</t>
        </is>
      </c>
      <c r="D198" t="inlineStr">
        <is>
          <t>unit</t>
        </is>
      </c>
      <c r="E198" t="inlineStr"/>
      <c r="F198" t="inlineStr">
        <is>
          <t>technosphere</t>
        </is>
      </c>
      <c r="G198" t="inlineStr"/>
      <c r="H198" t="inlineStr">
        <is>
          <t>industrial furnace, natural gas</t>
        </is>
      </c>
    </row>
    <row r="199">
      <c r="A199" t="inlineStr">
        <is>
          <t>market for synthetic gas factory</t>
        </is>
      </c>
      <c r="B199" t="n">
        <v>2.214724554577104e-09</v>
      </c>
      <c r="C199" t="inlineStr">
        <is>
          <t>GLO</t>
        </is>
      </c>
      <c r="D199" t="inlineStr">
        <is>
          <t>unit</t>
        </is>
      </c>
      <c r="E199" t="inlineStr"/>
      <c r="F199" t="inlineStr">
        <is>
          <t>technosphere</t>
        </is>
      </c>
      <c r="G199" t="inlineStr"/>
      <c r="H199" t="inlineStr">
        <is>
          <t>synthetic gas factory</t>
        </is>
      </c>
    </row>
    <row r="200">
      <c r="A200" t="inlineStr">
        <is>
          <t>Carbon dioxide, non-fossil</t>
        </is>
      </c>
      <c r="B200" t="n">
        <v>4.819485971738686</v>
      </c>
      <c r="C200" t="inlineStr"/>
      <c r="D200" t="inlineStr">
        <is>
          <t>kilogram</t>
        </is>
      </c>
      <c r="E200" t="inlineStr">
        <is>
          <t>air</t>
        </is>
      </c>
      <c r="F200" t="inlineStr">
        <is>
          <t>biosphere</t>
        </is>
      </c>
      <c r="G200" t="inlineStr"/>
      <c r="H200" t="inlineStr"/>
    </row>
    <row r="201">
      <c r="A201" t="inlineStr">
        <is>
          <t>Carbon monoxide, non-fossil</t>
        </is>
      </c>
      <c r="B201" t="n">
        <v>1.941736637313127e-06</v>
      </c>
      <c r="C201" t="inlineStr"/>
      <c r="D201" t="inlineStr">
        <is>
          <t>kilogram</t>
        </is>
      </c>
      <c r="E201" t="inlineStr">
        <is>
          <t>air</t>
        </is>
      </c>
      <c r="F201" t="inlineStr">
        <is>
          <t>biosphere</t>
        </is>
      </c>
      <c r="G201" t="inlineStr"/>
      <c r="H201" t="inlineStr"/>
    </row>
    <row r="202">
      <c r="A202" t="inlineStr">
        <is>
          <t>Methane, non-fossil</t>
        </is>
      </c>
      <c r="B202" t="n">
        <v>1.849272987917264e-06</v>
      </c>
      <c r="C202" t="inlineStr"/>
      <c r="D202" t="inlineStr">
        <is>
          <t>kilogram</t>
        </is>
      </c>
      <c r="E202" t="inlineStr">
        <is>
          <t>air</t>
        </is>
      </c>
      <c r="F202" t="inlineStr">
        <is>
          <t>biosphere</t>
        </is>
      </c>
      <c r="G202" t="inlineStr"/>
      <c r="H202" t="inlineStr"/>
    </row>
    <row r="203">
      <c r="A203" t="inlineStr">
        <is>
          <t>Nitrogen oxides</t>
        </is>
      </c>
      <c r="B203" t="n">
        <v>1.655539627278313e-05</v>
      </c>
      <c r="C203" t="inlineStr"/>
      <c r="D203" t="inlineStr">
        <is>
          <t>kilogram</t>
        </is>
      </c>
      <c r="E203" t="inlineStr">
        <is>
          <t>air</t>
        </is>
      </c>
      <c r="F203" t="inlineStr">
        <is>
          <t>biosphere</t>
        </is>
      </c>
      <c r="G203" t="inlineStr"/>
      <c r="H203" t="inlineStr"/>
    </row>
    <row r="204">
      <c r="A204" t="inlineStr">
        <is>
          <t>Sulfur dioxide</t>
        </is>
      </c>
      <c r="B204" t="n">
        <v>5.063485562154413e-07</v>
      </c>
      <c r="C204" t="inlineStr"/>
      <c r="D204" t="inlineStr">
        <is>
          <t>kilogram</t>
        </is>
      </c>
      <c r="E204" t="inlineStr">
        <is>
          <t>air</t>
        </is>
      </c>
      <c r="F204" t="inlineStr">
        <is>
          <t>biosphere</t>
        </is>
      </c>
      <c r="G204" t="inlineStr"/>
      <c r="H204" t="inlineStr"/>
    </row>
    <row r="205">
      <c r="A205" t="inlineStr">
        <is>
          <t>Particulates, &lt; 2.5 um</t>
        </is>
      </c>
      <c r="B205" t="n">
        <v>1.849272987917264e-07</v>
      </c>
      <c r="C205" t="inlineStr"/>
      <c r="D205" t="inlineStr">
        <is>
          <t>kilogram</t>
        </is>
      </c>
      <c r="E205" t="inlineStr">
        <is>
          <t>air</t>
        </is>
      </c>
      <c r="F205" t="inlineStr">
        <is>
          <t>biosphere</t>
        </is>
      </c>
      <c r="G205" t="inlineStr"/>
      <c r="H205" t="inlineStr"/>
    </row>
    <row r="206">
      <c r="A206" t="inlineStr">
        <is>
          <t>Dinitrogen monoxide</t>
        </is>
      </c>
      <c r="B206" t="n">
        <v>9.24636493958632e-08</v>
      </c>
      <c r="C206" t="inlineStr"/>
      <c r="D206" t="inlineStr">
        <is>
          <t>kilogram</t>
        </is>
      </c>
      <c r="E206" t="inlineStr">
        <is>
          <t>air</t>
        </is>
      </c>
      <c r="F206" t="inlineStr">
        <is>
          <t>biosphere</t>
        </is>
      </c>
      <c r="G206" t="inlineStr"/>
      <c r="H206" t="inlineStr"/>
    </row>
    <row r="207">
      <c r="A207" t="inlineStr"/>
      <c r="B207" t="inlineStr"/>
      <c r="C207" t="inlineStr"/>
      <c r="D207" t="inlineStr"/>
      <c r="E207" t="inlineStr"/>
      <c r="F207" t="inlineStr"/>
      <c r="G207" t="inlineStr"/>
      <c r="H207" t="inlineStr"/>
    </row>
    <row r="208">
      <c r="A208" t="inlineStr">
        <is>
          <t>Activity</t>
        </is>
      </c>
      <c r="B208" t="inlineStr">
        <is>
          <t>kerosene production, via Fischer-Tropsch, from forest product (non-residual), with carbon capture and storage, energy allocation</t>
        </is>
      </c>
      <c r="C208" t="inlineStr"/>
      <c r="D208" t="inlineStr"/>
      <c r="E208" t="inlineStr"/>
      <c r="F208" t="inlineStr"/>
      <c r="G208" t="inlineStr"/>
      <c r="H208" t="inlineStr"/>
    </row>
    <row r="209">
      <c r="A209" t="inlineStr">
        <is>
          <t>location</t>
        </is>
      </c>
      <c r="B209" t="inlineStr">
        <is>
          <t>RER</t>
        </is>
      </c>
      <c r="C209" t="inlineStr"/>
      <c r="D209" t="inlineStr"/>
      <c r="E209" t="inlineStr"/>
      <c r="F209" t="inlineStr"/>
      <c r="G209" t="inlineStr"/>
      <c r="H209" t="inlineStr"/>
    </row>
    <row r="210">
      <c r="A210" t="inlineStr">
        <is>
          <t>production amount</t>
        </is>
      </c>
      <c r="B210" t="n">
        <v>1</v>
      </c>
      <c r="C210" t="inlineStr"/>
      <c r="D210" t="inlineStr"/>
      <c r="E210" t="inlineStr"/>
      <c r="F210" t="inlineStr"/>
      <c r="G210" t="inlineStr"/>
      <c r="H210" t="inlineStr"/>
    </row>
    <row r="211">
      <c r="A211" t="inlineStr">
        <is>
          <t>reference product</t>
        </is>
      </c>
      <c r="B211" t="inlineStr">
        <is>
          <t>kerosene, from forest residues</t>
        </is>
      </c>
      <c r="C211" t="inlineStr"/>
      <c r="D211" t="inlineStr"/>
      <c r="E211" t="inlineStr"/>
      <c r="F211" t="inlineStr"/>
      <c r="G211" t="inlineStr"/>
      <c r="H211" t="inlineStr"/>
    </row>
    <row r="212">
      <c r="A212" t="inlineStr">
        <is>
          <t>type</t>
        </is>
      </c>
      <c r="B212" t="inlineStr">
        <is>
          <t>process</t>
        </is>
      </c>
      <c r="C212" t="inlineStr"/>
      <c r="D212" t="inlineStr"/>
      <c r="E212" t="inlineStr"/>
      <c r="F212" t="inlineStr"/>
      <c r="G212" t="inlineStr"/>
      <c r="H212" t="inlineStr"/>
    </row>
    <row r="213">
      <c r="A213" t="inlineStr">
        <is>
          <t>unit</t>
        </is>
      </c>
      <c r="B213" t="inlineStr">
        <is>
          <t>kilogram</t>
        </is>
      </c>
      <c r="C213" t="inlineStr"/>
      <c r="D213" t="inlineStr"/>
      <c r="E213" t="inlineStr"/>
      <c r="F213" t="inlineStr"/>
      <c r="G213" t="inlineStr"/>
      <c r="H213" t="inlineStr"/>
    </row>
    <row r="214">
      <c r="A214" t="inlineStr">
        <is>
          <t>source</t>
        </is>
      </c>
      <c r="B214" t="inlineStr">
        <is>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is>
      </c>
      <c r="C214" t="inlineStr"/>
      <c r="D214" t="inlineStr"/>
      <c r="E214" t="inlineStr"/>
      <c r="F214" t="inlineStr"/>
      <c r="G214" t="inlineStr"/>
      <c r="H214" t="inlineStr"/>
    </row>
    <row r="215">
      <c r="A215" t="inlineStr">
        <is>
          <t>comment</t>
        </is>
      </c>
      <c r="B215" t="inlineStr">
        <is>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is>
      </c>
      <c r="C215" t="inlineStr"/>
      <c r="D215" t="inlineStr"/>
      <c r="E215" t="inlineStr"/>
      <c r="F215" t="inlineStr"/>
      <c r="G215" t="inlineStr"/>
      <c r="H215" t="inlineStr"/>
    </row>
    <row r="216">
      <c r="A216" t="inlineStr">
        <is>
          <t>market price for ethanol [EUR/MJ]</t>
        </is>
      </c>
      <c r="B216" t="inlineStr"/>
      <c r="C216" t="inlineStr"/>
      <c r="D216" t="inlineStr"/>
      <c r="E216" t="inlineStr"/>
      <c r="F216" t="inlineStr"/>
      <c r="G216" t="inlineStr"/>
      <c r="H216" t="inlineStr"/>
    </row>
    <row r="217">
      <c r="A217" t="inlineStr">
        <is>
          <t>market price for electricity [EUR/MJ]</t>
        </is>
      </c>
      <c r="B217" t="inlineStr"/>
      <c r="C217" t="inlineStr"/>
      <c r="D217" t="inlineStr"/>
      <c r="E217" t="inlineStr"/>
      <c r="F217" t="inlineStr"/>
      <c r="G217" t="inlineStr"/>
      <c r="H217" t="inlineStr"/>
    </row>
    <row r="218">
      <c r="A218" t="inlineStr">
        <is>
          <t>Conversion efficiency (exc. Fuel)</t>
        </is>
      </c>
      <c r="B218" t="inlineStr"/>
      <c r="C218" t="inlineStr"/>
      <c r="D218" t="inlineStr"/>
      <c r="E218" t="inlineStr"/>
      <c r="F218" t="inlineStr"/>
      <c r="G218" t="inlineStr"/>
      <c r="H218" t="inlineStr"/>
    </row>
    <row r="219">
      <c r="A219" t="inlineStr">
        <is>
          <t>Allocation to kerosene [%]</t>
        </is>
      </c>
      <c r="B219" t="n">
        <v>0.2584476756092566</v>
      </c>
      <c r="C219" t="inlineStr"/>
      <c r="D219" t="inlineStr"/>
      <c r="E219" t="inlineStr"/>
      <c r="F219" t="inlineStr"/>
      <c r="G219" t="inlineStr"/>
      <c r="H219" t="inlineStr"/>
    </row>
    <row r="220">
      <c r="A220" t="inlineStr">
        <is>
          <t>classifications</t>
        </is>
      </c>
      <c r="B220" t="inlineStr">
        <is>
          <t>CPC::032:Non-wood forest products</t>
        </is>
      </c>
      <c r="C220" t="inlineStr"/>
      <c r="D220" t="inlineStr"/>
      <c r="E220" t="inlineStr"/>
      <c r="F220" t="inlineStr"/>
      <c r="G220" t="inlineStr"/>
      <c r="H220" t="inlineStr"/>
    </row>
    <row r="221">
      <c r="A221" t="inlineStr">
        <is>
          <t>Exchanges</t>
        </is>
      </c>
      <c r="B221" t="inlineStr"/>
      <c r="C221" t="inlineStr"/>
      <c r="D221" t="inlineStr"/>
      <c r="E221" t="inlineStr"/>
      <c r="F221" t="inlineStr"/>
      <c r="G221" t="inlineStr"/>
      <c r="H221" t="inlineStr"/>
    </row>
    <row r="222">
      <c r="A222" t="inlineStr">
        <is>
          <t>name</t>
        </is>
      </c>
      <c r="B222" t="inlineStr">
        <is>
          <t>amount</t>
        </is>
      </c>
      <c r="C222" t="inlineStr">
        <is>
          <t>location</t>
        </is>
      </c>
      <c r="D222" t="inlineStr">
        <is>
          <t>unit</t>
        </is>
      </c>
      <c r="E222" t="inlineStr">
        <is>
          <t>categories</t>
        </is>
      </c>
      <c r="F222" t="inlineStr">
        <is>
          <t>type</t>
        </is>
      </c>
      <c r="G222" t="inlineStr">
        <is>
          <t>comment</t>
        </is>
      </c>
      <c r="H222" t="inlineStr">
        <is>
          <t>reference product</t>
        </is>
      </c>
    </row>
    <row r="223">
      <c r="A223" t="inlineStr">
        <is>
          <t>kerosene production, via Fischer-Tropsch, from forest product (non-residual), with carbon capture and storage, energy allocation</t>
        </is>
      </c>
      <c r="B223" t="n">
        <v>1</v>
      </c>
      <c r="C223" t="inlineStr">
        <is>
          <t>RER</t>
        </is>
      </c>
      <c r="D223" t="inlineStr">
        <is>
          <t>kilogram</t>
        </is>
      </c>
      <c r="E223" t="inlineStr"/>
      <c r="F223" t="inlineStr">
        <is>
          <t>production</t>
        </is>
      </c>
      <c r="G223" t="inlineStr"/>
      <c r="H223" t="inlineStr">
        <is>
          <t>kerosene, from forest residues</t>
        </is>
      </c>
    </row>
    <row r="224">
      <c r="A224" t="inlineStr">
        <is>
          <t>market for wood chips, dry, measured as dry mass</t>
        </is>
      </c>
      <c r="B224" t="n">
        <v>4.403030923612533</v>
      </c>
      <c r="C224" t="inlineStr">
        <is>
          <t>RER</t>
        </is>
      </c>
      <c r="D224" t="inlineStr">
        <is>
          <t>kilogram</t>
        </is>
      </c>
      <c r="E224" t="inlineStr"/>
      <c r="F224" t="inlineStr">
        <is>
          <t>technosphere</t>
        </is>
      </c>
      <c r="G224" t="inlineStr"/>
      <c r="H224" t="inlineStr">
        <is>
          <t>wood chips, dry, measured as dry mass</t>
        </is>
      </c>
    </row>
    <row r="225">
      <c r="A225" t="inlineStr">
        <is>
          <t>market for sulfuric acid</t>
        </is>
      </c>
      <c r="B225" t="n">
        <v>0.007925455662502559</v>
      </c>
      <c r="C225" t="inlineStr">
        <is>
          <t>RER</t>
        </is>
      </c>
      <c r="D225" t="inlineStr">
        <is>
          <t>kilogram</t>
        </is>
      </c>
      <c r="E225" t="inlineStr"/>
      <c r="F225" t="inlineStr">
        <is>
          <t>technosphere</t>
        </is>
      </c>
      <c r="G225" t="inlineStr"/>
      <c r="H225" t="inlineStr">
        <is>
          <t>sulfuric acid</t>
        </is>
      </c>
    </row>
    <row r="226">
      <c r="A226" t="inlineStr">
        <is>
          <t>market for sodium hydroxide, without water, in 50% solution state</t>
        </is>
      </c>
      <c r="B226" t="n">
        <v>0.00198136391562564</v>
      </c>
      <c r="C226" t="inlineStr">
        <is>
          <t>GLO</t>
        </is>
      </c>
      <c r="D226" t="inlineStr">
        <is>
          <t>kilogram</t>
        </is>
      </c>
      <c r="E226" t="inlineStr"/>
      <c r="F226" t="inlineStr">
        <is>
          <t>technosphere</t>
        </is>
      </c>
      <c r="G226" t="inlineStr"/>
      <c r="H226" t="inlineStr">
        <is>
          <t>sodium hydroxide, without water, in 50% solution state</t>
        </is>
      </c>
    </row>
    <row r="227">
      <c r="A227" t="inlineStr">
        <is>
          <t>market for tap water</t>
        </is>
      </c>
      <c r="B227" t="n">
        <v>0.3399139873028876</v>
      </c>
      <c r="C227" t="inlineStr">
        <is>
          <t>Europe without Switzerland</t>
        </is>
      </c>
      <c r="D227" t="inlineStr">
        <is>
          <t>kilogram</t>
        </is>
      </c>
      <c r="E227" t="inlineStr"/>
      <c r="F227" t="inlineStr">
        <is>
          <t>technosphere</t>
        </is>
      </c>
      <c r="G227" t="inlineStr"/>
      <c r="H227" t="inlineStr">
        <is>
          <t>tap water</t>
        </is>
      </c>
    </row>
    <row r="228">
      <c r="A228" t="inlineStr">
        <is>
          <t>market for dolomite</t>
        </is>
      </c>
      <c r="B228" t="n">
        <v>0.02421667007986893</v>
      </c>
      <c r="C228" t="inlineStr">
        <is>
          <t>RoW</t>
        </is>
      </c>
      <c r="D228" t="inlineStr">
        <is>
          <t>kilogram</t>
        </is>
      </c>
      <c r="E228" t="inlineStr"/>
      <c r="F228" t="inlineStr">
        <is>
          <t>technosphere</t>
        </is>
      </c>
      <c r="G228" t="inlineStr"/>
      <c r="H228" t="inlineStr">
        <is>
          <t>dolomite</t>
        </is>
      </c>
    </row>
    <row r="229">
      <c r="A229" t="inlineStr">
        <is>
          <t>market for zeolite, powder</t>
        </is>
      </c>
      <c r="B229" t="n">
        <v>0.004843334015973787</v>
      </c>
      <c r="C229" t="inlineStr">
        <is>
          <t>GLO</t>
        </is>
      </c>
      <c r="D229" t="inlineStr">
        <is>
          <t>kilogram</t>
        </is>
      </c>
      <c r="E229" t="inlineStr"/>
      <c r="F229" t="inlineStr">
        <is>
          <t>technosphere</t>
        </is>
      </c>
      <c r="G229" t="inlineStr"/>
      <c r="H229" t="inlineStr">
        <is>
          <t>zeolite, powder</t>
        </is>
      </c>
    </row>
    <row r="230">
      <c r="A230" t="inlineStr">
        <is>
          <t>market for silica sand</t>
        </is>
      </c>
      <c r="B230" t="n">
        <v>0.02994061028056522</v>
      </c>
      <c r="C230" t="inlineStr">
        <is>
          <t>GLO</t>
        </is>
      </c>
      <c r="D230" t="inlineStr">
        <is>
          <t>kilogram</t>
        </is>
      </c>
      <c r="E230" t="inlineStr"/>
      <c r="F230" t="inlineStr">
        <is>
          <t>technosphere</t>
        </is>
      </c>
      <c r="G230" t="inlineStr"/>
      <c r="H230" t="inlineStr">
        <is>
          <t>silica sand</t>
        </is>
      </c>
    </row>
    <row r="231">
      <c r="A231" t="inlineStr">
        <is>
          <t>market for industrial furnace, natural gas</t>
        </is>
      </c>
      <c r="B231" t="n">
        <v>4.491091542084784e-09</v>
      </c>
      <c r="C231" t="inlineStr">
        <is>
          <t>GLO</t>
        </is>
      </c>
      <c r="D231" t="inlineStr">
        <is>
          <t>unit</t>
        </is>
      </c>
      <c r="E231" t="inlineStr"/>
      <c r="F231" t="inlineStr">
        <is>
          <t>technosphere</t>
        </is>
      </c>
      <c r="G231" t="inlineStr"/>
      <c r="H231" t="inlineStr">
        <is>
          <t>industrial furnace, natural gas</t>
        </is>
      </c>
    </row>
    <row r="232">
      <c r="A232" t="inlineStr">
        <is>
          <t>market for synthetic gas factory</t>
        </is>
      </c>
      <c r="B232" t="n">
        <v>2.214724554577104e-09</v>
      </c>
      <c r="C232" t="inlineStr">
        <is>
          <t>GLO</t>
        </is>
      </c>
      <c r="D232" t="inlineStr">
        <is>
          <t>unit</t>
        </is>
      </c>
      <c r="E232" t="inlineStr"/>
      <c r="F232" t="inlineStr">
        <is>
          <t>technosphere</t>
        </is>
      </c>
      <c r="G232" t="inlineStr"/>
      <c r="H232" t="inlineStr">
        <is>
          <t>synthetic gas factory</t>
        </is>
      </c>
    </row>
    <row r="233">
      <c r="A233" t="inlineStr">
        <is>
          <t>Carbon dioxide, non-fossil</t>
        </is>
      </c>
      <c r="B233" t="n">
        <v>0.481948597173869</v>
      </c>
      <c r="C233" t="inlineStr"/>
      <c r="D233" t="inlineStr">
        <is>
          <t>kilogram</t>
        </is>
      </c>
      <c r="E233" t="inlineStr">
        <is>
          <t>air</t>
        </is>
      </c>
      <c r="F233" t="inlineStr">
        <is>
          <t>biosphere</t>
        </is>
      </c>
      <c r="G233" t="inlineStr"/>
      <c r="H233" t="inlineStr"/>
    </row>
    <row r="234">
      <c r="A234" t="inlineStr">
        <is>
          <t>Carbon monoxide, non-fossil</t>
        </is>
      </c>
      <c r="B234" t="n">
        <v>1.941736637313127e-06</v>
      </c>
      <c r="C234" t="inlineStr"/>
      <c r="D234" t="inlineStr">
        <is>
          <t>kilogram</t>
        </is>
      </c>
      <c r="E234" t="inlineStr">
        <is>
          <t>air</t>
        </is>
      </c>
      <c r="F234" t="inlineStr">
        <is>
          <t>biosphere</t>
        </is>
      </c>
      <c r="G234" t="inlineStr"/>
      <c r="H234" t="inlineStr"/>
    </row>
    <row r="235">
      <c r="A235" t="inlineStr">
        <is>
          <t>Methane, non-fossil</t>
        </is>
      </c>
      <c r="B235" t="n">
        <v>1.849272987917264e-06</v>
      </c>
      <c r="C235" t="inlineStr"/>
      <c r="D235" t="inlineStr">
        <is>
          <t>kilogram</t>
        </is>
      </c>
      <c r="E235" t="inlineStr">
        <is>
          <t>air</t>
        </is>
      </c>
      <c r="F235" t="inlineStr">
        <is>
          <t>biosphere</t>
        </is>
      </c>
      <c r="G235" t="inlineStr"/>
      <c r="H235" t="inlineStr"/>
    </row>
    <row r="236">
      <c r="A236" t="inlineStr">
        <is>
          <t>Nitrogen oxides</t>
        </is>
      </c>
      <c r="B236" t="n">
        <v>1.655539627278313e-05</v>
      </c>
      <c r="C236" t="inlineStr"/>
      <c r="D236" t="inlineStr">
        <is>
          <t>kilogram</t>
        </is>
      </c>
      <c r="E236" t="inlineStr">
        <is>
          <t>air</t>
        </is>
      </c>
      <c r="F236" t="inlineStr">
        <is>
          <t>biosphere</t>
        </is>
      </c>
      <c r="G236" t="inlineStr"/>
      <c r="H236" t="inlineStr"/>
    </row>
    <row r="237">
      <c r="A237" t="inlineStr">
        <is>
          <t>Sulfur dioxide</t>
        </is>
      </c>
      <c r="B237" t="n">
        <v>5.063485562154413e-07</v>
      </c>
      <c r="C237" t="inlineStr"/>
      <c r="D237" t="inlineStr">
        <is>
          <t>kilogram</t>
        </is>
      </c>
      <c r="E237" t="inlineStr">
        <is>
          <t>air</t>
        </is>
      </c>
      <c r="F237" t="inlineStr">
        <is>
          <t>biosphere</t>
        </is>
      </c>
      <c r="G237" t="inlineStr"/>
      <c r="H237" t="inlineStr"/>
    </row>
    <row r="238">
      <c r="A238" t="inlineStr">
        <is>
          <t>Particulates, &lt; 2.5 um</t>
        </is>
      </c>
      <c r="B238" t="n">
        <v>1.849272987917264e-07</v>
      </c>
      <c r="C238" t="inlineStr"/>
      <c r="D238" t="inlineStr">
        <is>
          <t>kilogram</t>
        </is>
      </c>
      <c r="E238" t="inlineStr">
        <is>
          <t>air</t>
        </is>
      </c>
      <c r="F238" t="inlineStr">
        <is>
          <t>biosphere</t>
        </is>
      </c>
      <c r="G238" t="inlineStr"/>
      <c r="H238" t="inlineStr"/>
    </row>
    <row r="239">
      <c r="A239" t="inlineStr">
        <is>
          <t>Dinitrogen monoxide</t>
        </is>
      </c>
      <c r="B239" t="n">
        <v>9.24636493958632e-08</v>
      </c>
      <c r="C239" t="inlineStr"/>
      <c r="D239" t="inlineStr">
        <is>
          <t>kilogram</t>
        </is>
      </c>
      <c r="E239" t="inlineStr">
        <is>
          <t>air</t>
        </is>
      </c>
      <c r="F239" t="inlineStr">
        <is>
          <t>biosphere</t>
        </is>
      </c>
      <c r="G239" t="inlineStr"/>
      <c r="H239" t="inlineStr"/>
    </row>
    <row r="240">
      <c r="A240" t="inlineStr">
        <is>
          <t>market group for electricity, low voltage</t>
        </is>
      </c>
      <c r="B240" t="n">
        <v>0.23</v>
      </c>
      <c r="C240" t="inlineStr">
        <is>
          <t>RER</t>
        </is>
      </c>
      <c r="D240" t="inlineStr">
        <is>
          <t>kilowatt hour</t>
        </is>
      </c>
      <c r="E240" t="inlineStr"/>
      <c r="F240" t="inlineStr">
        <is>
          <t>technosphere</t>
        </is>
      </c>
      <c r="G240" t="inlineStr">
        <is>
          <t>230 kWh/t CO2 liquefied</t>
        </is>
      </c>
      <c r="H240" t="inlineStr">
        <is>
          <t>electricity, low voltage</t>
        </is>
      </c>
    </row>
    <row r="241">
      <c r="A241" t="inlineStr">
        <is>
          <t>market for monoethanolamine</t>
        </is>
      </c>
      <c r="B241" t="n">
        <v>0.004</v>
      </c>
      <c r="C241" t="inlineStr">
        <is>
          <t>GLO</t>
        </is>
      </c>
      <c r="D241" t="inlineStr">
        <is>
          <t>kilogram</t>
        </is>
      </c>
      <c r="E241" t="inlineStr"/>
      <c r="F241" t="inlineStr">
        <is>
          <t>technosphere</t>
        </is>
      </c>
      <c r="G241" t="inlineStr">
        <is>
          <t>4 kg MEA/t CO2 captured</t>
        </is>
      </c>
      <c r="H241" t="inlineStr">
        <is>
          <t>monoethanolamine</t>
        </is>
      </c>
    </row>
    <row r="242">
      <c r="A242" t="inlineStr">
        <is>
          <t>carbon dioxide compression, transport and storage</t>
        </is>
      </c>
      <c r="B242" t="n">
        <v>4.337537374564821</v>
      </c>
      <c r="C242" t="inlineStr">
        <is>
          <t>RER</t>
        </is>
      </c>
      <c r="D242" t="inlineStr">
        <is>
          <t>kilogram</t>
        </is>
      </c>
      <c r="E242" t="inlineStr"/>
      <c r="F242" t="inlineStr">
        <is>
          <t>technosphere</t>
        </is>
      </c>
      <c r="G242" t="inlineStr">
        <is>
          <t>90% of CO2 emissions</t>
        </is>
      </c>
      <c r="H242" t="inlineStr">
        <is>
          <t>carbon dioxide, stored</t>
        </is>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Sacchi Romain</dc:creator>
  <dcterms:created xmlns:dcterms="http://purl.org/dc/terms/" xmlns:xsi="http://www.w3.org/2001/XMLSchema-instance" xsi:type="dcterms:W3CDTF">2021-01-18T11:29:07Z</dcterms:created>
  <dcterms:modified xmlns:dcterms="http://purl.org/dc/terms/" xmlns:xsi="http://www.w3.org/2001/XMLSchema-instance" xsi:type="dcterms:W3CDTF">2025-04-24T15:06:20Z</dcterms:modified>
  <cp:lastModifiedBy>Romain Sacchi</cp:lastModifiedBy>
</cp:coreProperties>
</file>