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859" documentId="13_ncr:1_{D0FB8C27-5AAD-4D83-B52A-9764F8EB4256}" xr6:coauthVersionLast="47" xr6:coauthVersionMax="47" xr10:uidLastSave="{9A48A54F-501F-477F-AD62-1D4FDBF0A206}"/>
  <bookViews>
    <workbookView xWindow="-110" yWindow="-110" windowWidth="19420" windowHeight="10300" xr2:uid="{00000000-000D-0000-FFFF-FFFF00000000}"/>
  </bookViews>
  <sheets>
    <sheet name="LFP_Battery_EOL" sheetId="6" r:id="rId1"/>
  </sheets>
  <definedNames>
    <definedName name="btbl4fnb" localSheetId="0">LFP_Battery_EOL!#REF!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6" l="1"/>
  <c r="B107" i="6"/>
  <c r="G128" i="6"/>
  <c r="D128" i="6"/>
  <c r="C128" i="6"/>
  <c r="A128" i="6"/>
  <c r="G97" i="6"/>
  <c r="D97" i="6"/>
  <c r="C97" i="6"/>
  <c r="A97" i="6"/>
  <c r="C85" i="6"/>
  <c r="B85" i="6"/>
  <c r="A85" i="6"/>
  <c r="C73" i="6"/>
  <c r="B73" i="6"/>
  <c r="A73" i="6"/>
  <c r="C61" i="6"/>
  <c r="B61" i="6"/>
  <c r="A61" i="6"/>
  <c r="C49" i="6"/>
  <c r="B49" i="6"/>
  <c r="A49" i="6"/>
  <c r="C37" i="6"/>
  <c r="B37" i="6"/>
  <c r="A37" i="6"/>
  <c r="C25" i="6"/>
  <c r="B25" i="6"/>
  <c r="A25" i="6"/>
  <c r="C13" i="6"/>
  <c r="B13" i="6"/>
  <c r="A13" i="6"/>
</calcChain>
</file>

<file path=xl/sharedStrings.xml><?xml version="1.0" encoding="utf-8"?>
<sst xmlns="http://schemas.openxmlformats.org/spreadsheetml/2006/main" count="445" uniqueCount="91">
  <si>
    <t>database</t>
  </si>
  <si>
    <t>LFP_battery_cell_EoL</t>
  </si>
  <si>
    <t>Activity</t>
  </si>
  <si>
    <t>treatment of used LFP battery cell, hydrometallurgical treatment</t>
  </si>
  <si>
    <t>comment</t>
  </si>
  <si>
    <t>Aluminium and copper, 93.8% recovery rate. 0.820kg recovered/kg treated cell</t>
  </si>
  <si>
    <t>location</t>
  </si>
  <si>
    <t>RER</t>
  </si>
  <si>
    <t>production amount</t>
  </si>
  <si>
    <t>source</t>
  </si>
  <si>
    <t>Mohr, M., J.F. Peters, M. Weil, and M. Baumann. 2020. Towards a cell-chemistry specific life cycle assessment of lithium-ion battery recycling processes. Journal of Industrial Ecology.</t>
  </si>
  <si>
    <t>reference product</t>
  </si>
  <si>
    <t>non-Fe-Co-metals, from Li-ion battery, hydrometallurgical processing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</si>
  <si>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</si>
  <si>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</si>
  <si>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</si>
  <si>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</si>
  <si>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</si>
  <si>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</si>
  <si>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</si>
  <si>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</si>
  <si>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formula</t>
  </si>
  <si>
    <t>uncertainty type</t>
  </si>
  <si>
    <t>loc</t>
  </si>
  <si>
    <t>scale</t>
  </si>
  <si>
    <t>shape</t>
  </si>
  <si>
    <t>minimum</t>
  </si>
  <si>
    <t>maximum</t>
  </si>
  <si>
    <t>production</t>
  </si>
  <si>
    <t>Aluminium recovery rate 93.8%. 0.0286kg recovered/kg treated cell</t>
  </si>
  <si>
    <t>aluminium, wrought alloy</t>
  </si>
  <si>
    <t>Copper recovery rate 93.8%. 0.00533kg recovered/kg treated cell</t>
  </si>
  <si>
    <t>copper, cathode</t>
  </si>
  <si>
    <t>Lithium compound recovery rate 93.6%. 0.0984kg recovered /kg treated cell</t>
  </si>
  <si>
    <t>lithium carbonate</t>
  </si>
  <si>
    <t>treatment of used LFP battery cell, pyrometallurgical treatment</t>
  </si>
  <si>
    <t>Aluminium and copper, 93.6% recovery rate. 0.818kg recovered/kg treated cell</t>
  </si>
  <si>
    <t>Aluminium recovery rate 93.6%. 0.0286kg recovered/kg treated cell</t>
  </si>
  <si>
    <t>Copper recovery rate 93.6%. 0.00532kg recovered/kg treated cell</t>
  </si>
  <si>
    <t>LCI data from Table S2.4 according to Mohr et al. (2020)</t>
  </si>
  <si>
    <t>used LFP battery cell</t>
  </si>
  <si>
    <t xml:space="preserve">FU 1kg </t>
  </si>
  <si>
    <t>market for chemical, inorganic</t>
  </si>
  <si>
    <t>GLO</t>
  </si>
  <si>
    <t>technosphere</t>
  </si>
  <si>
    <t>chemical, inorganic</t>
  </si>
  <si>
    <t>Reagent</t>
  </si>
  <si>
    <t>market for electricity, medium voltage</t>
  </si>
  <si>
    <t>CH</t>
  </si>
  <si>
    <t>kilowatt hour</t>
  </si>
  <si>
    <t>electricity, medium voltage</t>
  </si>
  <si>
    <t>market for tap water</t>
  </si>
  <si>
    <t>tap water</t>
  </si>
  <si>
    <t>1kg = 1L</t>
  </si>
  <si>
    <t>market for sulfuric acid</t>
  </si>
  <si>
    <t>sulfuric acid</t>
  </si>
  <si>
    <t>hydrated lime production, packed</t>
  </si>
  <si>
    <t>hydrated lime, packed</t>
  </si>
  <si>
    <t>chemical factory construction, organics</t>
  </si>
  <si>
    <t>chemical factory, organics</t>
  </si>
  <si>
    <t>market group for waste plastic, mixture</t>
  </si>
  <si>
    <t>Europe without Switzerland</t>
  </si>
  <si>
    <t>waste plastic, mixture</t>
  </si>
  <si>
    <t>market for inert waste</t>
  </si>
  <si>
    <t>inert waste</t>
  </si>
  <si>
    <t>market for waste gypsum</t>
  </si>
  <si>
    <t>waste gypsum</t>
  </si>
  <si>
    <t>treatment of wastewater, average, wastewater treatment</t>
  </si>
  <si>
    <t>cubic meter</t>
  </si>
  <si>
    <t>wastewater, average</t>
  </si>
  <si>
    <t>Sulfur dioxide</t>
  </si>
  <si>
    <t>air</t>
  </si>
  <si>
    <t>biosphere</t>
  </si>
  <si>
    <t>NMVOC, non-methane volatile organic compounds</t>
  </si>
  <si>
    <t>Suspended solids, unspecified</t>
  </si>
  <si>
    <t>water</t>
  </si>
  <si>
    <t>COD, Chemical Oxygen Demand</t>
  </si>
  <si>
    <t>Hydrocarbons, unspecified</t>
  </si>
  <si>
    <t>Copper ion</t>
  </si>
  <si>
    <t>Fluoride</t>
  </si>
  <si>
    <t>Nickel II</t>
  </si>
  <si>
    <t>Cobalt II</t>
  </si>
  <si>
    <t>LCI data from Table S2.3 according to Mohr et al. (2020)</t>
  </si>
  <si>
    <t>market for sodium hydroxide, without water, in 50% solution state</t>
  </si>
  <si>
    <t>sodium hydroxide, without water, in 50% solution state</t>
  </si>
  <si>
    <t>market for copper smelting facility</t>
  </si>
  <si>
    <t>copper smelting facility</t>
  </si>
  <si>
    <t>Particulate Matter, &lt; 2.5 um</t>
  </si>
  <si>
    <t>Particulate Matter, &gt; 10 um</t>
  </si>
  <si>
    <t>Particulate Matter, &gt; 2.5 um and &lt; 10um</t>
  </si>
  <si>
    <t>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</si>
</sst>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4" borderId="0" xfId="1" applyFont="1" applyFill="1"/>
    <xf numFmtId="0" fontId="1" fillId="4" borderId="0" xfId="1" applyFill="1"/>
    <xf numFmtId="0" fontId="0" fillId="4" borderId="0" xfId="0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5" fontId="1" fillId="4" borderId="0" xfId="1" applyNumberFormat="1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7E12-3500-483E-89C2-C4378FEFD800}">
  <dimension ref="A1:R139"/>
  <sheetViews>
    <sheetView tabSelected="1" topLeftCell="A34" zoomScale="58" zoomScaleNormal="45" workbookViewId="0">
      <selection activeCell="B28" sqref="B28"/>
    </sheetView>
  </sheetViews>
  <sheetFormatPr defaultRowHeight="14.4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4.85546875" bestFit="1" customWidth="1"/>
    <col min="6" max="6" width="15" bestFit="1" customWidth="1"/>
    <col min="7" max="7" width="68.7109375" bestFit="1" customWidth="1"/>
    <col min="8" max="8" width="137" customWidth="1"/>
    <col min="9" max="9" width="8.140625" bestFit="1" customWidth="1"/>
    <col min="10" max="10" width="15.85546875" bestFit="1" customWidth="1"/>
    <col min="11" max="11" width="3.42578125" bestFit="1" customWidth="1"/>
    <col min="18" max="18" width="65.140625" customWidth="1"/>
  </cols>
  <sheetData>
    <row r="1" spans="1:18" s="2" customFormat="1" ht="15.6">
      <c r="A1" s="3" t="s">
        <v>0</v>
      </c>
      <c r="B1" s="3" t="s">
        <v>1</v>
      </c>
      <c r="P1" s="1"/>
      <c r="R1" s="7"/>
    </row>
    <row r="2" spans="1:18" s="2" customFormat="1" ht="15.6">
      <c r="P2" s="1"/>
      <c r="R2" s="8"/>
    </row>
    <row r="3" spans="1:18" s="2" customFormat="1" ht="15.6">
      <c r="A3" s="4" t="s">
        <v>2</v>
      </c>
      <c r="B3" s="4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spans="1:18" s="2" customFormat="1" ht="15.6">
      <c r="A4" s="5" t="s">
        <v>4</v>
      </c>
      <c r="B4" s="5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8" s="2" customFormat="1" ht="15.6">
      <c r="A5" s="5" t="s">
        <v>6</v>
      </c>
      <c r="B5" s="5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8" s="2" customFormat="1" ht="15.6">
      <c r="A6" s="5" t="s">
        <v>8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R6" s="1"/>
    </row>
    <row r="7" spans="1:18" s="2" customFormat="1" ht="15.6">
      <c r="A7" s="5" t="s">
        <v>9</v>
      </c>
      <c r="B7" s="5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8" s="2" customFormat="1" ht="15.6">
      <c r="A8" s="5" t="s">
        <v>11</v>
      </c>
      <c r="B8" s="5" t="s">
        <v>12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8" s="2" customFormat="1" ht="15.6">
      <c r="A9" s="5" t="s">
        <v>13</v>
      </c>
      <c r="B9" s="5" t="s">
        <v>14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8" s="2" customFormat="1" ht="15.6">
      <c r="A10" s="5" t="s">
        <v>15</v>
      </c>
      <c r="B10" s="5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8" s="2" customFormat="1" ht="15.6">
      <c r="A11" s="4" t="s">
        <v>17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8" s="2" customFormat="1" ht="15.6">
      <c r="A12" s="4" t="s">
        <v>18</v>
      </c>
      <c r="B12" s="4" t="s">
        <v>19</v>
      </c>
      <c r="C12" s="4" t="s">
        <v>6</v>
      </c>
      <c r="D12" s="4" t="s">
        <v>15</v>
      </c>
      <c r="E12" s="4" t="s">
        <v>20</v>
      </c>
      <c r="F12" s="4" t="s">
        <v>13</v>
      </c>
      <c r="G12" s="4" t="s">
        <v>11</v>
      </c>
      <c r="H12" s="4" t="s">
        <v>4</v>
      </c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25</v>
      </c>
      <c r="N12" s="4" t="s">
        <v>26</v>
      </c>
      <c r="O12" s="4" t="s">
        <v>27</v>
      </c>
    </row>
    <row r="13" spans="1:18" ht="30.95">
      <c r="A13" s="6" t="str">
        <f>B3</f>
        <v>treatment of used LFP battery cell, hydrometallurgical treatment</v>
      </c>
      <c r="B13" s="5">
        <f>160000/160000</f>
        <v>1</v>
      </c>
      <c r="C13" s="5" t="str">
        <f>B5</f>
        <v>RER</v>
      </c>
      <c r="D13" s="5" t="s">
        <v>16</v>
      </c>
      <c r="E13" s="5"/>
      <c r="F13" s="5" t="s">
        <v>28</v>
      </c>
      <c r="G13" s="5" t="s">
        <v>12</v>
      </c>
      <c r="H13" s="5"/>
      <c r="I13" s="5"/>
      <c r="J13" s="5"/>
      <c r="K13" s="5"/>
      <c r="L13" s="5"/>
      <c r="M13" s="5"/>
      <c r="N13" s="5"/>
      <c r="O13" s="5"/>
    </row>
    <row r="14" spans="1:18" ht="15.6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8" s="2" customFormat="1" ht="15.6">
      <c r="A15" s="4" t="s">
        <v>2</v>
      </c>
      <c r="B15" s="4" t="s">
        <v>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"/>
    </row>
    <row r="16" spans="1:18" s="2" customFormat="1" ht="15.6">
      <c r="A16" s="5" t="s">
        <v>4</v>
      </c>
      <c r="B16" s="5" t="s">
        <v>29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8" s="2" customFormat="1" ht="15.6">
      <c r="A17" s="5" t="s">
        <v>6</v>
      </c>
      <c r="B17" s="5" t="s">
        <v>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8" s="2" customFormat="1" ht="15.6">
      <c r="A18" s="5" t="s">
        <v>8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R18" s="1"/>
    </row>
    <row r="19" spans="1:18" s="2" customFormat="1" ht="15.6">
      <c r="A19" s="5" t="s">
        <v>9</v>
      </c>
      <c r="B19" s="5" t="s">
        <v>10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8" s="2" customFormat="1" ht="15.6">
      <c r="A20" s="5" t="s">
        <v>11</v>
      </c>
      <c r="B20" s="5" t="s">
        <v>30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8" s="2" customFormat="1" ht="15.6">
      <c r="A21" s="5" t="s">
        <v>13</v>
      </c>
      <c r="B21" s="5" t="s">
        <v>14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8" s="2" customFormat="1" ht="15.6">
      <c r="A22" s="5" t="s">
        <v>15</v>
      </c>
      <c r="B22" s="5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8" s="2" customFormat="1" ht="15.6">
      <c r="A23" s="4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8" s="2" customFormat="1" ht="15.6">
      <c r="A24" s="4" t="s">
        <v>18</v>
      </c>
      <c r="B24" s="4" t="s">
        <v>19</v>
      </c>
      <c r="C24" s="4" t="s">
        <v>6</v>
      </c>
      <c r="D24" s="4" t="s">
        <v>15</v>
      </c>
      <c r="E24" s="4" t="s">
        <v>20</v>
      </c>
      <c r="F24" s="4" t="s">
        <v>13</v>
      </c>
      <c r="G24" s="4" t="s">
        <v>11</v>
      </c>
      <c r="H24" s="4" t="s">
        <v>4</v>
      </c>
      <c r="I24" s="4" t="s">
        <v>21</v>
      </c>
      <c r="J24" s="4" t="s">
        <v>22</v>
      </c>
      <c r="K24" s="4" t="s">
        <v>23</v>
      </c>
      <c r="L24" s="4" t="s">
        <v>24</v>
      </c>
      <c r="M24" s="4" t="s">
        <v>25</v>
      </c>
      <c r="N24" s="4" t="s">
        <v>26</v>
      </c>
      <c r="O24" s="4" t="s">
        <v>27</v>
      </c>
    </row>
    <row r="25" spans="1:18" ht="30.95">
      <c r="A25" s="6" t="str">
        <f>B15</f>
        <v>treatment of used LFP battery cell, hydrometallurgical treatment</v>
      </c>
      <c r="B25" s="5">
        <f>160000/160000</f>
        <v>1</v>
      </c>
      <c r="C25" s="5" t="str">
        <f>B17</f>
        <v>RER</v>
      </c>
      <c r="D25" s="5" t="s">
        <v>16</v>
      </c>
      <c r="E25" s="5"/>
      <c r="F25" s="5" t="s">
        <v>28</v>
      </c>
      <c r="G25" s="5" t="s">
        <v>30</v>
      </c>
      <c r="H25" s="5"/>
      <c r="I25" s="5"/>
      <c r="J25" s="5"/>
      <c r="K25" s="5"/>
      <c r="L25" s="5"/>
      <c r="M25" s="5"/>
      <c r="N25" s="5"/>
      <c r="O25" s="5"/>
    </row>
    <row r="26" spans="1:18" ht="15.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8" s="2" customFormat="1" ht="15.6">
      <c r="A27" s="4" t="s">
        <v>2</v>
      </c>
      <c r="B27" s="4" t="s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8" s="2" customFormat="1" ht="15.6">
      <c r="A28" s="5" t="s">
        <v>4</v>
      </c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8" s="2" customFormat="1" ht="15.6">
      <c r="A29" s="5" t="s">
        <v>6</v>
      </c>
      <c r="B29" s="5" t="s">
        <v>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8" s="2" customFormat="1" ht="15.6">
      <c r="A30" s="5" t="s">
        <v>8</v>
      </c>
      <c r="B30" s="5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R30" s="1"/>
    </row>
    <row r="31" spans="1:18" s="2" customFormat="1" ht="15.6">
      <c r="A31" s="5" t="s">
        <v>9</v>
      </c>
      <c r="B31" s="5" t="s">
        <v>10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8" s="2" customFormat="1" ht="15.6">
      <c r="A32" s="5" t="s">
        <v>11</v>
      </c>
      <c r="B32" s="5" t="s">
        <v>32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8" s="2" customFormat="1" ht="15.6">
      <c r="A33" s="5" t="s">
        <v>13</v>
      </c>
      <c r="B33" s="5" t="s">
        <v>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8" s="2" customFormat="1" ht="15.6">
      <c r="A34" s="5" t="s">
        <v>15</v>
      </c>
      <c r="B34" s="5" t="s">
        <v>16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8" s="2" customFormat="1" ht="15.6">
      <c r="A35" s="4" t="s">
        <v>17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8" s="2" customFormat="1" ht="15.6">
      <c r="A36" s="4" t="s">
        <v>18</v>
      </c>
      <c r="B36" s="4" t="s">
        <v>19</v>
      </c>
      <c r="C36" s="4" t="s">
        <v>6</v>
      </c>
      <c r="D36" s="4" t="s">
        <v>15</v>
      </c>
      <c r="E36" s="4" t="s">
        <v>20</v>
      </c>
      <c r="F36" s="4" t="s">
        <v>13</v>
      </c>
      <c r="G36" s="4" t="s">
        <v>11</v>
      </c>
      <c r="H36" s="4" t="s">
        <v>4</v>
      </c>
      <c r="I36" s="4" t="s">
        <v>21</v>
      </c>
      <c r="J36" s="4" t="s">
        <v>22</v>
      </c>
      <c r="K36" s="4" t="s">
        <v>23</v>
      </c>
      <c r="L36" s="4" t="s">
        <v>24</v>
      </c>
      <c r="M36" s="4" t="s">
        <v>25</v>
      </c>
      <c r="N36" s="4" t="s">
        <v>26</v>
      </c>
      <c r="O36" s="4" t="s">
        <v>27</v>
      </c>
    </row>
    <row r="37" spans="1:18" ht="30.95">
      <c r="A37" s="6" t="str">
        <f>B27</f>
        <v>treatment of used LFP battery cell, hydrometallurgical treatment</v>
      </c>
      <c r="B37" s="5">
        <f>160000/160000</f>
        <v>1</v>
      </c>
      <c r="C37" s="5" t="str">
        <f>B29</f>
        <v>RER</v>
      </c>
      <c r="D37" s="5" t="s">
        <v>16</v>
      </c>
      <c r="E37" s="5"/>
      <c r="F37" s="5" t="s">
        <v>28</v>
      </c>
      <c r="G37" s="5" t="s">
        <v>32</v>
      </c>
      <c r="H37" s="5"/>
      <c r="I37" s="5"/>
      <c r="J37" s="5"/>
      <c r="K37" s="5"/>
      <c r="L37" s="5"/>
      <c r="M37" s="5"/>
      <c r="N37" s="5"/>
      <c r="O37" s="5"/>
    </row>
    <row r="39" spans="1:18" s="2" customFormat="1" ht="15.6">
      <c r="A39" s="4" t="s">
        <v>2</v>
      </c>
      <c r="B39" s="4" t="s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1"/>
    </row>
    <row r="40" spans="1:18" s="2" customFormat="1" ht="15.6">
      <c r="A40" s="5" t="s">
        <v>4</v>
      </c>
      <c r="B40" s="5" t="s">
        <v>33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8" s="2" customFormat="1" ht="15.6">
      <c r="A41" s="5" t="s">
        <v>6</v>
      </c>
      <c r="B41" s="5" t="s">
        <v>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8" s="2" customFormat="1" ht="15.6">
      <c r="A42" s="5" t="s">
        <v>8</v>
      </c>
      <c r="B42" s="5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1"/>
    </row>
    <row r="43" spans="1:18" s="2" customFormat="1" ht="15.6">
      <c r="A43" s="5" t="s">
        <v>9</v>
      </c>
      <c r="B43" s="5" t="s">
        <v>10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8" s="2" customFormat="1" ht="15.6">
      <c r="A44" s="5" t="s">
        <v>11</v>
      </c>
      <c r="B44" s="5" t="s">
        <v>34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8" s="2" customFormat="1" ht="15.6">
      <c r="A45" s="5" t="s">
        <v>13</v>
      </c>
      <c r="B45" s="5" t="s">
        <v>14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8" s="2" customFormat="1" ht="15.6">
      <c r="A46" s="5" t="s">
        <v>15</v>
      </c>
      <c r="B46" s="5" t="s">
        <v>16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8" s="2" customFormat="1" ht="15.6">
      <c r="A47" s="4" t="s">
        <v>17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8" s="2" customFormat="1" ht="15.6">
      <c r="A48" s="4" t="s">
        <v>18</v>
      </c>
      <c r="B48" s="4" t="s">
        <v>19</v>
      </c>
      <c r="C48" s="4" t="s">
        <v>6</v>
      </c>
      <c r="D48" s="4" t="s">
        <v>15</v>
      </c>
      <c r="E48" s="4" t="s">
        <v>20</v>
      </c>
      <c r="F48" s="4" t="s">
        <v>13</v>
      </c>
      <c r="G48" s="4" t="s">
        <v>11</v>
      </c>
      <c r="H48" s="4" t="s">
        <v>4</v>
      </c>
      <c r="I48" s="4" t="s">
        <v>21</v>
      </c>
      <c r="J48" s="4" t="s">
        <v>22</v>
      </c>
      <c r="K48" s="4" t="s">
        <v>23</v>
      </c>
      <c r="L48" s="4" t="s">
        <v>24</v>
      </c>
      <c r="M48" s="4" t="s">
        <v>25</v>
      </c>
      <c r="N48" s="4" t="s">
        <v>26</v>
      </c>
      <c r="O48" s="4" t="s">
        <v>27</v>
      </c>
    </row>
    <row r="49" spans="1:18" ht="30.95">
      <c r="A49" s="6" t="str">
        <f>B39</f>
        <v>treatment of used LFP battery cell, hydrometallurgical treatment</v>
      </c>
      <c r="B49" s="5">
        <f>160000/160000</f>
        <v>1</v>
      </c>
      <c r="C49" s="5" t="str">
        <f>B41</f>
        <v>RER</v>
      </c>
      <c r="D49" s="5" t="s">
        <v>16</v>
      </c>
      <c r="E49" s="5"/>
      <c r="F49" s="5" t="s">
        <v>28</v>
      </c>
      <c r="G49" s="5" t="s">
        <v>34</v>
      </c>
      <c r="H49" s="5"/>
      <c r="I49" s="5"/>
      <c r="J49" s="5"/>
      <c r="K49" s="5"/>
      <c r="L49" s="5"/>
      <c r="M49" s="5"/>
      <c r="N49" s="5"/>
      <c r="O49" s="5"/>
    </row>
    <row r="50" spans="1:18" ht="15.6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8" s="2" customFormat="1" ht="15.6">
      <c r="A51" s="4" t="s">
        <v>2</v>
      </c>
      <c r="B51" s="4" t="s">
        <v>35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"/>
    </row>
    <row r="52" spans="1:18" s="2" customFormat="1" ht="15.6">
      <c r="A52" s="5" t="s">
        <v>4</v>
      </c>
      <c r="B52" s="5" t="s">
        <v>36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s="2" customFormat="1" ht="15.6">
      <c r="A53" s="5" t="s">
        <v>6</v>
      </c>
      <c r="B53" s="5" t="s">
        <v>7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8" s="2" customFormat="1" ht="15.6">
      <c r="A54" s="5" t="s">
        <v>8</v>
      </c>
      <c r="B54" s="5">
        <v>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R54" s="1"/>
    </row>
    <row r="55" spans="1:18" s="2" customFormat="1" ht="15.6">
      <c r="A55" s="5" t="s">
        <v>9</v>
      </c>
      <c r="B55" s="5" t="s">
        <v>10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8" s="2" customFormat="1" ht="15.6">
      <c r="A56" s="5" t="s">
        <v>11</v>
      </c>
      <c r="B56" s="5" t="s">
        <v>12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8" s="2" customFormat="1" ht="15.6">
      <c r="A57" s="5" t="s">
        <v>13</v>
      </c>
      <c r="B57" s="5" t="s">
        <v>14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8" s="2" customFormat="1" ht="15.6">
      <c r="A58" s="5" t="s">
        <v>15</v>
      </c>
      <c r="B58" s="5" t="s">
        <v>16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8" s="2" customFormat="1" ht="15.6">
      <c r="A59" s="4" t="s">
        <v>17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8" s="2" customFormat="1" ht="15.6">
      <c r="A60" s="4" t="s">
        <v>18</v>
      </c>
      <c r="B60" s="4" t="s">
        <v>19</v>
      </c>
      <c r="C60" s="4" t="s">
        <v>6</v>
      </c>
      <c r="D60" s="4" t="s">
        <v>15</v>
      </c>
      <c r="E60" s="4" t="s">
        <v>20</v>
      </c>
      <c r="F60" s="4" t="s">
        <v>13</v>
      </c>
      <c r="G60" s="4" t="s">
        <v>11</v>
      </c>
      <c r="H60" s="4" t="s">
        <v>4</v>
      </c>
      <c r="I60" s="4" t="s">
        <v>21</v>
      </c>
      <c r="J60" s="4" t="s">
        <v>22</v>
      </c>
      <c r="K60" s="4" t="s">
        <v>23</v>
      </c>
      <c r="L60" s="4" t="s">
        <v>24</v>
      </c>
      <c r="M60" s="4" t="s">
        <v>25</v>
      </c>
      <c r="N60" s="4" t="s">
        <v>26</v>
      </c>
      <c r="O60" s="4" t="s">
        <v>27</v>
      </c>
    </row>
    <row r="61" spans="1:18" ht="30.95">
      <c r="A61" s="6" t="str">
        <f>B51</f>
        <v>treatment of used LFP battery cell, pyrometallurgical treatment</v>
      </c>
      <c r="B61" s="5">
        <f>160000/160000</f>
        <v>1</v>
      </c>
      <c r="C61" s="5" t="str">
        <f>B53</f>
        <v>RER</v>
      </c>
      <c r="D61" s="5" t="s">
        <v>16</v>
      </c>
      <c r="E61" s="5"/>
      <c r="F61" s="5" t="s">
        <v>28</v>
      </c>
      <c r="G61" s="5" t="s">
        <v>12</v>
      </c>
      <c r="H61" s="5"/>
      <c r="I61" s="5"/>
      <c r="J61" s="5"/>
      <c r="K61" s="5"/>
      <c r="L61" s="5"/>
      <c r="M61" s="5"/>
      <c r="N61" s="5"/>
      <c r="O61" s="5"/>
    </row>
    <row r="62" spans="1:18" ht="15.6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8" s="2" customFormat="1" ht="15.6">
      <c r="A63" s="4" t="s">
        <v>2</v>
      </c>
      <c r="B63" s="4" t="s">
        <v>35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"/>
    </row>
    <row r="64" spans="1:18" s="2" customFormat="1" ht="15.6">
      <c r="A64" s="5" t="s">
        <v>4</v>
      </c>
      <c r="B64" s="5" t="s">
        <v>37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8" s="2" customFormat="1" ht="15.6">
      <c r="A65" s="5" t="s">
        <v>6</v>
      </c>
      <c r="B65" s="5" t="s">
        <v>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8" s="2" customFormat="1" ht="15.6">
      <c r="A66" s="5" t="s">
        <v>8</v>
      </c>
      <c r="B66" s="5">
        <v>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R66" s="1"/>
    </row>
    <row r="67" spans="1:18" s="2" customFormat="1" ht="15.6">
      <c r="A67" s="5" t="s">
        <v>9</v>
      </c>
      <c r="B67" s="5" t="s">
        <v>10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8" s="2" customFormat="1" ht="15.6">
      <c r="A68" s="5" t="s">
        <v>11</v>
      </c>
      <c r="B68" s="5" t="s">
        <v>30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8" s="2" customFormat="1" ht="15.6">
      <c r="A69" s="5" t="s">
        <v>13</v>
      </c>
      <c r="B69" s="5" t="s">
        <v>14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8" s="2" customFormat="1" ht="15.6">
      <c r="A70" s="5" t="s">
        <v>15</v>
      </c>
      <c r="B70" s="5" t="s">
        <v>16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8" s="2" customFormat="1" ht="15.6">
      <c r="A71" s="4" t="s">
        <v>17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8" s="2" customFormat="1" ht="15.6">
      <c r="A72" s="4" t="s">
        <v>18</v>
      </c>
      <c r="B72" s="4" t="s">
        <v>19</v>
      </c>
      <c r="C72" s="4" t="s">
        <v>6</v>
      </c>
      <c r="D72" s="4" t="s">
        <v>15</v>
      </c>
      <c r="E72" s="4" t="s">
        <v>20</v>
      </c>
      <c r="F72" s="4" t="s">
        <v>13</v>
      </c>
      <c r="G72" s="4" t="s">
        <v>11</v>
      </c>
      <c r="H72" s="4" t="s">
        <v>4</v>
      </c>
      <c r="I72" s="4" t="s">
        <v>21</v>
      </c>
      <c r="J72" s="4" t="s">
        <v>22</v>
      </c>
      <c r="K72" s="4" t="s">
        <v>23</v>
      </c>
      <c r="L72" s="4" t="s">
        <v>24</v>
      </c>
      <c r="M72" s="4" t="s">
        <v>25</v>
      </c>
      <c r="N72" s="4" t="s">
        <v>26</v>
      </c>
      <c r="O72" s="4" t="s">
        <v>27</v>
      </c>
    </row>
    <row r="73" spans="1:18" ht="30.95">
      <c r="A73" s="6" t="str">
        <f>B63</f>
        <v>treatment of used LFP battery cell, pyrometallurgical treatment</v>
      </c>
      <c r="B73" s="5">
        <f>160000/160000</f>
        <v>1</v>
      </c>
      <c r="C73" s="5" t="str">
        <f>B65</f>
        <v>RER</v>
      </c>
      <c r="D73" s="5" t="s">
        <v>16</v>
      </c>
      <c r="E73" s="5"/>
      <c r="F73" s="5" t="s">
        <v>28</v>
      </c>
      <c r="G73" s="5" t="s">
        <v>30</v>
      </c>
      <c r="H73" s="5"/>
      <c r="I73" s="5"/>
      <c r="J73" s="5"/>
      <c r="K73" s="5"/>
      <c r="L73" s="5"/>
      <c r="M73" s="5"/>
      <c r="N73" s="5"/>
      <c r="O73" s="5"/>
    </row>
    <row r="74" spans="1:18" ht="15.6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8" s="2" customFormat="1" ht="15.6">
      <c r="A75" s="4" t="s">
        <v>2</v>
      </c>
      <c r="B75" s="4" t="s">
        <v>35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"/>
    </row>
    <row r="76" spans="1:18" s="2" customFormat="1" ht="15.6">
      <c r="A76" s="5" t="s">
        <v>4</v>
      </c>
      <c r="B76" s="5" t="s">
        <v>38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8" s="2" customFormat="1" ht="15.6">
      <c r="A77" s="5" t="s">
        <v>6</v>
      </c>
      <c r="B77" s="5" t="s">
        <v>7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8" s="2" customFormat="1" ht="15.6">
      <c r="A78" s="5" t="s">
        <v>8</v>
      </c>
      <c r="B78" s="5">
        <v>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R78" s="1"/>
    </row>
    <row r="79" spans="1:18" s="2" customFormat="1" ht="15.6">
      <c r="A79" s="5" t="s">
        <v>9</v>
      </c>
      <c r="B79" s="5" t="s">
        <v>10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8" s="2" customFormat="1" ht="15.6">
      <c r="A80" s="5" t="s">
        <v>11</v>
      </c>
      <c r="B80" s="5" t="s">
        <v>32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7" s="2" customFormat="1" ht="15.6">
      <c r="A81" s="5" t="s">
        <v>13</v>
      </c>
      <c r="B81" s="5" t="s">
        <v>14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7" s="2" customFormat="1" ht="15.6">
      <c r="A82" s="5" t="s">
        <v>15</v>
      </c>
      <c r="B82" s="5" t="s">
        <v>16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7" s="2" customFormat="1" ht="15.6">
      <c r="A83" s="4" t="s">
        <v>17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7" s="2" customFormat="1" ht="15.6">
      <c r="A84" s="4" t="s">
        <v>18</v>
      </c>
      <c r="B84" s="4" t="s">
        <v>19</v>
      </c>
      <c r="C84" s="4" t="s">
        <v>6</v>
      </c>
      <c r="D84" s="4" t="s">
        <v>15</v>
      </c>
      <c r="E84" s="4" t="s">
        <v>20</v>
      </c>
      <c r="F84" s="4" t="s">
        <v>13</v>
      </c>
      <c r="G84" s="4" t="s">
        <v>11</v>
      </c>
      <c r="H84" s="4" t="s">
        <v>4</v>
      </c>
      <c r="I84" s="4" t="s">
        <v>21</v>
      </c>
      <c r="J84" s="4" t="s">
        <v>22</v>
      </c>
      <c r="K84" s="4" t="s">
        <v>23</v>
      </c>
      <c r="L84" s="4" t="s">
        <v>24</v>
      </c>
      <c r="M84" s="4" t="s">
        <v>25</v>
      </c>
      <c r="N84" s="4" t="s">
        <v>26</v>
      </c>
      <c r="O84" s="4" t="s">
        <v>27</v>
      </c>
    </row>
    <row r="85" spans="1:17" ht="30.95">
      <c r="A85" s="6" t="str">
        <f>B75</f>
        <v>treatment of used LFP battery cell, pyrometallurgical treatment</v>
      </c>
      <c r="B85" s="5">
        <f>160000/160000</f>
        <v>1</v>
      </c>
      <c r="C85" s="5" t="str">
        <f>B77</f>
        <v>RER</v>
      </c>
      <c r="D85" s="5" t="s">
        <v>16</v>
      </c>
      <c r="E85" s="5"/>
      <c r="F85" s="5" t="s">
        <v>28</v>
      </c>
      <c r="G85" s="5" t="s">
        <v>32</v>
      </c>
      <c r="H85" s="5"/>
      <c r="I85" s="5"/>
      <c r="J85" s="5"/>
      <c r="K85" s="5"/>
      <c r="L85" s="5"/>
      <c r="M85" s="5"/>
      <c r="N85" s="5"/>
      <c r="O85" s="5"/>
    </row>
    <row r="87" spans="1:17" s="12" customFormat="1" ht="15.6">
      <c r="A87" s="10" t="s">
        <v>2</v>
      </c>
      <c r="B87" s="10" t="s">
        <v>3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0"/>
      <c r="Q87" s="11"/>
    </row>
    <row r="88" spans="1:17" s="12" customFormat="1" ht="15.6">
      <c r="A88" s="11" t="s">
        <v>4</v>
      </c>
      <c r="B88" s="11" t="s">
        <v>39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0"/>
      <c r="Q88" s="11"/>
    </row>
    <row r="89" spans="1:17" s="11" customFormat="1" ht="15.6">
      <c r="A89" s="11" t="s">
        <v>6</v>
      </c>
      <c r="B89" s="11" t="s">
        <v>7</v>
      </c>
      <c r="P89" s="10"/>
    </row>
    <row r="90" spans="1:17" s="11" customFormat="1" ht="15.6">
      <c r="A90" s="11" t="s">
        <v>8</v>
      </c>
      <c r="B90" s="11">
        <v>-1</v>
      </c>
      <c r="P90" s="12"/>
      <c r="Q90" s="12"/>
    </row>
    <row r="91" spans="1:17" s="11" customFormat="1" ht="15.6">
      <c r="A91" s="11" t="s">
        <v>9</v>
      </c>
      <c r="B91" s="11" t="s">
        <v>10</v>
      </c>
      <c r="P91" s="12"/>
      <c r="Q91" s="12"/>
    </row>
    <row r="92" spans="1:17" s="11" customFormat="1" ht="15.6">
      <c r="A92" s="11" t="s">
        <v>11</v>
      </c>
      <c r="B92" s="11" t="s">
        <v>40</v>
      </c>
      <c r="P92" s="12"/>
      <c r="Q92" s="12"/>
    </row>
    <row r="93" spans="1:17" s="12" customFormat="1" ht="15.6">
      <c r="A93" s="11" t="s">
        <v>13</v>
      </c>
      <c r="B93" s="11" t="s">
        <v>14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7" s="11" customFormat="1" ht="15.6">
      <c r="A94" s="11" t="s">
        <v>15</v>
      </c>
      <c r="B94" s="11" t="s">
        <v>16</v>
      </c>
      <c r="P94" s="12"/>
      <c r="Q94" s="12"/>
    </row>
    <row r="95" spans="1:17" s="11" customFormat="1" ht="15.6">
      <c r="A95" s="10" t="s">
        <v>17</v>
      </c>
      <c r="P95" s="12"/>
      <c r="Q95" s="12"/>
    </row>
    <row r="96" spans="1:17" s="11" customFormat="1" ht="15.6">
      <c r="A96" s="10" t="s">
        <v>18</v>
      </c>
      <c r="B96" s="10" t="s">
        <v>19</v>
      </c>
      <c r="C96" s="10" t="s">
        <v>6</v>
      </c>
      <c r="D96" s="10" t="s">
        <v>15</v>
      </c>
      <c r="E96" s="10" t="s">
        <v>20</v>
      </c>
      <c r="F96" s="10" t="s">
        <v>13</v>
      </c>
      <c r="G96" s="10" t="s">
        <v>11</v>
      </c>
      <c r="H96" s="10" t="s">
        <v>4</v>
      </c>
      <c r="I96" s="10" t="s">
        <v>21</v>
      </c>
      <c r="J96" s="10" t="s">
        <v>22</v>
      </c>
      <c r="K96" s="10" t="s">
        <v>23</v>
      </c>
      <c r="L96" s="10" t="s">
        <v>24</v>
      </c>
      <c r="M96" s="10" t="s">
        <v>25</v>
      </c>
      <c r="N96" s="10" t="s">
        <v>26</v>
      </c>
      <c r="O96" s="10" t="s">
        <v>27</v>
      </c>
      <c r="P96" s="12"/>
      <c r="Q96" s="12"/>
    </row>
    <row r="97" spans="1:17" s="12" customFormat="1" ht="30.95">
      <c r="A97" s="13" t="str">
        <f>B87</f>
        <v>treatment of used LFP battery cell, hydrometallurgical treatment</v>
      </c>
      <c r="B97" s="11">
        <v>-1</v>
      </c>
      <c r="C97" s="11" t="str">
        <f>B89</f>
        <v>RER</v>
      </c>
      <c r="D97" s="11" t="str">
        <f>B94</f>
        <v>kilogram</v>
      </c>
      <c r="E97" s="11"/>
      <c r="F97" s="11" t="s">
        <v>28</v>
      </c>
      <c r="G97" s="11" t="str">
        <f>B92</f>
        <v>used LFP battery cell</v>
      </c>
      <c r="H97" s="13" t="s">
        <v>41</v>
      </c>
      <c r="I97" s="11"/>
      <c r="J97" s="11"/>
      <c r="K97" s="11"/>
      <c r="L97" s="11"/>
      <c r="M97" s="11"/>
      <c r="N97" s="11"/>
      <c r="O97" s="11"/>
    </row>
    <row r="98" spans="1:17" s="12" customFormat="1" ht="15.6">
      <c r="A98" s="13" t="s">
        <v>42</v>
      </c>
      <c r="B98" s="14">
        <v>2.5000000000000001E-2</v>
      </c>
      <c r="C98" s="11" t="s">
        <v>43</v>
      </c>
      <c r="D98" s="11" t="s">
        <v>16</v>
      </c>
      <c r="E98" s="11"/>
      <c r="F98" s="11" t="s">
        <v>44</v>
      </c>
      <c r="G98" s="11" t="s">
        <v>45</v>
      </c>
      <c r="H98" s="13" t="s">
        <v>46</v>
      </c>
      <c r="I98" s="11"/>
      <c r="J98" s="11"/>
      <c r="K98" s="11"/>
      <c r="L98" s="11"/>
      <c r="M98" s="11"/>
      <c r="N98" s="11"/>
      <c r="O98" s="11"/>
    </row>
    <row r="99" spans="1:17" s="12" customFormat="1" ht="15.6">
      <c r="A99" s="13" t="s">
        <v>47</v>
      </c>
      <c r="B99" s="16">
        <v>0.14000000000000001</v>
      </c>
      <c r="C99" s="11" t="s">
        <v>48</v>
      </c>
      <c r="D99" s="11" t="s">
        <v>49</v>
      </c>
      <c r="E99" s="11"/>
      <c r="F99" s="11" t="s">
        <v>44</v>
      </c>
      <c r="G99" s="11" t="s">
        <v>50</v>
      </c>
      <c r="H99" s="11"/>
      <c r="I99" s="11"/>
      <c r="J99" s="11"/>
      <c r="K99" s="11"/>
      <c r="L99" s="11"/>
      <c r="M99" s="11"/>
      <c r="N99" s="11"/>
      <c r="O99" s="11"/>
      <c r="P99" s="10"/>
      <c r="Q99" s="11"/>
    </row>
    <row r="100" spans="1:17" s="12" customFormat="1" ht="15.6">
      <c r="A100" s="13" t="s">
        <v>51</v>
      </c>
      <c r="B100" s="14">
        <v>0.72</v>
      </c>
      <c r="C100" s="11" t="s">
        <v>48</v>
      </c>
      <c r="D100" s="11" t="s">
        <v>16</v>
      </c>
      <c r="E100" s="11"/>
      <c r="F100" s="11" t="s">
        <v>44</v>
      </c>
      <c r="G100" s="11" t="s">
        <v>52</v>
      </c>
      <c r="H100" s="11" t="s">
        <v>53</v>
      </c>
      <c r="I100" s="11"/>
      <c r="J100" s="11"/>
      <c r="K100" s="11"/>
      <c r="L100" s="11"/>
      <c r="M100" s="11"/>
      <c r="N100" s="11"/>
      <c r="O100" s="11"/>
      <c r="P100" s="10"/>
      <c r="Q100" s="11"/>
    </row>
    <row r="101" spans="1:17" s="12" customFormat="1" ht="15.6">
      <c r="A101" s="13" t="s">
        <v>54</v>
      </c>
      <c r="B101" s="16">
        <v>0.21299999999999999</v>
      </c>
      <c r="C101" s="11" t="s">
        <v>7</v>
      </c>
      <c r="D101" s="11" t="s">
        <v>16</v>
      </c>
      <c r="E101" s="11"/>
      <c r="F101" s="11" t="s">
        <v>44</v>
      </c>
      <c r="G101" s="11" t="s">
        <v>55</v>
      </c>
      <c r="H101" s="11"/>
      <c r="I101" s="11"/>
      <c r="J101" s="11"/>
      <c r="K101" s="11"/>
      <c r="L101" s="11"/>
      <c r="M101" s="11"/>
      <c r="N101" s="11"/>
      <c r="O101" s="11"/>
      <c r="P101" s="10"/>
      <c r="Q101" s="11"/>
    </row>
    <row r="102" spans="1:17" s="12" customFormat="1" ht="15.6">
      <c r="A102" s="13" t="s">
        <v>56</v>
      </c>
      <c r="B102" s="15">
        <v>0.11600000000000001</v>
      </c>
      <c r="C102" s="11" t="s">
        <v>48</v>
      </c>
      <c r="D102" s="11" t="s">
        <v>16</v>
      </c>
      <c r="E102" s="11"/>
      <c r="F102" s="11" t="s">
        <v>44</v>
      </c>
      <c r="G102" s="11" t="s">
        <v>57</v>
      </c>
      <c r="H102" s="11"/>
      <c r="I102" s="11"/>
      <c r="J102" s="11"/>
      <c r="K102" s="11"/>
      <c r="L102" s="11"/>
      <c r="M102" s="11"/>
      <c r="N102" s="11"/>
      <c r="O102" s="11"/>
      <c r="P102" s="10"/>
      <c r="Q102" s="11"/>
    </row>
    <row r="103" spans="1:17" s="12" customFormat="1" ht="15.6">
      <c r="A103" s="13" t="s">
        <v>58</v>
      </c>
      <c r="B103" s="14">
        <v>4.0000000000000001E-10</v>
      </c>
      <c r="C103" s="11" t="s">
        <v>7</v>
      </c>
      <c r="D103" s="11" t="s">
        <v>15</v>
      </c>
      <c r="E103" s="11"/>
      <c r="F103" s="11" t="s">
        <v>44</v>
      </c>
      <c r="G103" s="11" t="s">
        <v>59</v>
      </c>
      <c r="H103" s="11"/>
      <c r="I103" s="11"/>
      <c r="J103" s="11"/>
      <c r="K103" s="11"/>
      <c r="L103" s="11"/>
      <c r="M103" s="11"/>
      <c r="N103" s="11"/>
      <c r="O103" s="11"/>
      <c r="P103" s="10"/>
      <c r="Q103" s="11"/>
    </row>
    <row r="104" spans="1:17" s="12" customFormat="1" ht="15.6">
      <c r="A104" s="13" t="s">
        <v>60</v>
      </c>
      <c r="B104" s="17">
        <v>-7.4999999999999997E-2</v>
      </c>
      <c r="C104" s="11" t="s">
        <v>61</v>
      </c>
      <c r="D104" s="11" t="s">
        <v>16</v>
      </c>
      <c r="E104" s="11"/>
      <c r="F104" s="11" t="s">
        <v>44</v>
      </c>
      <c r="G104" s="11" t="s">
        <v>62</v>
      </c>
      <c r="H104" s="11"/>
      <c r="I104" s="11"/>
      <c r="J104" s="11"/>
      <c r="K104" s="11"/>
      <c r="L104" s="11"/>
      <c r="M104" s="11"/>
      <c r="N104" s="11"/>
      <c r="O104" s="11"/>
      <c r="P104" s="10"/>
      <c r="Q104" s="11"/>
    </row>
    <row r="105" spans="1:17" s="12" customFormat="1" ht="15.6">
      <c r="A105" s="13" t="s">
        <v>63</v>
      </c>
      <c r="B105" s="17">
        <v>-0.20200000000000001</v>
      </c>
      <c r="C105" s="11" t="s">
        <v>7</v>
      </c>
      <c r="D105" s="11" t="s">
        <v>16</v>
      </c>
      <c r="E105" s="11"/>
      <c r="F105" s="11" t="s">
        <v>44</v>
      </c>
      <c r="G105" s="13" t="s">
        <v>64</v>
      </c>
      <c r="H105" s="11"/>
      <c r="I105" s="11"/>
      <c r="J105" s="11"/>
      <c r="K105" s="11"/>
      <c r="L105" s="11"/>
      <c r="M105" s="11"/>
      <c r="N105" s="11"/>
      <c r="O105" s="11"/>
      <c r="P105" s="10"/>
      <c r="Q105" s="11"/>
    </row>
    <row r="106" spans="1:17" s="12" customFormat="1" ht="15.6">
      <c r="A106" s="13" t="s">
        <v>65</v>
      </c>
      <c r="B106" s="17">
        <v>-0.33900000000000002</v>
      </c>
      <c r="C106" s="11" t="s">
        <v>61</v>
      </c>
      <c r="D106" s="11" t="s">
        <v>16</v>
      </c>
      <c r="E106" s="11"/>
      <c r="F106" s="11" t="s">
        <v>44</v>
      </c>
      <c r="G106" s="11" t="s">
        <v>66</v>
      </c>
      <c r="H106" s="11"/>
      <c r="I106" s="11"/>
      <c r="J106" s="11"/>
      <c r="K106" s="11"/>
      <c r="L106" s="11"/>
      <c r="M106" s="11"/>
      <c r="N106" s="11"/>
      <c r="O106" s="11"/>
      <c r="P106" s="10"/>
      <c r="Q106" s="11"/>
    </row>
    <row r="107" spans="1:17" s="12" customFormat="1" ht="30.95">
      <c r="A107" s="13" t="s">
        <v>67</v>
      </c>
      <c r="B107" s="14">
        <f>-0.000337</f>
        <v>-3.3700000000000001E-4</v>
      </c>
      <c r="C107" s="11" t="s">
        <v>48</v>
      </c>
      <c r="D107" s="11" t="s">
        <v>68</v>
      </c>
      <c r="E107" s="11"/>
      <c r="F107" s="11" t="s">
        <v>44</v>
      </c>
      <c r="G107" s="11" t="s">
        <v>69</v>
      </c>
      <c r="H107" s="11"/>
      <c r="I107" s="11"/>
      <c r="J107" s="11"/>
      <c r="K107" s="11"/>
      <c r="L107" s="11"/>
      <c r="M107" s="11"/>
      <c r="N107" s="11"/>
      <c r="O107" s="11"/>
      <c r="P107" s="10"/>
      <c r="Q107" s="11"/>
    </row>
    <row r="108" spans="1:17" s="12" customFormat="1" ht="15.6">
      <c r="A108" s="13" t="s">
        <v>70</v>
      </c>
      <c r="B108" s="14">
        <v>4.5000000000000001E-6</v>
      </c>
      <c r="C108" s="11"/>
      <c r="D108" s="11" t="s">
        <v>16</v>
      </c>
      <c r="E108" s="11" t="s">
        <v>71</v>
      </c>
      <c r="F108" s="11" t="s">
        <v>72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0"/>
      <c r="Q108" s="11"/>
    </row>
    <row r="109" spans="1:17" s="12" customFormat="1" ht="15.6">
      <c r="A109" s="13" t="s">
        <v>73</v>
      </c>
      <c r="B109" s="14">
        <v>2.5000000000000002E-6</v>
      </c>
      <c r="C109" s="11"/>
      <c r="D109" s="11" t="s">
        <v>16</v>
      </c>
      <c r="E109" s="11" t="s">
        <v>71</v>
      </c>
      <c r="F109" s="11" t="s">
        <v>72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0"/>
      <c r="Q109" s="11"/>
    </row>
    <row r="110" spans="1:17" s="12" customFormat="1" ht="15.6">
      <c r="A110" s="13" t="s">
        <v>74</v>
      </c>
      <c r="B110" s="14">
        <v>1.2E-5</v>
      </c>
      <c r="C110" s="11"/>
      <c r="D110" s="11" t="s">
        <v>16</v>
      </c>
      <c r="E110" s="11" t="s">
        <v>75</v>
      </c>
      <c r="F110" s="11" t="s">
        <v>72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0"/>
      <c r="Q110" s="11"/>
    </row>
    <row r="111" spans="1:17" s="12" customFormat="1" ht="15.6">
      <c r="A111" s="13" t="s">
        <v>76</v>
      </c>
      <c r="B111" s="14">
        <v>3.0000000000000001E-5</v>
      </c>
      <c r="C111" s="11"/>
      <c r="D111" s="11" t="s">
        <v>16</v>
      </c>
      <c r="E111" s="11" t="s">
        <v>75</v>
      </c>
      <c r="F111" s="11" t="s">
        <v>72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0"/>
      <c r="Q111" s="11"/>
    </row>
    <row r="112" spans="1:17" s="12" customFormat="1" ht="15.6">
      <c r="A112" s="13" t="s">
        <v>77</v>
      </c>
      <c r="B112" s="14">
        <v>1E-8</v>
      </c>
      <c r="C112" s="11"/>
      <c r="D112" s="11" t="s">
        <v>16</v>
      </c>
      <c r="E112" s="11" t="s">
        <v>75</v>
      </c>
      <c r="F112" s="11" t="s">
        <v>72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0"/>
      <c r="Q112" s="11"/>
    </row>
    <row r="113" spans="1:17" s="12" customFormat="1" ht="15.6">
      <c r="A113" s="13" t="s">
        <v>78</v>
      </c>
      <c r="B113" s="14">
        <v>1.6699999999999999E-5</v>
      </c>
      <c r="C113" s="11"/>
      <c r="D113" s="11" t="s">
        <v>16</v>
      </c>
      <c r="E113" s="11" t="s">
        <v>75</v>
      </c>
      <c r="F113" s="11" t="s">
        <v>72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0"/>
      <c r="Q113" s="11"/>
    </row>
    <row r="114" spans="1:17" s="12" customFormat="1" ht="15.6">
      <c r="A114" s="13" t="s">
        <v>79</v>
      </c>
      <c r="B114" s="14">
        <v>2.9999999999999997E-8</v>
      </c>
      <c r="C114" s="11"/>
      <c r="D114" s="11" t="s">
        <v>16</v>
      </c>
      <c r="E114" s="11" t="s">
        <v>75</v>
      </c>
      <c r="F114" s="11" t="s">
        <v>72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0"/>
      <c r="Q114" s="11"/>
    </row>
    <row r="115" spans="1:17" s="12" customFormat="1" ht="15.6">
      <c r="A115" s="13" t="s">
        <v>80</v>
      </c>
      <c r="B115" s="14">
        <v>1.6699999999999999E-5</v>
      </c>
      <c r="C115" s="11"/>
      <c r="D115" s="11" t="s">
        <v>16</v>
      </c>
      <c r="E115" s="11" t="s">
        <v>75</v>
      </c>
      <c r="F115" s="11" t="s">
        <v>72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0"/>
      <c r="Q115" s="11"/>
    </row>
    <row r="116" spans="1:17" s="12" customFormat="1" ht="15.6">
      <c r="A116" s="13" t="s">
        <v>81</v>
      </c>
      <c r="B116" s="14">
        <v>1.6699999999999999E-5</v>
      </c>
      <c r="C116" s="11"/>
      <c r="D116" s="11" t="s">
        <v>16</v>
      </c>
      <c r="E116" s="11" t="s">
        <v>75</v>
      </c>
      <c r="F116" s="11" t="s">
        <v>72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0"/>
      <c r="Q116" s="11"/>
    </row>
    <row r="118" spans="1:17" s="12" customFormat="1" ht="15.6">
      <c r="A118" s="10" t="s">
        <v>2</v>
      </c>
      <c r="B118" s="10" t="s">
        <v>35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0"/>
      <c r="Q118" s="11"/>
    </row>
    <row r="119" spans="1:17" s="12" customFormat="1" ht="15.6">
      <c r="A119" s="11" t="s">
        <v>4</v>
      </c>
      <c r="B119" s="11" t="s">
        <v>82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0"/>
      <c r="Q119" s="11"/>
    </row>
    <row r="120" spans="1:17" s="11" customFormat="1" ht="15.6">
      <c r="A120" s="11" t="s">
        <v>6</v>
      </c>
      <c r="B120" s="11" t="s">
        <v>7</v>
      </c>
      <c r="P120" s="10"/>
    </row>
    <row r="121" spans="1:17" s="11" customFormat="1" ht="15.6">
      <c r="A121" s="11" t="s">
        <v>8</v>
      </c>
      <c r="B121" s="11">
        <v>-1</v>
      </c>
      <c r="P121" s="12"/>
      <c r="Q121" s="12"/>
    </row>
    <row r="122" spans="1:17" s="11" customFormat="1" ht="15.6">
      <c r="A122" s="11" t="s">
        <v>9</v>
      </c>
      <c r="B122" s="11" t="s">
        <v>10</v>
      </c>
      <c r="P122" s="12"/>
      <c r="Q122" s="12"/>
    </row>
    <row r="123" spans="1:17" s="11" customFormat="1" ht="15.6">
      <c r="A123" s="11" t="s">
        <v>11</v>
      </c>
      <c r="B123" s="11" t="s">
        <v>40</v>
      </c>
      <c r="P123" s="12"/>
      <c r="Q123" s="12"/>
    </row>
    <row r="124" spans="1:17" s="12" customFormat="1" ht="15.6">
      <c r="A124" s="11" t="s">
        <v>13</v>
      </c>
      <c r="B124" s="11" t="s">
        <v>14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7" s="11" customFormat="1" ht="15.6">
      <c r="A125" s="11" t="s">
        <v>15</v>
      </c>
      <c r="B125" s="11" t="s">
        <v>16</v>
      </c>
      <c r="P125" s="12"/>
      <c r="Q125" s="12"/>
    </row>
    <row r="126" spans="1:17" s="11" customFormat="1" ht="15.6">
      <c r="A126" s="10" t="s">
        <v>17</v>
      </c>
      <c r="P126" s="12"/>
      <c r="Q126" s="12"/>
    </row>
    <row r="127" spans="1:17" s="11" customFormat="1" ht="15.6">
      <c r="A127" s="10" t="s">
        <v>18</v>
      </c>
      <c r="B127" s="10" t="s">
        <v>19</v>
      </c>
      <c r="C127" s="10" t="s">
        <v>6</v>
      </c>
      <c r="D127" s="10" t="s">
        <v>15</v>
      </c>
      <c r="E127" s="10" t="s">
        <v>20</v>
      </c>
      <c r="F127" s="10" t="s">
        <v>13</v>
      </c>
      <c r="G127" s="10" t="s">
        <v>11</v>
      </c>
      <c r="H127" s="10" t="s">
        <v>4</v>
      </c>
      <c r="I127" s="10" t="s">
        <v>21</v>
      </c>
      <c r="J127" s="10" t="s">
        <v>22</v>
      </c>
      <c r="K127" s="10" t="s">
        <v>23</v>
      </c>
      <c r="L127" s="10" t="s">
        <v>24</v>
      </c>
      <c r="M127" s="10" t="s">
        <v>25</v>
      </c>
      <c r="N127" s="10" t="s">
        <v>26</v>
      </c>
      <c r="O127" s="10" t="s">
        <v>27</v>
      </c>
      <c r="P127" s="12"/>
      <c r="Q127" s="12"/>
    </row>
    <row r="128" spans="1:17" s="12" customFormat="1" ht="30.95">
      <c r="A128" s="13" t="str">
        <f>B118</f>
        <v>treatment of used LFP battery cell, pyrometallurgical treatment</v>
      </c>
      <c r="B128" s="11">
        <v>-1</v>
      </c>
      <c r="C128" s="11" t="str">
        <f>B120</f>
        <v>RER</v>
      </c>
      <c r="D128" s="11" t="str">
        <f>B125</f>
        <v>kilogram</v>
      </c>
      <c r="E128" s="11"/>
      <c r="F128" s="11" t="s">
        <v>28</v>
      </c>
      <c r="G128" s="11" t="str">
        <f>B123</f>
        <v>used LFP battery cell</v>
      </c>
      <c r="H128" s="13" t="s">
        <v>41</v>
      </c>
      <c r="I128" s="11"/>
      <c r="J128" s="11"/>
      <c r="K128" s="11"/>
      <c r="L128" s="11"/>
      <c r="M128" s="11"/>
      <c r="N128" s="11"/>
      <c r="O128" s="11"/>
    </row>
    <row r="129" spans="1:17" s="12" customFormat="1" ht="30.95">
      <c r="A129" s="13" t="s">
        <v>83</v>
      </c>
      <c r="B129" s="14">
        <v>0.21</v>
      </c>
      <c r="C129" s="11" t="s">
        <v>7</v>
      </c>
      <c r="D129" s="11" t="s">
        <v>16</v>
      </c>
      <c r="E129" s="11"/>
      <c r="F129" s="11" t="s">
        <v>44</v>
      </c>
      <c r="G129" s="11" t="s">
        <v>84</v>
      </c>
      <c r="H129" s="11"/>
      <c r="I129" s="11"/>
      <c r="J129" s="11"/>
      <c r="K129" s="11"/>
      <c r="L129" s="11"/>
      <c r="M129" s="11"/>
      <c r="N129" s="11"/>
      <c r="O129" s="11"/>
      <c r="P129" s="10"/>
      <c r="Q129" s="11"/>
    </row>
    <row r="130" spans="1:17" s="12" customFormat="1" ht="15.6">
      <c r="A130" s="13" t="s">
        <v>47</v>
      </c>
      <c r="B130" s="14">
        <v>0.8</v>
      </c>
      <c r="C130" s="11" t="s">
        <v>48</v>
      </c>
      <c r="D130" s="11" t="s">
        <v>49</v>
      </c>
      <c r="E130" s="11"/>
      <c r="F130" s="11" t="s">
        <v>44</v>
      </c>
      <c r="G130" s="11" t="s">
        <v>50</v>
      </c>
      <c r="H130" s="11"/>
      <c r="I130" s="11"/>
      <c r="J130" s="11"/>
      <c r="K130" s="11"/>
      <c r="L130" s="11"/>
      <c r="M130" s="11"/>
      <c r="N130" s="11"/>
      <c r="O130" s="11"/>
      <c r="P130" s="10"/>
      <c r="Q130" s="11"/>
    </row>
    <row r="131" spans="1:17" s="12" customFormat="1" ht="15.6">
      <c r="A131" s="13" t="s">
        <v>51</v>
      </c>
      <c r="B131" s="14">
        <v>1</v>
      </c>
      <c r="C131" s="11" t="s">
        <v>48</v>
      </c>
      <c r="D131" s="11" t="s">
        <v>16</v>
      </c>
      <c r="E131" s="11"/>
      <c r="F131" s="11" t="s">
        <v>44</v>
      </c>
      <c r="G131" s="11" t="s">
        <v>52</v>
      </c>
      <c r="H131" s="11" t="s">
        <v>53</v>
      </c>
      <c r="I131" s="11"/>
      <c r="J131" s="11"/>
      <c r="K131" s="11"/>
      <c r="L131" s="11"/>
      <c r="M131" s="11"/>
      <c r="N131" s="11"/>
      <c r="O131" s="11"/>
      <c r="P131" s="10"/>
      <c r="Q131" s="11"/>
    </row>
    <row r="132" spans="1:17" s="12" customFormat="1" ht="15.6">
      <c r="A132" s="13" t="s">
        <v>85</v>
      </c>
      <c r="B132" s="14">
        <v>5.0000000000000003E-10</v>
      </c>
      <c r="C132" s="11" t="s">
        <v>43</v>
      </c>
      <c r="D132" s="11" t="s">
        <v>15</v>
      </c>
      <c r="E132" s="11"/>
      <c r="F132" s="11" t="s">
        <v>44</v>
      </c>
      <c r="G132" s="11" t="s">
        <v>86</v>
      </c>
      <c r="H132" s="11"/>
      <c r="I132" s="11"/>
      <c r="J132" s="11"/>
      <c r="K132" s="11"/>
      <c r="L132" s="11"/>
      <c r="M132" s="11"/>
      <c r="N132" s="11"/>
      <c r="O132" s="11"/>
      <c r="P132" s="10"/>
      <c r="Q132" s="11"/>
    </row>
    <row r="133" spans="1:17" s="12" customFormat="1" ht="15.6">
      <c r="A133" s="13" t="s">
        <v>60</v>
      </c>
      <c r="B133" s="17">
        <v>-7.4999999999999997E-2</v>
      </c>
      <c r="C133" s="11" t="s">
        <v>61</v>
      </c>
      <c r="D133" s="11" t="s">
        <v>16</v>
      </c>
      <c r="E133" s="11"/>
      <c r="F133" s="11" t="s">
        <v>44</v>
      </c>
      <c r="G133" s="11" t="s">
        <v>62</v>
      </c>
      <c r="H133" s="11"/>
      <c r="I133" s="11"/>
      <c r="J133" s="11"/>
      <c r="K133" s="11"/>
      <c r="L133" s="11"/>
      <c r="M133" s="11"/>
      <c r="N133" s="11"/>
      <c r="O133" s="11"/>
      <c r="P133" s="10"/>
      <c r="Q133" s="11"/>
    </row>
    <row r="134" spans="1:17" s="12" customFormat="1" ht="30.95">
      <c r="A134" s="13" t="s">
        <v>67</v>
      </c>
      <c r="B134" s="14">
        <f>-1/1000</f>
        <v>-1E-3</v>
      </c>
      <c r="C134" s="11" t="s">
        <v>48</v>
      </c>
      <c r="D134" s="11" t="s">
        <v>68</v>
      </c>
      <c r="E134" s="11"/>
      <c r="F134" s="11" t="s">
        <v>44</v>
      </c>
      <c r="G134" s="11" t="s">
        <v>69</v>
      </c>
      <c r="H134" s="11"/>
      <c r="I134" s="11"/>
      <c r="J134" s="11"/>
      <c r="K134" s="11"/>
      <c r="L134" s="11"/>
      <c r="M134" s="11"/>
      <c r="N134" s="11"/>
      <c r="O134" s="11"/>
      <c r="P134" s="10"/>
      <c r="Q134" s="11"/>
    </row>
    <row r="135" spans="1:17" s="12" customFormat="1" ht="15.6">
      <c r="A135" s="13" t="s">
        <v>70</v>
      </c>
      <c r="B135" s="14">
        <v>4.7999999999999998E-6</v>
      </c>
      <c r="C135" s="11"/>
      <c r="D135" s="11" t="s">
        <v>16</v>
      </c>
      <c r="E135" s="11" t="s">
        <v>71</v>
      </c>
      <c r="F135" s="11" t="s">
        <v>72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0"/>
      <c r="Q135" s="11"/>
    </row>
    <row r="136" spans="1:17" s="12" customFormat="1" ht="15.6">
      <c r="A136" s="13" t="s">
        <v>87</v>
      </c>
      <c r="B136" s="14">
        <v>1E-4</v>
      </c>
      <c r="C136" s="11"/>
      <c r="D136" s="11" t="s">
        <v>16</v>
      </c>
      <c r="E136" s="11" t="s">
        <v>71</v>
      </c>
      <c r="F136" s="11" t="s">
        <v>72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0"/>
      <c r="Q136" s="11"/>
    </row>
    <row r="137" spans="1:17" s="12" customFormat="1" ht="15.6">
      <c r="A137" s="13" t="s">
        <v>88</v>
      </c>
      <c r="B137" s="14">
        <v>1.0000000000000001E-5</v>
      </c>
      <c r="C137" s="11"/>
      <c r="D137" s="11" t="s">
        <v>16</v>
      </c>
      <c r="E137" s="11" t="s">
        <v>71</v>
      </c>
      <c r="F137" s="11" t="s">
        <v>72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0"/>
      <c r="Q137" s="11"/>
    </row>
    <row r="138" spans="1:17" s="12" customFormat="1" ht="15.6">
      <c r="A138" s="13" t="s">
        <v>89</v>
      </c>
      <c r="B138" s="14">
        <v>9.3599999999999998E-5</v>
      </c>
      <c r="C138" s="11"/>
      <c r="D138" s="11" t="s">
        <v>16</v>
      </c>
      <c r="E138" s="11" t="s">
        <v>71</v>
      </c>
      <c r="F138" s="11" t="s">
        <v>72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0"/>
      <c r="Q138" s="11"/>
    </row>
    <row r="139" spans="1:17" s="12" customFormat="1" ht="15.6">
      <c r="A139" s="13" t="s">
        <v>90</v>
      </c>
      <c r="B139" s="14">
        <v>0.04</v>
      </c>
      <c r="C139" s="11"/>
      <c r="D139" s="11" t="s">
        <v>16</v>
      </c>
      <c r="E139" s="11" t="s">
        <v>75</v>
      </c>
      <c r="F139" s="11" t="s">
        <v>72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0"/>
      <c r="Q1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Kandiyoti Eskenazi Selin</cp:lastModifiedBy>
  <cp:revision/>
  <dcterms:created xsi:type="dcterms:W3CDTF">2015-06-05T18:19:34Z</dcterms:created>
  <dcterms:modified xsi:type="dcterms:W3CDTF">2025-08-28T12:25:46Z</dcterms:modified>
  <cp:category/>
  <cp:contentStatus/>
</cp:coreProperties>
</file>