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13_ncr:1_{07CD6BC7-9A14-49E9-99C6-C6E59FB6DB7B}" xr6:coauthVersionLast="47" xr6:coauthVersionMax="47" xr10:uidLastSave="{00000000-0000-0000-0000-000000000000}"/>
  <bookViews>
    <workbookView xWindow="-5415" yWindow="-21720" windowWidth="38640" windowHeight="21120" xr2:uid="{00000000-000D-0000-FFFF-FFFF00000000}"/>
  </bookViews>
  <sheets>
    <sheet name="LFP_Battery_EOL" sheetId="6" r:id="rId1"/>
  </sheets>
  <definedNames>
    <definedName name="btbl4fnb" localSheetId="0">LFP_Battery_EOL!#REF!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2" i="6" l="1"/>
  <c r="B105" i="6"/>
  <c r="G126" i="6"/>
  <c r="D126" i="6"/>
  <c r="C126" i="6"/>
  <c r="A126" i="6"/>
  <c r="G95" i="6"/>
  <c r="D95" i="6"/>
  <c r="C95" i="6"/>
  <c r="A95" i="6"/>
  <c r="C83" i="6"/>
  <c r="B83" i="6"/>
  <c r="A83" i="6"/>
  <c r="C71" i="6"/>
  <c r="B71" i="6"/>
  <c r="A71" i="6"/>
  <c r="C59" i="6"/>
  <c r="B59" i="6"/>
  <c r="A59" i="6"/>
  <c r="C47" i="6"/>
  <c r="B47" i="6"/>
  <c r="A47" i="6"/>
  <c r="C35" i="6"/>
  <c r="B35" i="6"/>
  <c r="A35" i="6"/>
  <c r="C23" i="6"/>
  <c r="B23" i="6"/>
  <c r="A23" i="6"/>
  <c r="C11" i="6"/>
  <c r="B11" i="6"/>
  <c r="A11" i="6"/>
</calcChain>
</file>

<file path=xl/sharedStrings.xml><?xml version="1.0" encoding="utf-8"?>
<sst xmlns="http://schemas.openxmlformats.org/spreadsheetml/2006/main" count="443" uniqueCount="89">
  <si>
    <t>Activity</t>
  </si>
  <si>
    <t>location</t>
  </si>
  <si>
    <t>production amount</t>
  </si>
  <si>
    <t>comment</t>
  </si>
  <si>
    <t>source</t>
  </si>
  <si>
    <t>reference product</t>
  </si>
  <si>
    <t>type</t>
  </si>
  <si>
    <t>process</t>
  </si>
  <si>
    <t>unit</t>
  </si>
  <si>
    <t>kilogram</t>
  </si>
  <si>
    <t>Exchanges</t>
  </si>
  <si>
    <t>name</t>
  </si>
  <si>
    <t>amount</t>
  </si>
  <si>
    <t>categories</t>
  </si>
  <si>
    <t>production</t>
  </si>
  <si>
    <t>technosphere</t>
  </si>
  <si>
    <t>CH</t>
  </si>
  <si>
    <t>kilowatt hour</t>
  </si>
  <si>
    <t>formula</t>
  </si>
  <si>
    <t>uncertainty type</t>
  </si>
  <si>
    <t>loc</t>
  </si>
  <si>
    <t>scale</t>
  </si>
  <si>
    <t>shape</t>
  </si>
  <si>
    <t>minimum</t>
  </si>
  <si>
    <t>maximum</t>
  </si>
  <si>
    <t>market for electricity, medium voltage</t>
  </si>
  <si>
    <t>electricity, medium voltage</t>
  </si>
  <si>
    <t>RER</t>
  </si>
  <si>
    <t>cubic meter</t>
  </si>
  <si>
    <t>sodium hydroxide, without water, in 50% solution state</t>
  </si>
  <si>
    <t>GLO</t>
  </si>
  <si>
    <t>market for sulfuric acid</t>
  </si>
  <si>
    <t>sulfuric acid</t>
  </si>
  <si>
    <t>Europe without Switzerland</t>
  </si>
  <si>
    <t>treatment of wastewater, average, wastewater treatment</t>
  </si>
  <si>
    <t>wastewater, average</t>
  </si>
  <si>
    <t>market for tap water</t>
  </si>
  <si>
    <t>tap water</t>
  </si>
  <si>
    <t>market for sodium hydroxide, without water, in 50% solution state</t>
  </si>
  <si>
    <t>biosphere</t>
  </si>
  <si>
    <t>water</t>
  </si>
  <si>
    <t>Mohr, M., J.F. Peters, M. Weil, and M. Baumann. 2020. Towards a cell-chemistry specific life cycle assessment of lithium-ion battery recycling processes. Journal of Industrial Ecology.</t>
  </si>
  <si>
    <t>non-Fe-Co-metals, from Li-ion battery, hydrometallurgical processing</t>
  </si>
  <si>
    <t>aluminium, wrought alloy</t>
  </si>
  <si>
    <t>copper, cathode</t>
  </si>
  <si>
    <t>LCI data from Table S2.4 according to Mohr et al. (2020)</t>
  </si>
  <si>
    <t xml:space="preserve">FU 1kg </t>
  </si>
  <si>
    <t>market for chemical, inorganic</t>
  </si>
  <si>
    <t>chemical, inorganic</t>
  </si>
  <si>
    <t>Reagent</t>
  </si>
  <si>
    <t>1kg = 1L</t>
  </si>
  <si>
    <t>hydrated lime production, packed</t>
  </si>
  <si>
    <t>hydrated lime, packed</t>
  </si>
  <si>
    <t>chemical factory construction, organics</t>
  </si>
  <si>
    <t>chemical factory, organics</t>
  </si>
  <si>
    <t>market group for waste plastic, mixture</t>
  </si>
  <si>
    <t>waste plastic, mixture</t>
  </si>
  <si>
    <t>market for inert waste</t>
  </si>
  <si>
    <t>inert waste</t>
  </si>
  <si>
    <t>market for waste gypsum</t>
  </si>
  <si>
    <t>waste gypsum</t>
  </si>
  <si>
    <t>Sulfur dioxide</t>
  </si>
  <si>
    <t>air</t>
  </si>
  <si>
    <t>NMVOC, non-methane volatile organic compounds</t>
  </si>
  <si>
    <t>Suspended solids, unspecified</t>
  </si>
  <si>
    <t>COD, Chemical Oxygen Demand</t>
  </si>
  <si>
    <t>Hydrocarbons, unspecified</t>
  </si>
  <si>
    <t>Copper ion</t>
  </si>
  <si>
    <t>Fluoride</t>
  </si>
  <si>
    <t>Nickel II</t>
  </si>
  <si>
    <t>Cobalt II</t>
  </si>
  <si>
    <t>LCI data from Table S2.3 according to Mohr et al. (2020)</t>
  </si>
  <si>
    <t>market for copper smelting facility</t>
  </si>
  <si>
    <t>copper smelting facility</t>
  </si>
  <si>
    <t>Chloride</t>
  </si>
  <si>
    <t>Particulate Matter, &lt; 2.5 um</t>
  </si>
  <si>
    <t>Particulate Matter, &gt; 10 um</t>
  </si>
  <si>
    <t>Particulate Matter, &gt; 2.5 um and &lt; 10um</t>
  </si>
  <si>
    <t>Aluminium and copper, 93.8% recovery rate. 0.820kg recovered/kg treated cell</t>
  </si>
  <si>
    <t>Aluminium recovery rate 93.8%. 0.0286kg recovered/kg treated cell</t>
  </si>
  <si>
    <t>Copper recovery rate 93.8%. 0.00533kg recovered/kg treated cell</t>
  </si>
  <si>
    <t>Lithium compound recovery rate 93.6%. 0.0984kg recovered /kg treated cell</t>
  </si>
  <si>
    <t>lithium carbonate</t>
  </si>
  <si>
    <t>Aluminium and copper, 93.6% recovery rate. 0.818kg recovered/kg treated cell</t>
  </si>
  <si>
    <t>Aluminium recovery rate 93.6%. 0.0286kg recovered/kg treated cell</t>
  </si>
  <si>
    <t>Copper recovery rate 93.6%. 0.00532kg recovered/kg treated cell</t>
  </si>
  <si>
    <t>treatment of used LFP battery cell, pyrometallurgical treatment</t>
  </si>
  <si>
    <t>used LFP battery cell</t>
  </si>
  <si>
    <t>treatment of used LFP battery cell, hydrometallurgical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</si>
</sst>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1" fillId="0" borderId="0" xfId="1"/>
    <xf numFmtId="0" fontId="2" fillId="2" borderId="0" xfId="1" applyFont="1" applyFill="1"/>
    <xf numFmtId="0" fontId="1" fillId="2" borderId="0" xfId="1" applyFill="1"/>
    <xf numFmtId="0" fontId="1" fillId="2" borderId="0" xfId="1" applyFill="1" applyAlignment="1">
      <alignment wrapText="1"/>
    </xf>
    <xf numFmtId="0" fontId="1" fillId="0" borderId="0" xfId="1" applyAlignment="1">
      <alignment wrapText="1"/>
    </xf>
    <xf numFmtId="0" fontId="2" fillId="3" borderId="0" xfId="1" applyFont="1" applyFill="1"/>
    <xf numFmtId="0" fontId="1" fillId="3" borderId="0" xfId="1" applyFill="1"/>
    <xf numFmtId="0" fontId="0" fillId="3" borderId="0" xfId="0" applyFill="1"/>
    <xf numFmtId="0" fontId="1" fillId="3" borderId="0" xfId="1" applyFill="1" applyAlignment="1">
      <alignment wrapText="1"/>
    </xf>
    <xf numFmtId="11" fontId="1" fillId="3" borderId="0" xfId="1" applyNumberFormat="1" applyFill="1"/>
    <xf numFmtId="164" fontId="1" fillId="3" borderId="0" xfId="1" applyNumberFormat="1" applyFill="1"/>
    <xf numFmtId="2" fontId="1" fillId="3" borderId="0" xfId="1" applyNumberFormat="1" applyFill="1"/>
    <xf numFmtId="165" fontId="1" fillId="3" borderId="0" xfId="1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7E12-3500-483E-89C2-C4378FEFD800}">
  <dimension ref="A1:R137"/>
  <sheetViews>
    <sheetView tabSelected="1" zoomScale="58" zoomScaleNormal="45" workbookViewId="0">
      <selection activeCell="G27" sqref="G27"/>
    </sheetView>
  </sheetViews>
  <sheetFormatPr defaultRowHeight="15" x14ac:dyDescent="0.25"/>
  <cols>
    <col min="1" max="1" width="48.5703125" customWidth="1"/>
    <col min="2" max="2" width="19.5703125" customWidth="1"/>
    <col min="3" max="3" width="29.85546875" bestFit="1" customWidth="1"/>
    <col min="4" max="4" width="13.140625" bestFit="1" customWidth="1"/>
    <col min="5" max="5" width="24.85546875" bestFit="1" customWidth="1"/>
    <col min="6" max="6" width="15" bestFit="1" customWidth="1"/>
    <col min="7" max="7" width="68.7109375" bestFit="1" customWidth="1"/>
    <col min="8" max="8" width="137" customWidth="1"/>
    <col min="9" max="9" width="8.140625" bestFit="1" customWidth="1"/>
    <col min="10" max="10" width="15.85546875" bestFit="1" customWidth="1"/>
    <col min="11" max="11" width="3.42578125" bestFit="1" customWidth="1"/>
    <col min="18" max="18" width="65.140625" customWidth="1"/>
  </cols>
  <sheetData>
    <row r="1" spans="1:18" s="2" customFormat="1" ht="15.75" x14ac:dyDescent="0.25">
      <c r="A1" s="3" t="s">
        <v>0</v>
      </c>
      <c r="B1" s="3" t="s">
        <v>88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</row>
    <row r="2" spans="1:18" s="2" customFormat="1" ht="15.75" x14ac:dyDescent="0.25">
      <c r="A2" s="4" t="s">
        <v>3</v>
      </c>
      <c r="B2" s="4" t="s">
        <v>78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8" s="2" customFormat="1" ht="15.75" x14ac:dyDescent="0.25">
      <c r="A3" s="4" t="s">
        <v>1</v>
      </c>
      <c r="B3" s="4" t="s">
        <v>27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8" s="2" customFormat="1" ht="15.75" x14ac:dyDescent="0.25">
      <c r="A4" s="4" t="s">
        <v>2</v>
      </c>
      <c r="B4" s="4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"/>
    </row>
    <row r="5" spans="1:18" s="2" customFormat="1" ht="15.75" x14ac:dyDescent="0.25">
      <c r="A5" s="4" t="s">
        <v>4</v>
      </c>
      <c r="B5" s="4" t="s">
        <v>41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8" s="2" customFormat="1" ht="15.75" x14ac:dyDescent="0.25">
      <c r="A6" s="4" t="s">
        <v>5</v>
      </c>
      <c r="B6" s="4" t="s">
        <v>42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8" s="2" customFormat="1" ht="15.75" x14ac:dyDescent="0.25">
      <c r="A7" s="4" t="s">
        <v>6</v>
      </c>
      <c r="B7" s="4" t="s">
        <v>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8" s="2" customFormat="1" ht="15.75" x14ac:dyDescent="0.25">
      <c r="A8" s="4" t="s">
        <v>8</v>
      </c>
      <c r="B8" s="4" t="s">
        <v>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8" s="2" customFormat="1" ht="15.75" x14ac:dyDescent="0.25">
      <c r="A9" s="3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8" s="2" customFormat="1" ht="15.75" x14ac:dyDescent="0.25">
      <c r="A10" s="3" t="s">
        <v>11</v>
      </c>
      <c r="B10" s="3" t="s">
        <v>12</v>
      </c>
      <c r="C10" s="3" t="s">
        <v>1</v>
      </c>
      <c r="D10" s="3" t="s">
        <v>8</v>
      </c>
      <c r="E10" s="3" t="s">
        <v>13</v>
      </c>
      <c r="F10" s="3" t="s">
        <v>6</v>
      </c>
      <c r="G10" s="3" t="s">
        <v>5</v>
      </c>
      <c r="H10" s="3" t="s">
        <v>3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3" t="s">
        <v>23</v>
      </c>
      <c r="O10" s="3" t="s">
        <v>24</v>
      </c>
    </row>
    <row r="11" spans="1:18" ht="31.5" x14ac:dyDescent="0.25">
      <c r="A11" s="5" t="str">
        <f>B1</f>
        <v>treatment of used LFP battery cell, hydrometallurgical treatment</v>
      </c>
      <c r="B11" s="4">
        <f>160000/160000</f>
        <v>1</v>
      </c>
      <c r="C11" s="4" t="str">
        <f>B3</f>
        <v>RER</v>
      </c>
      <c r="D11" s="4" t="s">
        <v>9</v>
      </c>
      <c r="E11" s="4"/>
      <c r="F11" s="4" t="s">
        <v>14</v>
      </c>
      <c r="G11" s="4" t="s">
        <v>42</v>
      </c>
      <c r="H11" s="4"/>
      <c r="I11" s="4"/>
      <c r="J11" s="4"/>
      <c r="K11" s="4"/>
      <c r="L11" s="4"/>
      <c r="M11" s="4"/>
      <c r="N11" s="4"/>
      <c r="O11" s="4"/>
    </row>
    <row r="12" spans="1:18" ht="15.75" x14ac:dyDescent="0.25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8" s="2" customFormat="1" ht="15.75" x14ac:dyDescent="0.25">
      <c r="A13" s="3" t="s">
        <v>0</v>
      </c>
      <c r="B13" s="3" t="s">
        <v>88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"/>
    </row>
    <row r="14" spans="1:18" s="2" customFormat="1" ht="15.75" x14ac:dyDescent="0.25">
      <c r="A14" s="4" t="s">
        <v>3</v>
      </c>
      <c r="B14" s="4" t="s">
        <v>79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8" s="2" customFormat="1" ht="15.75" x14ac:dyDescent="0.25">
      <c r="A15" s="4" t="s">
        <v>1</v>
      </c>
      <c r="B15" s="4" t="s">
        <v>27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8" s="2" customFormat="1" ht="15.75" x14ac:dyDescent="0.25">
      <c r="A16" s="4" t="s">
        <v>2</v>
      </c>
      <c r="B16" s="4">
        <v>1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R16" s="1"/>
    </row>
    <row r="17" spans="1:18" s="2" customFormat="1" ht="15.75" x14ac:dyDescent="0.25">
      <c r="A17" s="4" t="s">
        <v>4</v>
      </c>
      <c r="B17" s="4" t="s">
        <v>41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8" s="2" customFormat="1" ht="15.75" x14ac:dyDescent="0.25">
      <c r="A18" s="4" t="s">
        <v>5</v>
      </c>
      <c r="B18" s="4" t="s">
        <v>43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8" s="2" customFormat="1" ht="15.75" x14ac:dyDescent="0.25">
      <c r="A19" s="4" t="s">
        <v>6</v>
      </c>
      <c r="B19" s="4" t="s">
        <v>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8" s="2" customFormat="1" ht="15.75" x14ac:dyDescent="0.25">
      <c r="A20" s="4" t="s">
        <v>8</v>
      </c>
      <c r="B20" s="4" t="s">
        <v>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8" s="2" customFormat="1" ht="15.75" x14ac:dyDescent="0.25">
      <c r="A21" s="3" t="s">
        <v>10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8" s="2" customFormat="1" ht="15.75" x14ac:dyDescent="0.25">
      <c r="A22" s="3" t="s">
        <v>11</v>
      </c>
      <c r="B22" s="3" t="s">
        <v>12</v>
      </c>
      <c r="C22" s="3" t="s">
        <v>1</v>
      </c>
      <c r="D22" s="3" t="s">
        <v>8</v>
      </c>
      <c r="E22" s="3" t="s">
        <v>13</v>
      </c>
      <c r="F22" s="3" t="s">
        <v>6</v>
      </c>
      <c r="G22" s="3" t="s">
        <v>5</v>
      </c>
      <c r="H22" s="3" t="s">
        <v>3</v>
      </c>
      <c r="I22" s="3" t="s">
        <v>18</v>
      </c>
      <c r="J22" s="3" t="s">
        <v>19</v>
      </c>
      <c r="K22" s="3" t="s">
        <v>20</v>
      </c>
      <c r="L22" s="3" t="s">
        <v>21</v>
      </c>
      <c r="M22" s="3" t="s">
        <v>22</v>
      </c>
      <c r="N22" s="3" t="s">
        <v>23</v>
      </c>
      <c r="O22" s="3" t="s">
        <v>24</v>
      </c>
    </row>
    <row r="23" spans="1:18" ht="31.5" x14ac:dyDescent="0.25">
      <c r="A23" s="5" t="str">
        <f>B13</f>
        <v>treatment of used LFP battery cell, hydrometallurgical treatment</v>
      </c>
      <c r="B23" s="4">
        <f>160000/160000</f>
        <v>1</v>
      </c>
      <c r="C23" s="4" t="str">
        <f>B15</f>
        <v>RER</v>
      </c>
      <c r="D23" s="4" t="s">
        <v>9</v>
      </c>
      <c r="E23" s="4"/>
      <c r="F23" s="4" t="s">
        <v>14</v>
      </c>
      <c r="G23" s="4" t="s">
        <v>43</v>
      </c>
      <c r="H23" s="4"/>
      <c r="I23" s="4"/>
      <c r="J23" s="4"/>
      <c r="K23" s="4"/>
      <c r="L23" s="4"/>
      <c r="M23" s="4"/>
      <c r="N23" s="4"/>
      <c r="O23" s="4"/>
    </row>
    <row r="24" spans="1:18" ht="15.75" x14ac:dyDescent="0.25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8" s="2" customFormat="1" ht="15.75" x14ac:dyDescent="0.25">
      <c r="A25" s="3" t="s">
        <v>0</v>
      </c>
      <c r="B25" s="3" t="s">
        <v>88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1"/>
    </row>
    <row r="26" spans="1:18" s="2" customFormat="1" ht="15.75" x14ac:dyDescent="0.25">
      <c r="A26" s="4" t="s">
        <v>3</v>
      </c>
      <c r="B26" s="4" t="s">
        <v>80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8" s="2" customFormat="1" ht="15.75" x14ac:dyDescent="0.25">
      <c r="A27" s="4" t="s">
        <v>1</v>
      </c>
      <c r="B27" s="4" t="s">
        <v>27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8" s="2" customFormat="1" ht="15.75" x14ac:dyDescent="0.25">
      <c r="A28" s="4" t="s">
        <v>2</v>
      </c>
      <c r="B28" s="4">
        <v>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R28" s="1"/>
    </row>
    <row r="29" spans="1:18" s="2" customFormat="1" ht="15.75" x14ac:dyDescent="0.25">
      <c r="A29" s="4" t="s">
        <v>4</v>
      </c>
      <c r="B29" s="4" t="s">
        <v>41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8" s="2" customFormat="1" ht="15.75" x14ac:dyDescent="0.25">
      <c r="A30" s="4" t="s">
        <v>5</v>
      </c>
      <c r="B30" s="4" t="s">
        <v>44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8" s="2" customFormat="1" ht="15.75" x14ac:dyDescent="0.25">
      <c r="A31" s="4" t="s">
        <v>6</v>
      </c>
      <c r="B31" s="4" t="s">
        <v>7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8" s="2" customFormat="1" ht="15.75" x14ac:dyDescent="0.25">
      <c r="A32" s="4" t="s">
        <v>8</v>
      </c>
      <c r="B32" s="4" t="s">
        <v>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8" s="2" customFormat="1" ht="15.75" x14ac:dyDescent="0.25">
      <c r="A33" s="3" t="s">
        <v>10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8" s="2" customFormat="1" ht="15.75" x14ac:dyDescent="0.25">
      <c r="A34" s="3" t="s">
        <v>11</v>
      </c>
      <c r="B34" s="3" t="s">
        <v>12</v>
      </c>
      <c r="C34" s="3" t="s">
        <v>1</v>
      </c>
      <c r="D34" s="3" t="s">
        <v>8</v>
      </c>
      <c r="E34" s="3" t="s">
        <v>13</v>
      </c>
      <c r="F34" s="3" t="s">
        <v>6</v>
      </c>
      <c r="G34" s="3" t="s">
        <v>5</v>
      </c>
      <c r="H34" s="3" t="s">
        <v>3</v>
      </c>
      <c r="I34" s="3" t="s">
        <v>18</v>
      </c>
      <c r="J34" s="3" t="s">
        <v>19</v>
      </c>
      <c r="K34" s="3" t="s">
        <v>20</v>
      </c>
      <c r="L34" s="3" t="s">
        <v>21</v>
      </c>
      <c r="M34" s="3" t="s">
        <v>22</v>
      </c>
      <c r="N34" s="3" t="s">
        <v>23</v>
      </c>
      <c r="O34" s="3" t="s">
        <v>24</v>
      </c>
    </row>
    <row r="35" spans="1:18" ht="31.5" x14ac:dyDescent="0.25">
      <c r="A35" s="5" t="str">
        <f>B25</f>
        <v>treatment of used LFP battery cell, hydrometallurgical treatment</v>
      </c>
      <c r="B35" s="4">
        <f>160000/160000</f>
        <v>1</v>
      </c>
      <c r="C35" s="4" t="str">
        <f>B27</f>
        <v>RER</v>
      </c>
      <c r="D35" s="4" t="s">
        <v>9</v>
      </c>
      <c r="E35" s="4"/>
      <c r="F35" s="4" t="s">
        <v>14</v>
      </c>
      <c r="G35" s="4" t="s">
        <v>44</v>
      </c>
      <c r="H35" s="4"/>
      <c r="I35" s="4"/>
      <c r="J35" s="4"/>
      <c r="K35" s="4"/>
      <c r="L35" s="4"/>
      <c r="M35" s="4"/>
      <c r="N35" s="4"/>
      <c r="O35" s="4"/>
    </row>
    <row r="37" spans="1:18" s="2" customFormat="1" ht="15.75" x14ac:dyDescent="0.25">
      <c r="A37" s="3" t="s">
        <v>0</v>
      </c>
      <c r="B37" s="3" t="s">
        <v>88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"/>
    </row>
    <row r="38" spans="1:18" s="2" customFormat="1" ht="15.75" x14ac:dyDescent="0.25">
      <c r="A38" s="4" t="s">
        <v>3</v>
      </c>
      <c r="B38" s="4" t="s">
        <v>81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8" s="2" customFormat="1" ht="15.75" x14ac:dyDescent="0.25">
      <c r="A39" s="4" t="s">
        <v>1</v>
      </c>
      <c r="B39" s="4" t="s">
        <v>27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8" s="2" customFormat="1" ht="15.75" x14ac:dyDescent="0.25">
      <c r="A40" s="4" t="s">
        <v>2</v>
      </c>
      <c r="B40" s="4">
        <v>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R40" s="1"/>
    </row>
    <row r="41" spans="1:18" s="2" customFormat="1" ht="15.75" x14ac:dyDescent="0.25">
      <c r="A41" s="4" t="s">
        <v>4</v>
      </c>
      <c r="B41" s="4" t="s">
        <v>41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8" s="2" customFormat="1" ht="15.75" x14ac:dyDescent="0.25">
      <c r="A42" s="4" t="s">
        <v>5</v>
      </c>
      <c r="B42" s="4" t="s">
        <v>82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8" s="2" customFormat="1" ht="15.75" x14ac:dyDescent="0.25">
      <c r="A43" s="4" t="s">
        <v>6</v>
      </c>
      <c r="B43" s="4" t="s">
        <v>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8" s="2" customFormat="1" ht="15.75" x14ac:dyDescent="0.25">
      <c r="A44" s="4" t="s">
        <v>8</v>
      </c>
      <c r="B44" s="4" t="s">
        <v>9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8" s="2" customFormat="1" ht="15.75" x14ac:dyDescent="0.25">
      <c r="A45" s="3" t="s">
        <v>10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8" s="2" customFormat="1" ht="15.75" x14ac:dyDescent="0.25">
      <c r="A46" s="3" t="s">
        <v>11</v>
      </c>
      <c r="B46" s="3" t="s">
        <v>12</v>
      </c>
      <c r="C46" s="3" t="s">
        <v>1</v>
      </c>
      <c r="D46" s="3" t="s">
        <v>8</v>
      </c>
      <c r="E46" s="3" t="s">
        <v>13</v>
      </c>
      <c r="F46" s="3" t="s">
        <v>6</v>
      </c>
      <c r="G46" s="3" t="s">
        <v>5</v>
      </c>
      <c r="H46" s="3" t="s">
        <v>3</v>
      </c>
      <c r="I46" s="3" t="s">
        <v>18</v>
      </c>
      <c r="J46" s="3" t="s">
        <v>19</v>
      </c>
      <c r="K46" s="3" t="s">
        <v>20</v>
      </c>
      <c r="L46" s="3" t="s">
        <v>21</v>
      </c>
      <c r="M46" s="3" t="s">
        <v>22</v>
      </c>
      <c r="N46" s="3" t="s">
        <v>23</v>
      </c>
      <c r="O46" s="3" t="s">
        <v>24</v>
      </c>
    </row>
    <row r="47" spans="1:18" ht="31.5" x14ac:dyDescent="0.25">
      <c r="A47" s="5" t="str">
        <f>B37</f>
        <v>treatment of used LFP battery cell, hydrometallurgical treatment</v>
      </c>
      <c r="B47" s="4">
        <f>160000/160000</f>
        <v>1</v>
      </c>
      <c r="C47" s="4" t="str">
        <f>B39</f>
        <v>RER</v>
      </c>
      <c r="D47" s="4" t="s">
        <v>9</v>
      </c>
      <c r="E47" s="4"/>
      <c r="F47" s="4" t="s">
        <v>14</v>
      </c>
      <c r="G47" s="4" t="s">
        <v>82</v>
      </c>
      <c r="H47" s="4"/>
      <c r="I47" s="4"/>
      <c r="J47" s="4"/>
      <c r="K47" s="4"/>
      <c r="L47" s="4"/>
      <c r="M47" s="4"/>
      <c r="N47" s="4"/>
      <c r="O47" s="4"/>
    </row>
    <row r="48" spans="1:18" ht="15.75" x14ac:dyDescent="0.25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8" s="2" customFormat="1" ht="15.75" x14ac:dyDescent="0.25">
      <c r="A49" s="3" t="s">
        <v>0</v>
      </c>
      <c r="B49" s="3" t="s">
        <v>86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1"/>
    </row>
    <row r="50" spans="1:18" s="2" customFormat="1" ht="15.75" x14ac:dyDescent="0.25">
      <c r="A50" s="4" t="s">
        <v>3</v>
      </c>
      <c r="B50" s="4" t="s">
        <v>83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8" s="2" customFormat="1" ht="15.75" x14ac:dyDescent="0.25">
      <c r="A51" s="4" t="s">
        <v>1</v>
      </c>
      <c r="B51" s="4" t="s">
        <v>27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8" s="2" customFormat="1" ht="15.75" x14ac:dyDescent="0.25">
      <c r="A52" s="4" t="s">
        <v>2</v>
      </c>
      <c r="B52" s="4">
        <v>1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R52" s="1"/>
    </row>
    <row r="53" spans="1:18" s="2" customFormat="1" ht="15.75" x14ac:dyDescent="0.25">
      <c r="A53" s="4" t="s">
        <v>4</v>
      </c>
      <c r="B53" s="4" t="s">
        <v>41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8" s="2" customFormat="1" ht="15.75" x14ac:dyDescent="0.25">
      <c r="A54" s="4" t="s">
        <v>5</v>
      </c>
      <c r="B54" s="4" t="s">
        <v>42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8" s="2" customFormat="1" ht="15.75" x14ac:dyDescent="0.25">
      <c r="A55" s="4" t="s">
        <v>6</v>
      </c>
      <c r="B55" s="4" t="s">
        <v>7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8" s="2" customFormat="1" ht="15.75" x14ac:dyDescent="0.25">
      <c r="A56" s="4" t="s">
        <v>8</v>
      </c>
      <c r="B56" s="4" t="s">
        <v>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8" s="2" customFormat="1" ht="15.75" x14ac:dyDescent="0.25">
      <c r="A57" s="3" t="s">
        <v>10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8" s="2" customFormat="1" ht="15.75" x14ac:dyDescent="0.25">
      <c r="A58" s="3" t="s">
        <v>11</v>
      </c>
      <c r="B58" s="3" t="s">
        <v>12</v>
      </c>
      <c r="C58" s="3" t="s">
        <v>1</v>
      </c>
      <c r="D58" s="3" t="s">
        <v>8</v>
      </c>
      <c r="E58" s="3" t="s">
        <v>13</v>
      </c>
      <c r="F58" s="3" t="s">
        <v>6</v>
      </c>
      <c r="G58" s="3" t="s">
        <v>5</v>
      </c>
      <c r="H58" s="3" t="s">
        <v>3</v>
      </c>
      <c r="I58" s="3" t="s">
        <v>18</v>
      </c>
      <c r="J58" s="3" t="s">
        <v>19</v>
      </c>
      <c r="K58" s="3" t="s">
        <v>20</v>
      </c>
      <c r="L58" s="3" t="s">
        <v>21</v>
      </c>
      <c r="M58" s="3" t="s">
        <v>22</v>
      </c>
      <c r="N58" s="3" t="s">
        <v>23</v>
      </c>
      <c r="O58" s="3" t="s">
        <v>24</v>
      </c>
    </row>
    <row r="59" spans="1:18" ht="31.5" x14ac:dyDescent="0.25">
      <c r="A59" s="5" t="str">
        <f>B49</f>
        <v>treatment of used LFP battery cell, pyrometallurgical treatment</v>
      </c>
      <c r="B59" s="4">
        <f>160000/160000</f>
        <v>1</v>
      </c>
      <c r="C59" s="4" t="str">
        <f>B51</f>
        <v>RER</v>
      </c>
      <c r="D59" s="4" t="s">
        <v>9</v>
      </c>
      <c r="E59" s="4"/>
      <c r="F59" s="4" t="s">
        <v>14</v>
      </c>
      <c r="G59" s="4" t="s">
        <v>42</v>
      </c>
      <c r="H59" s="4"/>
      <c r="I59" s="4"/>
      <c r="J59" s="4"/>
      <c r="K59" s="4"/>
      <c r="L59" s="4"/>
      <c r="M59" s="4"/>
      <c r="N59" s="4"/>
      <c r="O59" s="4"/>
    </row>
    <row r="60" spans="1:18" ht="15.75" x14ac:dyDescent="0.25">
      <c r="A60" s="6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8" s="2" customFormat="1" ht="15.75" x14ac:dyDescent="0.25">
      <c r="A61" s="3" t="s">
        <v>0</v>
      </c>
      <c r="B61" s="3" t="s">
        <v>86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1"/>
    </row>
    <row r="62" spans="1:18" s="2" customFormat="1" ht="15.75" x14ac:dyDescent="0.25">
      <c r="A62" s="4" t="s">
        <v>3</v>
      </c>
      <c r="B62" s="4" t="s">
        <v>84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8" s="2" customFormat="1" ht="15.75" x14ac:dyDescent="0.25">
      <c r="A63" s="4" t="s">
        <v>1</v>
      </c>
      <c r="B63" s="4" t="s">
        <v>27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8" s="2" customFormat="1" ht="15.75" x14ac:dyDescent="0.25">
      <c r="A64" s="4" t="s">
        <v>2</v>
      </c>
      <c r="B64" s="4">
        <v>1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R64" s="1"/>
    </row>
    <row r="65" spans="1:18" s="2" customFormat="1" ht="15.75" x14ac:dyDescent="0.25">
      <c r="A65" s="4" t="s">
        <v>4</v>
      </c>
      <c r="B65" s="4" t="s">
        <v>41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8" s="2" customFormat="1" ht="15.75" x14ac:dyDescent="0.25">
      <c r="A66" s="4" t="s">
        <v>5</v>
      </c>
      <c r="B66" s="4" t="s">
        <v>43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8" s="2" customFormat="1" ht="15.75" x14ac:dyDescent="0.25">
      <c r="A67" s="4" t="s">
        <v>6</v>
      </c>
      <c r="B67" s="4" t="s">
        <v>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8" s="2" customFormat="1" ht="15.75" x14ac:dyDescent="0.25">
      <c r="A68" s="4" t="s">
        <v>8</v>
      </c>
      <c r="B68" s="4" t="s">
        <v>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8" s="2" customFormat="1" ht="15.75" x14ac:dyDescent="0.25">
      <c r="A69" s="3" t="s">
        <v>10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8" s="2" customFormat="1" ht="15.75" x14ac:dyDescent="0.25">
      <c r="A70" s="3" t="s">
        <v>11</v>
      </c>
      <c r="B70" s="3" t="s">
        <v>12</v>
      </c>
      <c r="C70" s="3" t="s">
        <v>1</v>
      </c>
      <c r="D70" s="3" t="s">
        <v>8</v>
      </c>
      <c r="E70" s="3" t="s">
        <v>13</v>
      </c>
      <c r="F70" s="3" t="s">
        <v>6</v>
      </c>
      <c r="G70" s="3" t="s">
        <v>5</v>
      </c>
      <c r="H70" s="3" t="s">
        <v>3</v>
      </c>
      <c r="I70" s="3" t="s">
        <v>18</v>
      </c>
      <c r="J70" s="3" t="s">
        <v>19</v>
      </c>
      <c r="K70" s="3" t="s">
        <v>20</v>
      </c>
      <c r="L70" s="3" t="s">
        <v>21</v>
      </c>
      <c r="M70" s="3" t="s">
        <v>22</v>
      </c>
      <c r="N70" s="3" t="s">
        <v>23</v>
      </c>
      <c r="O70" s="3" t="s">
        <v>24</v>
      </c>
    </row>
    <row r="71" spans="1:18" ht="31.5" x14ac:dyDescent="0.25">
      <c r="A71" s="5" t="str">
        <f>B61</f>
        <v>treatment of used LFP battery cell, pyrometallurgical treatment</v>
      </c>
      <c r="B71" s="4">
        <f>160000/160000</f>
        <v>1</v>
      </c>
      <c r="C71" s="4" t="str">
        <f>B63</f>
        <v>RER</v>
      </c>
      <c r="D71" s="4" t="s">
        <v>9</v>
      </c>
      <c r="E71" s="4"/>
      <c r="F71" s="4" t="s">
        <v>14</v>
      </c>
      <c r="G71" s="4" t="s">
        <v>43</v>
      </c>
      <c r="H71" s="4"/>
      <c r="I71" s="4"/>
      <c r="J71" s="4"/>
      <c r="K71" s="4"/>
      <c r="L71" s="4"/>
      <c r="M71" s="4"/>
      <c r="N71" s="4"/>
      <c r="O71" s="4"/>
    </row>
    <row r="72" spans="1:18" ht="15.75" x14ac:dyDescent="0.25">
      <c r="A72" s="6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8" s="2" customFormat="1" ht="15.75" x14ac:dyDescent="0.25">
      <c r="A73" s="3" t="s">
        <v>0</v>
      </c>
      <c r="B73" s="3" t="s">
        <v>86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1"/>
    </row>
    <row r="74" spans="1:18" s="2" customFormat="1" ht="15.75" x14ac:dyDescent="0.25">
      <c r="A74" s="4" t="s">
        <v>3</v>
      </c>
      <c r="B74" s="4" t="s">
        <v>85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8" s="2" customFormat="1" ht="15.75" x14ac:dyDescent="0.25">
      <c r="A75" s="4" t="s">
        <v>1</v>
      </c>
      <c r="B75" s="4" t="s">
        <v>27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8" s="2" customFormat="1" ht="15.75" x14ac:dyDescent="0.25">
      <c r="A76" s="4" t="s">
        <v>2</v>
      </c>
      <c r="B76" s="4">
        <v>1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R76" s="1"/>
    </row>
    <row r="77" spans="1:18" s="2" customFormat="1" ht="15.75" x14ac:dyDescent="0.25">
      <c r="A77" s="4" t="s">
        <v>4</v>
      </c>
      <c r="B77" s="4" t="s">
        <v>41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8" s="2" customFormat="1" ht="15.75" x14ac:dyDescent="0.25">
      <c r="A78" s="4" t="s">
        <v>5</v>
      </c>
      <c r="B78" s="4" t="s">
        <v>44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8" s="2" customFormat="1" ht="15.75" x14ac:dyDescent="0.25">
      <c r="A79" s="4" t="s">
        <v>6</v>
      </c>
      <c r="B79" s="4" t="s">
        <v>7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8" s="2" customFormat="1" ht="15.75" x14ac:dyDescent="0.25">
      <c r="A80" s="4" t="s">
        <v>8</v>
      </c>
      <c r="B80" s="4" t="s">
        <v>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7" s="2" customFormat="1" ht="15.75" x14ac:dyDescent="0.25">
      <c r="A81" s="3" t="s">
        <v>10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7" s="2" customFormat="1" ht="15.75" x14ac:dyDescent="0.25">
      <c r="A82" s="3" t="s">
        <v>11</v>
      </c>
      <c r="B82" s="3" t="s">
        <v>12</v>
      </c>
      <c r="C82" s="3" t="s">
        <v>1</v>
      </c>
      <c r="D82" s="3" t="s">
        <v>8</v>
      </c>
      <c r="E82" s="3" t="s">
        <v>13</v>
      </c>
      <c r="F82" s="3" t="s">
        <v>6</v>
      </c>
      <c r="G82" s="3" t="s">
        <v>5</v>
      </c>
      <c r="H82" s="3" t="s">
        <v>3</v>
      </c>
      <c r="I82" s="3" t="s">
        <v>18</v>
      </c>
      <c r="J82" s="3" t="s">
        <v>19</v>
      </c>
      <c r="K82" s="3" t="s">
        <v>20</v>
      </c>
      <c r="L82" s="3" t="s">
        <v>21</v>
      </c>
      <c r="M82" s="3" t="s">
        <v>22</v>
      </c>
      <c r="N82" s="3" t="s">
        <v>23</v>
      </c>
      <c r="O82" s="3" t="s">
        <v>24</v>
      </c>
    </row>
    <row r="83" spans="1:17" ht="31.5" x14ac:dyDescent="0.25">
      <c r="A83" s="5" t="str">
        <f>B73</f>
        <v>treatment of used LFP battery cell, pyrometallurgical treatment</v>
      </c>
      <c r="B83" s="4">
        <f>160000/160000</f>
        <v>1</v>
      </c>
      <c r="C83" s="4" t="str">
        <f>B75</f>
        <v>RER</v>
      </c>
      <c r="D83" s="4" t="s">
        <v>9</v>
      </c>
      <c r="E83" s="4"/>
      <c r="F83" s="4" t="s">
        <v>14</v>
      </c>
      <c r="G83" s="4" t="s">
        <v>44</v>
      </c>
      <c r="H83" s="4"/>
      <c r="I83" s="4"/>
      <c r="J83" s="4"/>
      <c r="K83" s="4"/>
      <c r="L83" s="4"/>
      <c r="M83" s="4"/>
      <c r="N83" s="4"/>
      <c r="O83" s="4"/>
    </row>
    <row r="85" spans="1:17" s="9" customFormat="1" ht="15.75" x14ac:dyDescent="0.25">
      <c r="A85" s="7" t="s">
        <v>0</v>
      </c>
      <c r="B85" s="7" t="s">
        <v>88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7"/>
      <c r="Q85" s="8"/>
    </row>
    <row r="86" spans="1:17" s="9" customFormat="1" ht="15.75" x14ac:dyDescent="0.25">
      <c r="A86" s="8" t="s">
        <v>3</v>
      </c>
      <c r="B86" s="8" t="s">
        <v>45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7"/>
      <c r="Q86" s="8"/>
    </row>
    <row r="87" spans="1:17" s="8" customFormat="1" ht="15.75" x14ac:dyDescent="0.25">
      <c r="A87" s="8" t="s">
        <v>1</v>
      </c>
      <c r="B87" s="8" t="s">
        <v>27</v>
      </c>
      <c r="P87" s="7"/>
    </row>
    <row r="88" spans="1:17" s="8" customFormat="1" ht="15.75" x14ac:dyDescent="0.25">
      <c r="A88" s="8" t="s">
        <v>2</v>
      </c>
      <c r="B88" s="8">
        <v>-1</v>
      </c>
      <c r="P88" s="9"/>
      <c r="Q88" s="9"/>
    </row>
    <row r="89" spans="1:17" s="8" customFormat="1" ht="15.75" x14ac:dyDescent="0.25">
      <c r="A89" s="8" t="s">
        <v>4</v>
      </c>
      <c r="B89" s="8" t="s">
        <v>41</v>
      </c>
      <c r="P89" s="9"/>
      <c r="Q89" s="9"/>
    </row>
    <row r="90" spans="1:17" s="8" customFormat="1" ht="15.75" x14ac:dyDescent="0.25">
      <c r="A90" s="8" t="s">
        <v>5</v>
      </c>
      <c r="B90" s="8" t="s">
        <v>87</v>
      </c>
      <c r="P90" s="9"/>
      <c r="Q90" s="9"/>
    </row>
    <row r="91" spans="1:17" s="9" customFormat="1" ht="15.75" x14ac:dyDescent="0.25">
      <c r="A91" s="8" t="s">
        <v>6</v>
      </c>
      <c r="B91" s="8" t="s">
        <v>7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7" s="8" customFormat="1" ht="15.75" x14ac:dyDescent="0.25">
      <c r="A92" s="8" t="s">
        <v>8</v>
      </c>
      <c r="B92" s="8" t="s">
        <v>9</v>
      </c>
      <c r="P92" s="9"/>
      <c r="Q92" s="9"/>
    </row>
    <row r="93" spans="1:17" s="8" customFormat="1" ht="15.75" x14ac:dyDescent="0.25">
      <c r="A93" s="7" t="s">
        <v>10</v>
      </c>
      <c r="P93" s="9"/>
      <c r="Q93" s="9"/>
    </row>
    <row r="94" spans="1:17" s="8" customFormat="1" ht="15.75" x14ac:dyDescent="0.25">
      <c r="A94" s="7" t="s">
        <v>11</v>
      </c>
      <c r="B94" s="7" t="s">
        <v>12</v>
      </c>
      <c r="C94" s="7" t="s">
        <v>1</v>
      </c>
      <c r="D94" s="7" t="s">
        <v>8</v>
      </c>
      <c r="E94" s="7" t="s">
        <v>13</v>
      </c>
      <c r="F94" s="7" t="s">
        <v>6</v>
      </c>
      <c r="G94" s="7" t="s">
        <v>5</v>
      </c>
      <c r="H94" s="7" t="s">
        <v>3</v>
      </c>
      <c r="I94" s="7" t="s">
        <v>18</v>
      </c>
      <c r="J94" s="7" t="s">
        <v>19</v>
      </c>
      <c r="K94" s="7" t="s">
        <v>20</v>
      </c>
      <c r="L94" s="7" t="s">
        <v>21</v>
      </c>
      <c r="M94" s="7" t="s">
        <v>22</v>
      </c>
      <c r="N94" s="7" t="s">
        <v>23</v>
      </c>
      <c r="O94" s="7" t="s">
        <v>24</v>
      </c>
      <c r="P94" s="9"/>
      <c r="Q94" s="9"/>
    </row>
    <row r="95" spans="1:17" s="9" customFormat="1" ht="31.5" x14ac:dyDescent="0.25">
      <c r="A95" s="10" t="str">
        <f>B85</f>
        <v>treatment of used LFP battery cell, hydrometallurgical treatment</v>
      </c>
      <c r="B95" s="8">
        <v>-1</v>
      </c>
      <c r="C95" s="8" t="str">
        <f>B87</f>
        <v>RER</v>
      </c>
      <c r="D95" s="8" t="str">
        <f>B92</f>
        <v>kilogram</v>
      </c>
      <c r="E95" s="8"/>
      <c r="F95" s="8" t="s">
        <v>14</v>
      </c>
      <c r="G95" s="8" t="str">
        <f>B90</f>
        <v>used LFP battery cell</v>
      </c>
      <c r="H95" s="10" t="s">
        <v>46</v>
      </c>
      <c r="I95" s="8"/>
      <c r="J95" s="8"/>
      <c r="K95" s="8"/>
      <c r="L95" s="8"/>
      <c r="M95" s="8"/>
      <c r="N95" s="8"/>
      <c r="O95" s="8"/>
    </row>
    <row r="96" spans="1:17" s="9" customFormat="1" ht="15.75" x14ac:dyDescent="0.25">
      <c r="A96" s="10" t="s">
        <v>47</v>
      </c>
      <c r="B96" s="11">
        <v>2.5000000000000001E-2</v>
      </c>
      <c r="C96" s="8" t="s">
        <v>30</v>
      </c>
      <c r="D96" s="8" t="s">
        <v>9</v>
      </c>
      <c r="E96" s="8"/>
      <c r="F96" s="8" t="s">
        <v>15</v>
      </c>
      <c r="G96" s="8" t="s">
        <v>48</v>
      </c>
      <c r="H96" s="10" t="s">
        <v>49</v>
      </c>
      <c r="I96" s="8"/>
      <c r="J96" s="8"/>
      <c r="K96" s="8"/>
      <c r="L96" s="8"/>
      <c r="M96" s="8"/>
      <c r="N96" s="8"/>
      <c r="O96" s="8"/>
    </row>
    <row r="97" spans="1:17" s="9" customFormat="1" ht="15.75" x14ac:dyDescent="0.25">
      <c r="A97" s="10" t="s">
        <v>25</v>
      </c>
      <c r="B97" s="13">
        <v>0.14000000000000001</v>
      </c>
      <c r="C97" s="8" t="s">
        <v>16</v>
      </c>
      <c r="D97" s="8" t="s">
        <v>17</v>
      </c>
      <c r="E97" s="8"/>
      <c r="F97" s="8" t="s">
        <v>15</v>
      </c>
      <c r="G97" s="8" t="s">
        <v>26</v>
      </c>
      <c r="H97" s="8"/>
      <c r="I97" s="8"/>
      <c r="J97" s="8"/>
      <c r="K97" s="8"/>
      <c r="L97" s="8"/>
      <c r="M97" s="8"/>
      <c r="N97" s="8"/>
      <c r="O97" s="8"/>
      <c r="P97" s="7"/>
      <c r="Q97" s="8"/>
    </row>
    <row r="98" spans="1:17" s="9" customFormat="1" ht="15.75" x14ac:dyDescent="0.25">
      <c r="A98" s="10" t="s">
        <v>36</v>
      </c>
      <c r="B98" s="11">
        <v>0.72</v>
      </c>
      <c r="C98" s="8" t="s">
        <v>16</v>
      </c>
      <c r="D98" s="8" t="s">
        <v>9</v>
      </c>
      <c r="E98" s="8"/>
      <c r="F98" s="8" t="s">
        <v>15</v>
      </c>
      <c r="G98" s="8" t="s">
        <v>37</v>
      </c>
      <c r="H98" s="8" t="s">
        <v>50</v>
      </c>
      <c r="I98" s="8"/>
      <c r="J98" s="8"/>
      <c r="K98" s="8"/>
      <c r="L98" s="8"/>
      <c r="M98" s="8"/>
      <c r="N98" s="8"/>
      <c r="O98" s="8"/>
      <c r="P98" s="7"/>
      <c r="Q98" s="8"/>
    </row>
    <row r="99" spans="1:17" s="9" customFormat="1" ht="15.75" x14ac:dyDescent="0.25">
      <c r="A99" s="10" t="s">
        <v>31</v>
      </c>
      <c r="B99" s="13">
        <v>0.21299999999999999</v>
      </c>
      <c r="C99" s="8" t="s">
        <v>27</v>
      </c>
      <c r="D99" s="8" t="s">
        <v>9</v>
      </c>
      <c r="E99" s="8"/>
      <c r="F99" s="8" t="s">
        <v>15</v>
      </c>
      <c r="G99" s="8" t="s">
        <v>32</v>
      </c>
      <c r="H99" s="8"/>
      <c r="I99" s="8"/>
      <c r="J99" s="8"/>
      <c r="K99" s="8"/>
      <c r="L99" s="8"/>
      <c r="M99" s="8"/>
      <c r="N99" s="8"/>
      <c r="O99" s="8"/>
      <c r="P99" s="7"/>
      <c r="Q99" s="8"/>
    </row>
    <row r="100" spans="1:17" s="9" customFormat="1" ht="15.75" x14ac:dyDescent="0.25">
      <c r="A100" s="10" t="s">
        <v>51</v>
      </c>
      <c r="B100" s="12">
        <v>0.11600000000000001</v>
      </c>
      <c r="C100" s="8" t="s">
        <v>16</v>
      </c>
      <c r="D100" s="8" t="s">
        <v>9</v>
      </c>
      <c r="E100" s="8"/>
      <c r="F100" s="8" t="s">
        <v>15</v>
      </c>
      <c r="G100" s="8" t="s">
        <v>52</v>
      </c>
      <c r="H100" s="8"/>
      <c r="I100" s="8"/>
      <c r="J100" s="8"/>
      <c r="K100" s="8"/>
      <c r="L100" s="8"/>
      <c r="M100" s="8"/>
      <c r="N100" s="8"/>
      <c r="O100" s="8"/>
      <c r="P100" s="7"/>
      <c r="Q100" s="8"/>
    </row>
    <row r="101" spans="1:17" s="9" customFormat="1" ht="15.75" x14ac:dyDescent="0.25">
      <c r="A101" s="10" t="s">
        <v>53</v>
      </c>
      <c r="B101" s="11">
        <v>4.0000000000000001E-10</v>
      </c>
      <c r="C101" s="8" t="s">
        <v>27</v>
      </c>
      <c r="D101" s="8" t="s">
        <v>8</v>
      </c>
      <c r="E101" s="8"/>
      <c r="F101" s="8" t="s">
        <v>15</v>
      </c>
      <c r="G101" s="8" t="s">
        <v>54</v>
      </c>
      <c r="H101" s="8"/>
      <c r="I101" s="8"/>
      <c r="J101" s="8"/>
      <c r="K101" s="8"/>
      <c r="L101" s="8"/>
      <c r="M101" s="8"/>
      <c r="N101" s="8"/>
      <c r="O101" s="8"/>
      <c r="P101" s="7"/>
      <c r="Q101" s="8"/>
    </row>
    <row r="102" spans="1:17" s="9" customFormat="1" ht="15.75" x14ac:dyDescent="0.25">
      <c r="A102" s="10" t="s">
        <v>55</v>
      </c>
      <c r="B102" s="14">
        <v>-7.4999999999999997E-2</v>
      </c>
      <c r="C102" s="8" t="s">
        <v>33</v>
      </c>
      <c r="D102" s="8" t="s">
        <v>9</v>
      </c>
      <c r="E102" s="8"/>
      <c r="F102" s="8" t="s">
        <v>15</v>
      </c>
      <c r="G102" s="8" t="s">
        <v>56</v>
      </c>
      <c r="H102" s="8"/>
      <c r="I102" s="8"/>
      <c r="J102" s="8"/>
      <c r="K102" s="8"/>
      <c r="L102" s="8"/>
      <c r="M102" s="8"/>
      <c r="N102" s="8"/>
      <c r="O102" s="8"/>
      <c r="P102" s="7"/>
      <c r="Q102" s="8"/>
    </row>
    <row r="103" spans="1:17" s="9" customFormat="1" ht="15.75" x14ac:dyDescent="0.25">
      <c r="A103" s="10" t="s">
        <v>57</v>
      </c>
      <c r="B103" s="14">
        <v>-0.20200000000000001</v>
      </c>
      <c r="C103" s="8" t="s">
        <v>27</v>
      </c>
      <c r="D103" s="8" t="s">
        <v>9</v>
      </c>
      <c r="E103" s="8"/>
      <c r="F103" s="8" t="s">
        <v>15</v>
      </c>
      <c r="G103" s="10" t="s">
        <v>58</v>
      </c>
      <c r="H103" s="8"/>
      <c r="I103" s="8"/>
      <c r="J103" s="8"/>
      <c r="K103" s="8"/>
      <c r="L103" s="8"/>
      <c r="M103" s="8"/>
      <c r="N103" s="8"/>
      <c r="O103" s="8"/>
      <c r="P103" s="7"/>
      <c r="Q103" s="8"/>
    </row>
    <row r="104" spans="1:17" s="9" customFormat="1" ht="15.75" x14ac:dyDescent="0.25">
      <c r="A104" s="10" t="s">
        <v>59</v>
      </c>
      <c r="B104" s="14">
        <v>-0.33900000000000002</v>
      </c>
      <c r="C104" s="8" t="s">
        <v>33</v>
      </c>
      <c r="D104" s="8" t="s">
        <v>9</v>
      </c>
      <c r="E104" s="8"/>
      <c r="F104" s="8" t="s">
        <v>15</v>
      </c>
      <c r="G104" s="8" t="s">
        <v>60</v>
      </c>
      <c r="H104" s="8"/>
      <c r="I104" s="8"/>
      <c r="J104" s="8"/>
      <c r="K104" s="8"/>
      <c r="L104" s="8"/>
      <c r="M104" s="8"/>
      <c r="N104" s="8"/>
      <c r="O104" s="8"/>
      <c r="P104" s="7"/>
      <c r="Q104" s="8"/>
    </row>
    <row r="105" spans="1:17" s="9" customFormat="1" ht="31.5" x14ac:dyDescent="0.25">
      <c r="A105" s="10" t="s">
        <v>34</v>
      </c>
      <c r="B105" s="11">
        <f>-0.000337</f>
        <v>-3.3700000000000001E-4</v>
      </c>
      <c r="C105" s="8" t="s">
        <v>16</v>
      </c>
      <c r="D105" s="8" t="s">
        <v>28</v>
      </c>
      <c r="E105" s="8"/>
      <c r="F105" s="8" t="s">
        <v>15</v>
      </c>
      <c r="G105" s="8" t="s">
        <v>35</v>
      </c>
      <c r="H105" s="8"/>
      <c r="I105" s="8"/>
      <c r="J105" s="8"/>
      <c r="K105" s="8"/>
      <c r="L105" s="8"/>
      <c r="M105" s="8"/>
      <c r="N105" s="8"/>
      <c r="O105" s="8"/>
      <c r="P105" s="7"/>
      <c r="Q105" s="8"/>
    </row>
    <row r="106" spans="1:17" s="9" customFormat="1" ht="15.75" x14ac:dyDescent="0.25">
      <c r="A106" s="10" t="s">
        <v>61</v>
      </c>
      <c r="B106" s="11">
        <v>4.5000000000000001E-6</v>
      </c>
      <c r="C106" s="8"/>
      <c r="D106" s="8" t="s">
        <v>9</v>
      </c>
      <c r="E106" s="8" t="s">
        <v>62</v>
      </c>
      <c r="F106" s="8" t="s">
        <v>39</v>
      </c>
      <c r="G106" s="8"/>
      <c r="H106" s="8"/>
      <c r="I106" s="8"/>
      <c r="J106" s="8"/>
      <c r="K106" s="8"/>
      <c r="L106" s="8"/>
      <c r="M106" s="8"/>
      <c r="N106" s="8"/>
      <c r="O106" s="8"/>
      <c r="P106" s="7"/>
      <c r="Q106" s="8"/>
    </row>
    <row r="107" spans="1:17" s="9" customFormat="1" ht="31.5" x14ac:dyDescent="0.25">
      <c r="A107" s="10" t="s">
        <v>63</v>
      </c>
      <c r="B107" s="11">
        <v>2.5000000000000002E-6</v>
      </c>
      <c r="C107" s="8"/>
      <c r="D107" s="8" t="s">
        <v>9</v>
      </c>
      <c r="E107" s="8" t="s">
        <v>62</v>
      </c>
      <c r="F107" s="8" t="s">
        <v>39</v>
      </c>
      <c r="G107" s="8"/>
      <c r="H107" s="8"/>
      <c r="I107" s="8"/>
      <c r="J107" s="8"/>
      <c r="K107" s="8"/>
      <c r="L107" s="8"/>
      <c r="M107" s="8"/>
      <c r="N107" s="8"/>
      <c r="O107" s="8"/>
      <c r="P107" s="7"/>
      <c r="Q107" s="8"/>
    </row>
    <row r="108" spans="1:17" s="9" customFormat="1" ht="15.75" x14ac:dyDescent="0.25">
      <c r="A108" s="10" t="s">
        <v>64</v>
      </c>
      <c r="B108" s="11">
        <v>1.2E-5</v>
      </c>
      <c r="C108" s="8"/>
      <c r="D108" s="8" t="s">
        <v>9</v>
      </c>
      <c r="E108" s="8" t="s">
        <v>40</v>
      </c>
      <c r="F108" s="8" t="s">
        <v>39</v>
      </c>
      <c r="G108" s="8"/>
      <c r="H108" s="8"/>
      <c r="I108" s="8"/>
      <c r="J108" s="8"/>
      <c r="K108" s="8"/>
      <c r="L108" s="8"/>
      <c r="M108" s="8"/>
      <c r="N108" s="8"/>
      <c r="O108" s="8"/>
      <c r="P108" s="7"/>
      <c r="Q108" s="8"/>
    </row>
    <row r="109" spans="1:17" s="9" customFormat="1" ht="15.75" x14ac:dyDescent="0.25">
      <c r="A109" s="10" t="s">
        <v>65</v>
      </c>
      <c r="B109" s="11">
        <v>3.0000000000000001E-5</v>
      </c>
      <c r="C109" s="8"/>
      <c r="D109" s="8" t="s">
        <v>9</v>
      </c>
      <c r="E109" s="8" t="s">
        <v>40</v>
      </c>
      <c r="F109" s="8" t="s">
        <v>39</v>
      </c>
      <c r="G109" s="8"/>
      <c r="H109" s="8"/>
      <c r="I109" s="8"/>
      <c r="J109" s="8"/>
      <c r="K109" s="8"/>
      <c r="L109" s="8"/>
      <c r="M109" s="8"/>
      <c r="N109" s="8"/>
      <c r="O109" s="8"/>
      <c r="P109" s="7"/>
      <c r="Q109" s="8"/>
    </row>
    <row r="110" spans="1:17" s="9" customFormat="1" ht="15.75" x14ac:dyDescent="0.25">
      <c r="A110" s="10" t="s">
        <v>66</v>
      </c>
      <c r="B110" s="11">
        <v>1E-8</v>
      </c>
      <c r="C110" s="8"/>
      <c r="D110" s="8" t="s">
        <v>9</v>
      </c>
      <c r="E110" s="8" t="s">
        <v>40</v>
      </c>
      <c r="F110" s="8" t="s">
        <v>39</v>
      </c>
      <c r="G110" s="8"/>
      <c r="H110" s="8"/>
      <c r="I110" s="8"/>
      <c r="J110" s="8"/>
      <c r="K110" s="8"/>
      <c r="L110" s="8"/>
      <c r="M110" s="8"/>
      <c r="N110" s="8"/>
      <c r="O110" s="8"/>
      <c r="P110" s="7"/>
      <c r="Q110" s="8"/>
    </row>
    <row r="111" spans="1:17" s="9" customFormat="1" ht="15.75" x14ac:dyDescent="0.25">
      <c r="A111" s="10" t="s">
        <v>67</v>
      </c>
      <c r="B111" s="11">
        <v>1.6699999999999999E-5</v>
      </c>
      <c r="C111" s="8"/>
      <c r="D111" s="8" t="s">
        <v>9</v>
      </c>
      <c r="E111" s="8" t="s">
        <v>40</v>
      </c>
      <c r="F111" s="8" t="s">
        <v>39</v>
      </c>
      <c r="G111" s="8"/>
      <c r="H111" s="8"/>
      <c r="I111" s="8"/>
      <c r="J111" s="8"/>
      <c r="K111" s="8"/>
      <c r="L111" s="8"/>
      <c r="M111" s="8"/>
      <c r="N111" s="8"/>
      <c r="O111" s="8"/>
      <c r="P111" s="7"/>
      <c r="Q111" s="8"/>
    </row>
    <row r="112" spans="1:17" s="9" customFormat="1" ht="15.75" x14ac:dyDescent="0.25">
      <c r="A112" s="10" t="s">
        <v>68</v>
      </c>
      <c r="B112" s="11">
        <v>2.9999999999999997E-8</v>
      </c>
      <c r="C112" s="8"/>
      <c r="D112" s="8" t="s">
        <v>9</v>
      </c>
      <c r="E112" s="8" t="s">
        <v>40</v>
      </c>
      <c r="F112" s="8" t="s">
        <v>39</v>
      </c>
      <c r="G112" s="8"/>
      <c r="H112" s="8"/>
      <c r="I112" s="8"/>
      <c r="J112" s="8"/>
      <c r="K112" s="8"/>
      <c r="L112" s="8"/>
      <c r="M112" s="8"/>
      <c r="N112" s="8"/>
      <c r="O112" s="8"/>
      <c r="P112" s="7"/>
      <c r="Q112" s="8"/>
    </row>
    <row r="113" spans="1:17" s="9" customFormat="1" ht="15.75" x14ac:dyDescent="0.25">
      <c r="A113" s="10" t="s">
        <v>69</v>
      </c>
      <c r="B113" s="11">
        <v>1.6699999999999999E-5</v>
      </c>
      <c r="C113" s="8"/>
      <c r="D113" s="8" t="s">
        <v>9</v>
      </c>
      <c r="E113" s="8" t="s">
        <v>40</v>
      </c>
      <c r="F113" s="8" t="s">
        <v>39</v>
      </c>
      <c r="G113" s="8"/>
      <c r="H113" s="8"/>
      <c r="I113" s="8"/>
      <c r="J113" s="8"/>
      <c r="K113" s="8"/>
      <c r="L113" s="8"/>
      <c r="M113" s="8"/>
      <c r="N113" s="8"/>
      <c r="O113" s="8"/>
      <c r="P113" s="7"/>
      <c r="Q113" s="8"/>
    </row>
    <row r="114" spans="1:17" s="9" customFormat="1" ht="15.75" x14ac:dyDescent="0.25">
      <c r="A114" s="10" t="s">
        <v>70</v>
      </c>
      <c r="B114" s="11">
        <v>1.6699999999999999E-5</v>
      </c>
      <c r="C114" s="8"/>
      <c r="D114" s="8" t="s">
        <v>9</v>
      </c>
      <c r="E114" s="8" t="s">
        <v>40</v>
      </c>
      <c r="F114" s="8" t="s">
        <v>39</v>
      </c>
      <c r="G114" s="8"/>
      <c r="H114" s="8"/>
      <c r="I114" s="8"/>
      <c r="J114" s="8"/>
      <c r="K114" s="8"/>
      <c r="L114" s="8"/>
      <c r="M114" s="8"/>
      <c r="N114" s="8"/>
      <c r="O114" s="8"/>
      <c r="P114" s="7"/>
      <c r="Q114" s="8"/>
    </row>
    <row r="116" spans="1:17" s="9" customFormat="1" ht="15.75" x14ac:dyDescent="0.25">
      <c r="A116" s="7" t="s">
        <v>0</v>
      </c>
      <c r="B116" s="7" t="s">
        <v>86</v>
      </c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7"/>
      <c r="Q116" s="8"/>
    </row>
    <row r="117" spans="1:17" s="9" customFormat="1" ht="15.75" x14ac:dyDescent="0.25">
      <c r="A117" s="8" t="s">
        <v>3</v>
      </c>
      <c r="B117" s="8" t="s">
        <v>71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7"/>
      <c r="Q117" s="8"/>
    </row>
    <row r="118" spans="1:17" s="8" customFormat="1" ht="15.75" x14ac:dyDescent="0.25">
      <c r="A118" s="8" t="s">
        <v>1</v>
      </c>
      <c r="B118" s="8" t="s">
        <v>27</v>
      </c>
      <c r="P118" s="7"/>
    </row>
    <row r="119" spans="1:17" s="8" customFormat="1" ht="15.75" x14ac:dyDescent="0.25">
      <c r="A119" s="8" t="s">
        <v>2</v>
      </c>
      <c r="B119" s="8">
        <v>-1</v>
      </c>
      <c r="P119" s="9"/>
      <c r="Q119" s="9"/>
    </row>
    <row r="120" spans="1:17" s="8" customFormat="1" ht="15.75" x14ac:dyDescent="0.25">
      <c r="A120" s="8" t="s">
        <v>4</v>
      </c>
      <c r="B120" s="8" t="s">
        <v>41</v>
      </c>
      <c r="P120" s="9"/>
      <c r="Q120" s="9"/>
    </row>
    <row r="121" spans="1:17" s="8" customFormat="1" ht="15.75" x14ac:dyDescent="0.25">
      <c r="A121" s="8" t="s">
        <v>5</v>
      </c>
      <c r="B121" s="8" t="s">
        <v>87</v>
      </c>
      <c r="P121" s="9"/>
      <c r="Q121" s="9"/>
    </row>
    <row r="122" spans="1:17" s="9" customFormat="1" ht="15.75" x14ac:dyDescent="0.25">
      <c r="A122" s="8" t="s">
        <v>6</v>
      </c>
      <c r="B122" s="8" t="s">
        <v>7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spans="1:17" s="8" customFormat="1" ht="15.75" x14ac:dyDescent="0.25">
      <c r="A123" s="8" t="s">
        <v>8</v>
      </c>
      <c r="B123" s="8" t="s">
        <v>9</v>
      </c>
      <c r="P123" s="9"/>
      <c r="Q123" s="9"/>
    </row>
    <row r="124" spans="1:17" s="8" customFormat="1" ht="15.75" x14ac:dyDescent="0.25">
      <c r="A124" s="7" t="s">
        <v>10</v>
      </c>
      <c r="P124" s="9"/>
      <c r="Q124" s="9"/>
    </row>
    <row r="125" spans="1:17" s="8" customFormat="1" ht="15.75" x14ac:dyDescent="0.25">
      <c r="A125" s="7" t="s">
        <v>11</v>
      </c>
      <c r="B125" s="7" t="s">
        <v>12</v>
      </c>
      <c r="C125" s="7" t="s">
        <v>1</v>
      </c>
      <c r="D125" s="7" t="s">
        <v>8</v>
      </c>
      <c r="E125" s="7" t="s">
        <v>13</v>
      </c>
      <c r="F125" s="7" t="s">
        <v>6</v>
      </c>
      <c r="G125" s="7" t="s">
        <v>5</v>
      </c>
      <c r="H125" s="7" t="s">
        <v>3</v>
      </c>
      <c r="I125" s="7" t="s">
        <v>18</v>
      </c>
      <c r="J125" s="7" t="s">
        <v>19</v>
      </c>
      <c r="K125" s="7" t="s">
        <v>20</v>
      </c>
      <c r="L125" s="7" t="s">
        <v>21</v>
      </c>
      <c r="M125" s="7" t="s">
        <v>22</v>
      </c>
      <c r="N125" s="7" t="s">
        <v>23</v>
      </c>
      <c r="O125" s="7" t="s">
        <v>24</v>
      </c>
      <c r="P125" s="9"/>
      <c r="Q125" s="9"/>
    </row>
    <row r="126" spans="1:17" s="9" customFormat="1" ht="31.5" x14ac:dyDescent="0.25">
      <c r="A126" s="10" t="str">
        <f>B116</f>
        <v>treatment of used LFP battery cell, pyrometallurgical treatment</v>
      </c>
      <c r="B126" s="8">
        <v>-1</v>
      </c>
      <c r="C126" s="8" t="str">
        <f>B118</f>
        <v>RER</v>
      </c>
      <c r="D126" s="8" t="str">
        <f>B123</f>
        <v>kilogram</v>
      </c>
      <c r="E126" s="8"/>
      <c r="F126" s="8" t="s">
        <v>14</v>
      </c>
      <c r="G126" s="8" t="str">
        <f>B121</f>
        <v>used LFP battery cell</v>
      </c>
      <c r="H126" s="10" t="s">
        <v>46</v>
      </c>
      <c r="I126" s="8"/>
      <c r="J126" s="8"/>
      <c r="K126" s="8"/>
      <c r="L126" s="8"/>
      <c r="M126" s="8"/>
      <c r="N126" s="8"/>
      <c r="O126" s="8"/>
    </row>
    <row r="127" spans="1:17" s="9" customFormat="1" ht="31.5" x14ac:dyDescent="0.25">
      <c r="A127" s="10" t="s">
        <v>38</v>
      </c>
      <c r="B127" s="11">
        <v>0.21</v>
      </c>
      <c r="C127" s="8" t="s">
        <v>27</v>
      </c>
      <c r="D127" s="8" t="s">
        <v>9</v>
      </c>
      <c r="E127" s="8"/>
      <c r="F127" s="8" t="s">
        <v>15</v>
      </c>
      <c r="G127" s="8" t="s">
        <v>29</v>
      </c>
      <c r="H127" s="8"/>
      <c r="I127" s="8"/>
      <c r="J127" s="8"/>
      <c r="K127" s="8"/>
      <c r="L127" s="8"/>
      <c r="M127" s="8"/>
      <c r="N127" s="8"/>
      <c r="O127" s="8"/>
      <c r="P127" s="7"/>
      <c r="Q127" s="8"/>
    </row>
    <row r="128" spans="1:17" s="9" customFormat="1" ht="15.75" x14ac:dyDescent="0.25">
      <c r="A128" s="10" t="s">
        <v>25</v>
      </c>
      <c r="B128" s="11">
        <v>0.8</v>
      </c>
      <c r="C128" s="8" t="s">
        <v>16</v>
      </c>
      <c r="D128" s="8" t="s">
        <v>17</v>
      </c>
      <c r="E128" s="8"/>
      <c r="F128" s="8" t="s">
        <v>15</v>
      </c>
      <c r="G128" s="8" t="s">
        <v>26</v>
      </c>
      <c r="H128" s="8"/>
      <c r="I128" s="8"/>
      <c r="J128" s="8"/>
      <c r="K128" s="8"/>
      <c r="L128" s="8"/>
      <c r="M128" s="8"/>
      <c r="N128" s="8"/>
      <c r="O128" s="8"/>
      <c r="P128" s="7"/>
      <c r="Q128" s="8"/>
    </row>
    <row r="129" spans="1:17" s="9" customFormat="1" ht="15.75" x14ac:dyDescent="0.25">
      <c r="A129" s="10" t="s">
        <v>36</v>
      </c>
      <c r="B129" s="11">
        <v>1</v>
      </c>
      <c r="C129" s="8" t="s">
        <v>16</v>
      </c>
      <c r="D129" s="8" t="s">
        <v>9</v>
      </c>
      <c r="E129" s="8"/>
      <c r="F129" s="8" t="s">
        <v>15</v>
      </c>
      <c r="G129" s="8" t="s">
        <v>37</v>
      </c>
      <c r="H129" s="8" t="s">
        <v>50</v>
      </c>
      <c r="I129" s="8"/>
      <c r="J129" s="8"/>
      <c r="K129" s="8"/>
      <c r="L129" s="8"/>
      <c r="M129" s="8"/>
      <c r="N129" s="8"/>
      <c r="O129" s="8"/>
      <c r="P129" s="7"/>
      <c r="Q129" s="8"/>
    </row>
    <row r="130" spans="1:17" s="9" customFormat="1" ht="15.75" x14ac:dyDescent="0.25">
      <c r="A130" s="10" t="s">
        <v>72</v>
      </c>
      <c r="B130" s="11">
        <v>5.0000000000000003E-10</v>
      </c>
      <c r="C130" s="8" t="s">
        <v>30</v>
      </c>
      <c r="D130" s="8" t="s">
        <v>8</v>
      </c>
      <c r="E130" s="8"/>
      <c r="F130" s="8" t="s">
        <v>15</v>
      </c>
      <c r="G130" s="8" t="s">
        <v>73</v>
      </c>
      <c r="H130" s="8"/>
      <c r="I130" s="8"/>
      <c r="J130" s="8"/>
      <c r="K130" s="8"/>
      <c r="L130" s="8"/>
      <c r="M130" s="8"/>
      <c r="N130" s="8"/>
      <c r="O130" s="8"/>
      <c r="P130" s="7"/>
      <c r="Q130" s="8"/>
    </row>
    <row r="131" spans="1:17" s="9" customFormat="1" ht="15.75" x14ac:dyDescent="0.25">
      <c r="A131" s="10" t="s">
        <v>55</v>
      </c>
      <c r="B131" s="14">
        <v>-7.4999999999999997E-2</v>
      </c>
      <c r="C131" s="8" t="s">
        <v>33</v>
      </c>
      <c r="D131" s="8" t="s">
        <v>9</v>
      </c>
      <c r="E131" s="8"/>
      <c r="F131" s="8" t="s">
        <v>15</v>
      </c>
      <c r="G131" s="8" t="s">
        <v>56</v>
      </c>
      <c r="H131" s="8"/>
      <c r="I131" s="8"/>
      <c r="J131" s="8"/>
      <c r="K131" s="8"/>
      <c r="L131" s="8"/>
      <c r="M131" s="8"/>
      <c r="N131" s="8"/>
      <c r="O131" s="8"/>
      <c r="P131" s="7"/>
      <c r="Q131" s="8"/>
    </row>
    <row r="132" spans="1:17" s="9" customFormat="1" ht="31.5" x14ac:dyDescent="0.25">
      <c r="A132" s="10" t="s">
        <v>34</v>
      </c>
      <c r="B132" s="11">
        <f>-1/1000</f>
        <v>-1E-3</v>
      </c>
      <c r="C132" s="8" t="s">
        <v>16</v>
      </c>
      <c r="D132" s="8" t="s">
        <v>28</v>
      </c>
      <c r="E132" s="8"/>
      <c r="F132" s="8" t="s">
        <v>15</v>
      </c>
      <c r="G132" s="8" t="s">
        <v>35</v>
      </c>
      <c r="H132" s="8"/>
      <c r="I132" s="8"/>
      <c r="J132" s="8"/>
      <c r="K132" s="8"/>
      <c r="L132" s="8"/>
      <c r="M132" s="8"/>
      <c r="N132" s="8"/>
      <c r="O132" s="8"/>
      <c r="P132" s="7"/>
      <c r="Q132" s="8"/>
    </row>
    <row r="133" spans="1:17" s="9" customFormat="1" ht="15.75" x14ac:dyDescent="0.25">
      <c r="A133" s="10" t="s">
        <v>61</v>
      </c>
      <c r="B133" s="11">
        <v>4.7999999999999998E-6</v>
      </c>
      <c r="C133" s="8"/>
      <c r="D133" s="8" t="s">
        <v>9</v>
      </c>
      <c r="E133" s="8" t="s">
        <v>62</v>
      </c>
      <c r="F133" s="8" t="s">
        <v>39</v>
      </c>
      <c r="G133" s="8"/>
      <c r="H133" s="8"/>
      <c r="I133" s="8"/>
      <c r="J133" s="8"/>
      <c r="K133" s="8"/>
      <c r="L133" s="8"/>
      <c r="M133" s="8"/>
      <c r="N133" s="8"/>
      <c r="O133" s="8"/>
      <c r="P133" s="7"/>
      <c r="Q133" s="8"/>
    </row>
    <row r="134" spans="1:17" s="9" customFormat="1" ht="15.75" x14ac:dyDescent="0.25">
      <c r="A134" s="10" t="s">
        <v>75</v>
      </c>
      <c r="B134" s="11">
        <v>1E-4</v>
      </c>
      <c r="C134" s="8"/>
      <c r="D134" s="8" t="s">
        <v>9</v>
      </c>
      <c r="E134" s="8" t="s">
        <v>62</v>
      </c>
      <c r="F134" s="8" t="s">
        <v>39</v>
      </c>
      <c r="G134" s="8"/>
      <c r="H134" s="8"/>
      <c r="I134" s="8"/>
      <c r="J134" s="8"/>
      <c r="K134" s="8"/>
      <c r="L134" s="8"/>
      <c r="M134" s="8"/>
      <c r="N134" s="8"/>
      <c r="O134" s="8"/>
      <c r="P134" s="7"/>
      <c r="Q134" s="8"/>
    </row>
    <row r="135" spans="1:17" s="9" customFormat="1" ht="15.75" x14ac:dyDescent="0.25">
      <c r="A135" s="10" t="s">
        <v>76</v>
      </c>
      <c r="B135" s="11">
        <v>1.0000000000000001E-5</v>
      </c>
      <c r="C135" s="8"/>
      <c r="D135" s="8" t="s">
        <v>9</v>
      </c>
      <c r="E135" s="8" t="s">
        <v>62</v>
      </c>
      <c r="F135" s="8" t="s">
        <v>39</v>
      </c>
      <c r="G135" s="8"/>
      <c r="H135" s="8"/>
      <c r="I135" s="8"/>
      <c r="J135" s="8"/>
      <c r="K135" s="8"/>
      <c r="L135" s="8"/>
      <c r="M135" s="8"/>
      <c r="N135" s="8"/>
      <c r="O135" s="8"/>
      <c r="P135" s="7"/>
      <c r="Q135" s="8"/>
    </row>
    <row r="136" spans="1:17" s="9" customFormat="1" ht="15.75" x14ac:dyDescent="0.25">
      <c r="A136" s="10" t="s">
        <v>77</v>
      </c>
      <c r="B136" s="11">
        <v>9.3599999999999998E-5</v>
      </c>
      <c r="C136" s="8"/>
      <c r="D136" s="8" t="s">
        <v>9</v>
      </c>
      <c r="E136" s="8" t="s">
        <v>62</v>
      </c>
      <c r="F136" s="8" t="s">
        <v>39</v>
      </c>
      <c r="G136" s="8"/>
      <c r="H136" s="8"/>
      <c r="I136" s="8"/>
      <c r="J136" s="8"/>
      <c r="K136" s="8"/>
      <c r="L136" s="8"/>
      <c r="M136" s="8"/>
      <c r="N136" s="8"/>
      <c r="O136" s="8"/>
      <c r="P136" s="7"/>
      <c r="Q136" s="8"/>
    </row>
    <row r="137" spans="1:17" s="9" customFormat="1" ht="15.75" x14ac:dyDescent="0.25">
      <c r="A137" s="10" t="s">
        <v>74</v>
      </c>
      <c r="B137" s="11">
        <v>0.04</v>
      </c>
      <c r="C137" s="8"/>
      <c r="D137" s="8" t="s">
        <v>9</v>
      </c>
      <c r="E137" s="8" t="s">
        <v>40</v>
      </c>
      <c r="F137" s="8" t="s">
        <v>39</v>
      </c>
      <c r="G137" s="8"/>
      <c r="H137" s="8"/>
      <c r="I137" s="8"/>
      <c r="J137" s="8"/>
      <c r="K137" s="8"/>
      <c r="L137" s="8"/>
      <c r="M137" s="8"/>
      <c r="N137" s="8"/>
      <c r="O137" s="8"/>
      <c r="P137" s="7"/>
      <c r="Q1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LFP_Battery_EOL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2025-08-27T19:25:45Z</dcterms:modified>
</cp:coreProperties>
</file>