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CE3A96B3-6CE7-402F-80B2-455303125C44}" xr6:coauthVersionLast="47" xr6:coauthVersionMax="47" xr10:uidLastSave="{00000000-0000-0000-0000-000000000000}"/>
  <bookViews>
    <workbookView xWindow="-5415" yWindow="-21720" windowWidth="38640" windowHeight="21120" xr2:uid="{00000000-000D-0000-FFFF-FFFF00000000}"/>
  </bookViews>
  <sheets>
    <sheet name="SIB_Battery_EOL" sheetId="5" r:id="rId1"/>
  </sheets>
  <definedNames>
    <definedName name="btbl4fnb" localSheetId="0">SIB_Battery_EOL!#REF!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7" i="5" l="1"/>
  <c r="B204" i="5"/>
  <c r="G198" i="5"/>
  <c r="D198" i="5"/>
  <c r="C198" i="5"/>
  <c r="A198" i="5"/>
  <c r="G167" i="5"/>
  <c r="D167" i="5"/>
  <c r="C167" i="5"/>
  <c r="A167" i="5"/>
  <c r="C155" i="5"/>
  <c r="B155" i="5"/>
  <c r="A155" i="5"/>
  <c r="C143" i="5"/>
  <c r="B143" i="5"/>
  <c r="A143" i="5"/>
  <c r="C131" i="5"/>
  <c r="B131" i="5"/>
  <c r="A131" i="5"/>
  <c r="C119" i="5"/>
  <c r="B119" i="5"/>
  <c r="A119" i="5"/>
  <c r="C107" i="5"/>
  <c r="B107" i="5"/>
  <c r="A107" i="5"/>
  <c r="C95" i="5"/>
  <c r="B95" i="5"/>
  <c r="A95" i="5"/>
  <c r="C83" i="5"/>
  <c r="B83" i="5"/>
  <c r="A83" i="5"/>
  <c r="C71" i="5"/>
  <c r="B71" i="5"/>
  <c r="A71" i="5"/>
  <c r="C59" i="5"/>
  <c r="B59" i="5"/>
  <c r="A59" i="5"/>
  <c r="C47" i="5"/>
  <c r="B47" i="5"/>
  <c r="A47" i="5"/>
  <c r="C35" i="5"/>
  <c r="B35" i="5"/>
  <c r="A35" i="5"/>
  <c r="C23" i="5"/>
  <c r="B23" i="5"/>
  <c r="A23" i="5"/>
  <c r="C11" i="5"/>
  <c r="B11" i="5"/>
  <c r="A11" i="5"/>
</calcChain>
</file>

<file path=xl/sharedStrings.xml><?xml version="1.0" encoding="utf-8"?>
<sst xmlns="http://schemas.openxmlformats.org/spreadsheetml/2006/main" count="648" uniqueCount="96">
  <si>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</si>
  <si>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</si>
  <si>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</si>
  <si>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</si>
  <si>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</si>
  <si>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</si>
  <si>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</si>
  <si>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</si>
  <si>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</si>
  <si>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</si>
  <si>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</si>
  <si>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</si>
  <si>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</si>
  <si>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</si>
  <si>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</si>
  <si>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</si>
  <si>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</si>
  <si>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</si>
  <si>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formula</t>
  </si>
  <si>
    <t>uncertainty type</t>
  </si>
  <si>
    <t>loc</t>
  </si>
  <si>
    <t>scale</t>
  </si>
  <si>
    <t>shape</t>
  </si>
  <si>
    <t>minimum</t>
  </si>
  <si>
    <t>maximum</t>
  </si>
  <si>
    <t>market for electricity, medium voltage</t>
  </si>
  <si>
    <t>electricity, medium voltage</t>
  </si>
  <si>
    <t>RER</t>
  </si>
  <si>
    <t>cubic meter</t>
  </si>
  <si>
    <t>sodium hydroxide, without water, in 50% solution state</t>
  </si>
  <si>
    <t>GLO</t>
  </si>
  <si>
    <t>market for sulfuric acid</t>
  </si>
  <si>
    <t>sulfuric acid</t>
  </si>
  <si>
    <t>Europe without Switzerland</t>
  </si>
  <si>
    <t>treatment of wastewater, average, wastewater treatment</t>
  </si>
  <si>
    <t>wastewater, average</t>
  </si>
  <si>
    <t>market for tap water</t>
  </si>
  <si>
    <t>tap water</t>
  </si>
  <si>
    <t>market for sodium hydroxide, without water, in 50% solution state</t>
  </si>
  <si>
    <t>biosphere</t>
  </si>
  <si>
    <t>water</t>
  </si>
  <si>
    <t>Aluminium and copper, 93.8% recovery rate. 0.105kg recovered/kg treated cell</t>
  </si>
  <si>
    <t>Mohr, M., J.F. Peters, M. Weil, and M. Baumann. 2020. Towards a cell-chemistry specific life cycle assessment of lithium-ion battery recycling processes. Journal of Industrial Ecology.</t>
  </si>
  <si>
    <t>non-Fe-Co-metals, from Li-ion battery, hydrometallurgical processing</t>
  </si>
  <si>
    <t>Aluminium recovery rate 93.8%. 0.0959kg recovered/kg treated cell</t>
  </si>
  <si>
    <t>aluminium, wrought alloy</t>
  </si>
  <si>
    <t>Copper recovery rate 93.8%. 0.00938kg recovered/kg treated cell</t>
  </si>
  <si>
    <t>copper, cathode</t>
  </si>
  <si>
    <t>Nickel compound recovery rate 93.6%. 0.0871kg recovered /kg treated cell</t>
  </si>
  <si>
    <t>nickel carbonate</t>
  </si>
  <si>
    <t>Manganese compound recovery rate 93.6%. 0.107kg recovered /kg treated cell</t>
  </si>
  <si>
    <t>manganese dioxide</t>
  </si>
  <si>
    <t>Magnesium compound recovery rate 93.6%. 0.00674kg recovered /kg treated cell</t>
  </si>
  <si>
    <t>magnesium hydroxide</t>
  </si>
  <si>
    <t>Titanium compound recovery rate 93.6%. 0.0109kg recovered /kg treated cell</t>
  </si>
  <si>
    <t>titanium dioxide</t>
  </si>
  <si>
    <t>Aluminium and copper, 93.6% recovery rate. 0.105kg recovered/kg treated cell</t>
  </si>
  <si>
    <t>Aluminium recovery rate 93.6%. 0.0957kg recovered/kg treated cell</t>
  </si>
  <si>
    <t>Copper recovery rate 93.6%. 0.00936kg recovered/kg treated cell</t>
  </si>
  <si>
    <t>LCI data from Table S2.4 according to Mohr et al. (2020)</t>
  </si>
  <si>
    <t xml:space="preserve">FU 1kg </t>
  </si>
  <si>
    <t>market for chemical, inorganic</t>
  </si>
  <si>
    <t>chemical, inorganic</t>
  </si>
  <si>
    <t>Reagent</t>
  </si>
  <si>
    <t>1kg = 1L</t>
  </si>
  <si>
    <t>hydrated lime production, packed</t>
  </si>
  <si>
    <t>hydrated lime, packed</t>
  </si>
  <si>
    <t>chemical factory construction, organics</t>
  </si>
  <si>
    <t>chemical factory, organics</t>
  </si>
  <si>
    <t>market group for waste plastic, mixture</t>
  </si>
  <si>
    <t>waste plastic, mixture</t>
  </si>
  <si>
    <t>market for inert waste</t>
  </si>
  <si>
    <t>inert waste</t>
  </si>
  <si>
    <t>market for waste gypsum</t>
  </si>
  <si>
    <t>waste gypsum</t>
  </si>
  <si>
    <t>Sulfur dioxide</t>
  </si>
  <si>
    <t>air</t>
  </si>
  <si>
    <t>NMVOC, non-methane volatile organic compounds</t>
  </si>
  <si>
    <t>Suspended solids, unspecified</t>
  </si>
  <si>
    <t>COD, Chemical Oxygen Demand</t>
  </si>
  <si>
    <t>Hydrocarbons, unspecified</t>
  </si>
  <si>
    <t>Copper ion</t>
  </si>
  <si>
    <t>Fluoride</t>
  </si>
  <si>
    <t>Nickel II</t>
  </si>
  <si>
    <t>Cobalt II</t>
  </si>
  <si>
    <t>LCI data from Table S2.3 according to Mohr et al. (2020)</t>
  </si>
  <si>
    <t>market for copper smelting facility</t>
  </si>
  <si>
    <t>copper smelting facility</t>
  </si>
  <si>
    <t>Chloride</t>
  </si>
  <si>
    <t>Particulate Matter, &lt; 2.5 um</t>
  </si>
  <si>
    <t>Particulate Matter, &gt; 10 um</t>
  </si>
  <si>
    <t>Particulate Matter, &gt; 2.5 um and &lt; 10um</t>
  </si>
  <si>
    <t>treatment of used SIB battery cell, hydrometallurgical treatment</t>
  </si>
  <si>
    <t>used SIB battery cell</t>
  </si>
  <si>
    <t>treatment of used SIB battery cell, pyrometallurgical treatment</t>
  </si>
  <si>
    <t>Sulfur dioxide emission to water is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</si>
</sst>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1" fillId="2" borderId="0" xfId="1" applyFill="1"/>
    <xf numFmtId="0" fontId="1" fillId="2" borderId="0" xfId="1" applyFill="1" applyAlignment="1">
      <alignment wrapText="1"/>
    </xf>
    <xf numFmtId="0" fontId="1" fillId="0" borderId="0" xfId="1" applyAlignment="1">
      <alignment wrapText="1"/>
    </xf>
    <xf numFmtId="0" fontId="2" fillId="3" borderId="0" xfId="1" applyFont="1" applyFill="1"/>
    <xf numFmtId="0" fontId="1" fillId="3" borderId="0" xfId="1" applyFill="1"/>
    <xf numFmtId="0" fontId="0" fillId="3" borderId="0" xfId="0" applyFill="1"/>
    <xf numFmtId="0" fontId="1" fillId="3" borderId="0" xfId="1" applyFill="1" applyAlignment="1">
      <alignment wrapText="1"/>
    </xf>
    <xf numFmtId="11" fontId="1" fillId="3" borderId="0" xfId="1" applyNumberFormat="1" applyFill="1"/>
    <xf numFmtId="164" fontId="1" fillId="3" borderId="0" xfId="1" applyNumberFormat="1" applyFill="1"/>
    <xf numFmtId="2" fontId="1" fillId="3" borderId="0" xfId="1" applyNumberFormat="1" applyFill="1"/>
    <xf numFmtId="165" fontId="1" fillId="3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2AD8-8D0F-4B4A-9831-7DF197338361}">
  <dimension ref="A1:R209"/>
  <sheetViews>
    <sheetView tabSelected="1" topLeftCell="B1" zoomScale="50" zoomScaleNormal="45" workbookViewId="0">
      <selection activeCell="B2" sqref="A1:XFD2"/>
    </sheetView>
  </sheetViews>
  <sheetFormatPr defaultRowHeight="15" x14ac:dyDescent="0.25"/>
  <cols>
    <col min="1" max="1" width="48.5703125" customWidth="1"/>
    <col min="2" max="2" width="19.5703125" customWidth="1"/>
    <col min="3" max="3" width="29.85546875" bestFit="1" customWidth="1"/>
    <col min="4" max="4" width="13.140625" bestFit="1" customWidth="1"/>
    <col min="5" max="5" width="24.85546875" bestFit="1" customWidth="1"/>
    <col min="6" max="6" width="15" bestFit="1" customWidth="1"/>
    <col min="7" max="7" width="68.7109375" bestFit="1" customWidth="1"/>
    <col min="8" max="8" width="137" customWidth="1"/>
    <col min="9" max="9" width="8.140625" bestFit="1" customWidth="1"/>
    <col min="10" max="10" width="15.85546875" bestFit="1" customWidth="1"/>
    <col min="11" max="11" width="3.42578125" bestFit="1" customWidth="1"/>
    <col min="18" max="18" width="65.140625" customWidth="1"/>
  </cols>
  <sheetData>
    <row r="1" spans="1:18" s="2" customFormat="1" ht="15.75" x14ac:dyDescent="0.25">
      <c r="A1" s="3" t="s">
        <v>0</v>
      </c>
      <c r="B1" s="3" t="s">
        <v>92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</row>
    <row r="2" spans="1:18" s="2" customFormat="1" ht="15.75" x14ac:dyDescent="0.25">
      <c r="A2" s="4" t="s">
        <v>3</v>
      </c>
      <c r="B2" s="4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s="2" customFormat="1" ht="15.75" x14ac:dyDescent="0.25">
      <c r="A3" s="4" t="s">
        <v>1</v>
      </c>
      <c r="B3" s="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s="2" customFormat="1" ht="15.75" x14ac:dyDescent="0.25">
      <c r="A4" s="4" t="s">
        <v>2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"/>
    </row>
    <row r="5" spans="1:18" s="2" customFormat="1" ht="15.75" x14ac:dyDescent="0.25">
      <c r="A5" s="4" t="s">
        <v>4</v>
      </c>
      <c r="B5" s="4" t="s">
        <v>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8" s="2" customFormat="1" ht="15.75" x14ac:dyDescent="0.25">
      <c r="A6" s="4" t="s">
        <v>5</v>
      </c>
      <c r="B6" s="4" t="s">
        <v>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8" s="2" customFormat="1" ht="15.75" x14ac:dyDescent="0.25">
      <c r="A7" s="4" t="s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8" s="2" customFormat="1" ht="15.75" x14ac:dyDescent="0.25">
      <c r="A8" s="4" t="s">
        <v>8</v>
      </c>
      <c r="B8" s="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8" s="2" customFormat="1" ht="15.75" x14ac:dyDescent="0.25">
      <c r="A9" s="3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s="2" customFormat="1" ht="15.75" x14ac:dyDescent="0.25">
      <c r="A10" s="3" t="s">
        <v>11</v>
      </c>
      <c r="B10" s="3" t="s">
        <v>12</v>
      </c>
      <c r="C10" s="3" t="s">
        <v>1</v>
      </c>
      <c r="D10" s="3" t="s">
        <v>8</v>
      </c>
      <c r="E10" s="3" t="s">
        <v>13</v>
      </c>
      <c r="F10" s="3" t="s">
        <v>6</v>
      </c>
      <c r="G10" s="3" t="s">
        <v>5</v>
      </c>
      <c r="H10" s="3" t="s">
        <v>3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spans="1:18" ht="31.5" x14ac:dyDescent="0.25">
      <c r="A11" s="5" t="str">
        <f>B1</f>
        <v>treatment of used SIB battery cell, hydrometallurgical treatment</v>
      </c>
      <c r="B11" s="4">
        <f>160000/160000</f>
        <v>1</v>
      </c>
      <c r="C11" s="4" t="str">
        <f>B3</f>
        <v>RER</v>
      </c>
      <c r="D11" s="4" t="s">
        <v>9</v>
      </c>
      <c r="E11" s="4"/>
      <c r="F11" s="4" t="s">
        <v>14</v>
      </c>
      <c r="G11" s="4" t="s">
        <v>43</v>
      </c>
      <c r="H11" s="4"/>
      <c r="I11" s="4"/>
      <c r="J11" s="4"/>
      <c r="K11" s="4"/>
      <c r="L11" s="4"/>
      <c r="M11" s="4"/>
      <c r="N11" s="4"/>
      <c r="O11" s="4"/>
    </row>
    <row r="12" spans="1:18" ht="15.75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8" s="2" customFormat="1" ht="15.75" x14ac:dyDescent="0.25">
      <c r="A13" s="3" t="s">
        <v>0</v>
      </c>
      <c r="B13" s="3" t="s">
        <v>92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</row>
    <row r="14" spans="1:18" s="2" customFormat="1" ht="15.75" x14ac:dyDescent="0.25">
      <c r="A14" s="4" t="s">
        <v>3</v>
      </c>
      <c r="B14" s="4" t="s">
        <v>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8" s="2" customFormat="1" ht="15.75" x14ac:dyDescent="0.25">
      <c r="A15" s="4" t="s">
        <v>1</v>
      </c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8" s="2" customFormat="1" ht="15.75" x14ac:dyDescent="0.25">
      <c r="A16" s="4" t="s">
        <v>2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R16" s="1"/>
    </row>
    <row r="17" spans="1:18" s="2" customFormat="1" ht="15.75" x14ac:dyDescent="0.25">
      <c r="A17" s="4" t="s">
        <v>4</v>
      </c>
      <c r="B17" s="4" t="s">
        <v>42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8" s="2" customFormat="1" ht="15.75" x14ac:dyDescent="0.25">
      <c r="A18" s="4" t="s">
        <v>5</v>
      </c>
      <c r="B18" s="4" t="s">
        <v>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8" s="2" customFormat="1" ht="15.75" x14ac:dyDescent="0.25">
      <c r="A19" s="4" t="s">
        <v>6</v>
      </c>
      <c r="B19" s="4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8" s="2" customFormat="1" ht="15.75" x14ac:dyDescent="0.25">
      <c r="A20" s="4" t="s">
        <v>8</v>
      </c>
      <c r="B20" s="4" t="s">
        <v>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8" s="2" customFormat="1" ht="15.75" x14ac:dyDescent="0.25">
      <c r="A21" s="3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8" s="2" customFormat="1" ht="15.75" x14ac:dyDescent="0.25">
      <c r="A22" s="3" t="s">
        <v>11</v>
      </c>
      <c r="B22" s="3" t="s">
        <v>12</v>
      </c>
      <c r="C22" s="3" t="s">
        <v>1</v>
      </c>
      <c r="D22" s="3" t="s">
        <v>8</v>
      </c>
      <c r="E22" s="3" t="s">
        <v>13</v>
      </c>
      <c r="F22" s="3" t="s">
        <v>6</v>
      </c>
      <c r="G22" s="3" t="s">
        <v>5</v>
      </c>
      <c r="H22" s="3" t="s">
        <v>3</v>
      </c>
      <c r="I22" s="3" t="s">
        <v>18</v>
      </c>
      <c r="J22" s="3" t="s">
        <v>19</v>
      </c>
      <c r="K22" s="3" t="s">
        <v>20</v>
      </c>
      <c r="L22" s="3" t="s">
        <v>21</v>
      </c>
      <c r="M22" s="3" t="s">
        <v>22</v>
      </c>
      <c r="N22" s="3" t="s">
        <v>23</v>
      </c>
      <c r="O22" s="3" t="s">
        <v>24</v>
      </c>
    </row>
    <row r="23" spans="1:18" ht="31.5" x14ac:dyDescent="0.25">
      <c r="A23" s="5" t="str">
        <f>B13</f>
        <v>treatment of used SIB battery cell, hydrometallurgical treatment</v>
      </c>
      <c r="B23" s="4">
        <f>160000/160000</f>
        <v>1</v>
      </c>
      <c r="C23" s="4" t="str">
        <f>B15</f>
        <v>RER</v>
      </c>
      <c r="D23" s="4" t="s">
        <v>9</v>
      </c>
      <c r="E23" s="4"/>
      <c r="F23" s="4" t="s">
        <v>14</v>
      </c>
      <c r="G23" s="4" t="s">
        <v>45</v>
      </c>
      <c r="H23" s="4"/>
      <c r="I23" s="4"/>
      <c r="J23" s="4"/>
      <c r="K23" s="4"/>
      <c r="L23" s="4"/>
      <c r="M23" s="4"/>
      <c r="N23" s="4"/>
      <c r="O23" s="4"/>
    </row>
    <row r="24" spans="1:18" ht="15.75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8" s="2" customFormat="1" ht="15.75" x14ac:dyDescent="0.25">
      <c r="A25" s="3" t="s">
        <v>0</v>
      </c>
      <c r="B25" s="3" t="s">
        <v>92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8" s="2" customFormat="1" ht="15.75" x14ac:dyDescent="0.25">
      <c r="A26" s="4" t="s">
        <v>3</v>
      </c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8" s="2" customFormat="1" ht="15.75" x14ac:dyDescent="0.25">
      <c r="A27" s="4" t="s">
        <v>1</v>
      </c>
      <c r="B27" s="4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8" s="2" customFormat="1" ht="15.75" x14ac:dyDescent="0.25">
      <c r="A28" s="4" t="s">
        <v>2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R28" s="1"/>
    </row>
    <row r="29" spans="1:18" s="2" customFormat="1" ht="15.75" x14ac:dyDescent="0.25">
      <c r="A29" s="4" t="s">
        <v>4</v>
      </c>
      <c r="B29" s="4" t="s">
        <v>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8" s="2" customFormat="1" ht="15.75" x14ac:dyDescent="0.25">
      <c r="A30" s="4" t="s">
        <v>5</v>
      </c>
      <c r="B30" s="4" t="s">
        <v>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8" s="2" customFormat="1" ht="15.75" x14ac:dyDescent="0.25">
      <c r="A31" s="4" t="s">
        <v>6</v>
      </c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8" s="2" customFormat="1" ht="15.75" x14ac:dyDescent="0.25">
      <c r="A32" s="4" t="s">
        <v>8</v>
      </c>
      <c r="B32" s="4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8" s="2" customFormat="1" ht="15.75" x14ac:dyDescent="0.25">
      <c r="A33" s="3" t="s">
        <v>10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8" s="2" customFormat="1" ht="15.75" x14ac:dyDescent="0.25">
      <c r="A34" s="3" t="s">
        <v>11</v>
      </c>
      <c r="B34" s="3" t="s">
        <v>12</v>
      </c>
      <c r="C34" s="3" t="s">
        <v>1</v>
      </c>
      <c r="D34" s="3" t="s">
        <v>8</v>
      </c>
      <c r="E34" s="3" t="s">
        <v>13</v>
      </c>
      <c r="F34" s="3" t="s">
        <v>6</v>
      </c>
      <c r="G34" s="3" t="s">
        <v>5</v>
      </c>
      <c r="H34" s="3" t="s">
        <v>3</v>
      </c>
      <c r="I34" s="3" t="s">
        <v>18</v>
      </c>
      <c r="J34" s="3" t="s">
        <v>19</v>
      </c>
      <c r="K34" s="3" t="s">
        <v>20</v>
      </c>
      <c r="L34" s="3" t="s">
        <v>21</v>
      </c>
      <c r="M34" s="3" t="s">
        <v>22</v>
      </c>
      <c r="N34" s="3" t="s">
        <v>23</v>
      </c>
      <c r="O34" s="3" t="s">
        <v>24</v>
      </c>
    </row>
    <row r="35" spans="1:18" ht="31.5" x14ac:dyDescent="0.25">
      <c r="A35" s="5" t="str">
        <f>B25</f>
        <v>treatment of used SIB battery cell, hydrometallurgical treatment</v>
      </c>
      <c r="B35" s="4">
        <f>160000/160000</f>
        <v>1</v>
      </c>
      <c r="C35" s="4" t="str">
        <f>B27</f>
        <v>RER</v>
      </c>
      <c r="D35" s="4" t="s">
        <v>9</v>
      </c>
      <c r="E35" s="4"/>
      <c r="F35" s="4" t="s">
        <v>14</v>
      </c>
      <c r="G35" s="4" t="s">
        <v>47</v>
      </c>
      <c r="H35" s="4"/>
      <c r="I35" s="4"/>
      <c r="J35" s="4"/>
      <c r="K35" s="4"/>
      <c r="L35" s="4"/>
      <c r="M35" s="4"/>
      <c r="N35" s="4"/>
      <c r="O35" s="4"/>
    </row>
    <row r="37" spans="1:18" s="2" customFormat="1" ht="15.75" x14ac:dyDescent="0.25">
      <c r="A37" s="3" t="s">
        <v>0</v>
      </c>
      <c r="B37" s="3" t="s">
        <v>92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</row>
    <row r="38" spans="1:18" s="2" customFormat="1" ht="15.75" x14ac:dyDescent="0.25">
      <c r="A38" s="4" t="s">
        <v>3</v>
      </c>
      <c r="B38" s="4" t="s">
        <v>48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 s="2" customFormat="1" ht="15.75" x14ac:dyDescent="0.25">
      <c r="A39" s="4" t="s">
        <v>1</v>
      </c>
      <c r="B39" s="4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8" s="2" customFormat="1" ht="15.75" x14ac:dyDescent="0.25">
      <c r="A40" s="4" t="s">
        <v>2</v>
      </c>
      <c r="B40" s="4">
        <v>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1"/>
    </row>
    <row r="41" spans="1:18" s="2" customFormat="1" ht="15.75" x14ac:dyDescent="0.25">
      <c r="A41" s="4" t="s">
        <v>4</v>
      </c>
      <c r="B41" s="4" t="s">
        <v>42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8" s="2" customFormat="1" ht="15.75" x14ac:dyDescent="0.25">
      <c r="A42" s="4" t="s">
        <v>5</v>
      </c>
      <c r="B42" s="4" t="s">
        <v>49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8" s="2" customFormat="1" ht="15.75" x14ac:dyDescent="0.25">
      <c r="A43" s="4" t="s">
        <v>6</v>
      </c>
      <c r="B43" s="4" t="s">
        <v>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8" s="2" customFormat="1" ht="15.75" x14ac:dyDescent="0.25">
      <c r="A44" s="4" t="s">
        <v>8</v>
      </c>
      <c r="B44" s="4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8" s="2" customFormat="1" ht="15.75" x14ac:dyDescent="0.25">
      <c r="A45" s="3" t="s">
        <v>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8" s="2" customFormat="1" ht="15.75" x14ac:dyDescent="0.25">
      <c r="A46" s="3" t="s">
        <v>11</v>
      </c>
      <c r="B46" s="3" t="s">
        <v>12</v>
      </c>
      <c r="C46" s="3" t="s">
        <v>1</v>
      </c>
      <c r="D46" s="3" t="s">
        <v>8</v>
      </c>
      <c r="E46" s="3" t="s">
        <v>13</v>
      </c>
      <c r="F46" s="3" t="s">
        <v>6</v>
      </c>
      <c r="G46" s="3" t="s">
        <v>5</v>
      </c>
      <c r="H46" s="3" t="s">
        <v>3</v>
      </c>
      <c r="I46" s="3" t="s">
        <v>18</v>
      </c>
      <c r="J46" s="3" t="s">
        <v>19</v>
      </c>
      <c r="K46" s="3" t="s">
        <v>20</v>
      </c>
      <c r="L46" s="3" t="s">
        <v>21</v>
      </c>
      <c r="M46" s="3" t="s">
        <v>22</v>
      </c>
      <c r="N46" s="3" t="s">
        <v>23</v>
      </c>
      <c r="O46" s="3" t="s">
        <v>24</v>
      </c>
    </row>
    <row r="47" spans="1:18" ht="31.5" x14ac:dyDescent="0.25">
      <c r="A47" s="5" t="str">
        <f>B37</f>
        <v>treatment of used SIB battery cell, hydrometallurgical treatment</v>
      </c>
      <c r="B47" s="4">
        <f>160000/160000</f>
        <v>1</v>
      </c>
      <c r="C47" s="4" t="str">
        <f>B39</f>
        <v>RER</v>
      </c>
      <c r="D47" s="4" t="s">
        <v>9</v>
      </c>
      <c r="E47" s="4"/>
      <c r="F47" s="4" t="s">
        <v>14</v>
      </c>
      <c r="G47" s="4" t="s">
        <v>49</v>
      </c>
      <c r="H47" s="4"/>
      <c r="I47" s="4"/>
      <c r="J47" s="4"/>
      <c r="K47" s="4"/>
      <c r="L47" s="4"/>
      <c r="M47" s="4"/>
      <c r="N47" s="4"/>
      <c r="O47" s="4"/>
    </row>
    <row r="48" spans="1:18" ht="15.75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8" s="2" customFormat="1" ht="15.75" x14ac:dyDescent="0.25">
      <c r="A49" s="3" t="s">
        <v>0</v>
      </c>
      <c r="B49" s="3" t="s">
        <v>92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"/>
    </row>
    <row r="50" spans="1:18" s="2" customFormat="1" ht="15.75" x14ac:dyDescent="0.25">
      <c r="A50" s="4" t="s">
        <v>3</v>
      </c>
      <c r="B50" s="4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8" s="2" customFormat="1" ht="15.75" x14ac:dyDescent="0.25">
      <c r="A51" s="4" t="s">
        <v>1</v>
      </c>
      <c r="B51" s="4" t="s">
        <v>27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8" s="2" customFormat="1" ht="15.75" x14ac:dyDescent="0.25">
      <c r="A52" s="4" t="s">
        <v>2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R52" s="1"/>
    </row>
    <row r="53" spans="1:18" s="2" customFormat="1" ht="15.75" x14ac:dyDescent="0.25">
      <c r="A53" s="4" t="s">
        <v>4</v>
      </c>
      <c r="B53" s="4" t="s">
        <v>42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8" s="2" customFormat="1" ht="15.75" x14ac:dyDescent="0.25">
      <c r="A54" s="4" t="s">
        <v>5</v>
      </c>
      <c r="B54" s="4" t="s">
        <v>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8" s="2" customFormat="1" ht="15.75" x14ac:dyDescent="0.25">
      <c r="A55" s="4" t="s">
        <v>6</v>
      </c>
      <c r="B55" s="4" t="s">
        <v>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8" s="2" customFormat="1" ht="15.75" x14ac:dyDescent="0.25">
      <c r="A56" s="4" t="s">
        <v>8</v>
      </c>
      <c r="B56" s="4" t="s">
        <v>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8" s="2" customFormat="1" ht="15.75" x14ac:dyDescent="0.25">
      <c r="A57" s="3" t="s">
        <v>10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8" s="2" customFormat="1" ht="15.75" x14ac:dyDescent="0.25">
      <c r="A58" s="3" t="s">
        <v>11</v>
      </c>
      <c r="B58" s="3" t="s">
        <v>12</v>
      </c>
      <c r="C58" s="3" t="s">
        <v>1</v>
      </c>
      <c r="D58" s="3" t="s">
        <v>8</v>
      </c>
      <c r="E58" s="3" t="s">
        <v>13</v>
      </c>
      <c r="F58" s="3" t="s">
        <v>6</v>
      </c>
      <c r="G58" s="3" t="s">
        <v>5</v>
      </c>
      <c r="H58" s="3" t="s">
        <v>3</v>
      </c>
      <c r="I58" s="3" t="s">
        <v>18</v>
      </c>
      <c r="J58" s="3" t="s">
        <v>19</v>
      </c>
      <c r="K58" s="3" t="s">
        <v>20</v>
      </c>
      <c r="L58" s="3" t="s">
        <v>21</v>
      </c>
      <c r="M58" s="3" t="s">
        <v>22</v>
      </c>
      <c r="N58" s="3" t="s">
        <v>23</v>
      </c>
      <c r="O58" s="3" t="s">
        <v>24</v>
      </c>
    </row>
    <row r="59" spans="1:18" ht="31.5" x14ac:dyDescent="0.25">
      <c r="A59" s="5" t="str">
        <f>B49</f>
        <v>treatment of used SIB battery cell, hydrometallurgical treatment</v>
      </c>
      <c r="B59" s="4">
        <f>160000/160000</f>
        <v>1</v>
      </c>
      <c r="C59" s="4" t="str">
        <f>B51</f>
        <v>RER</v>
      </c>
      <c r="D59" s="4" t="s">
        <v>9</v>
      </c>
      <c r="E59" s="4"/>
      <c r="F59" s="4" t="s">
        <v>14</v>
      </c>
      <c r="G59" s="4" t="s">
        <v>51</v>
      </c>
      <c r="H59" s="4"/>
      <c r="I59" s="4"/>
      <c r="J59" s="4"/>
      <c r="K59" s="4"/>
      <c r="L59" s="4"/>
      <c r="M59" s="4"/>
      <c r="N59" s="4"/>
      <c r="O59" s="4"/>
    </row>
    <row r="60" spans="1:18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2"/>
    </row>
    <row r="61" spans="1:18" s="2" customFormat="1" ht="15.75" x14ac:dyDescent="0.25">
      <c r="A61" s="3" t="s">
        <v>0</v>
      </c>
      <c r="B61" s="3" t="s">
        <v>92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</row>
    <row r="62" spans="1:18" s="2" customFormat="1" ht="15.75" x14ac:dyDescent="0.25">
      <c r="A62" s="4" t="s">
        <v>3</v>
      </c>
      <c r="B62" s="4" t="s">
        <v>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8" s="2" customFormat="1" ht="15.75" x14ac:dyDescent="0.25">
      <c r="A63" s="4" t="s">
        <v>1</v>
      </c>
      <c r="B63" s="4" t="s">
        <v>27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8" s="2" customFormat="1" ht="15.75" x14ac:dyDescent="0.25">
      <c r="A64" s="4" t="s">
        <v>2</v>
      </c>
      <c r="B64" s="4">
        <v>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R64" s="1"/>
    </row>
    <row r="65" spans="1:18" s="2" customFormat="1" ht="15.75" x14ac:dyDescent="0.25">
      <c r="A65" s="4" t="s">
        <v>4</v>
      </c>
      <c r="B65" s="4" t="s">
        <v>42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8" s="2" customFormat="1" ht="15.75" x14ac:dyDescent="0.25">
      <c r="A66" s="4" t="s">
        <v>5</v>
      </c>
      <c r="B66" s="4" t="s">
        <v>53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8" s="2" customFormat="1" ht="15.75" x14ac:dyDescent="0.25">
      <c r="A67" s="4" t="s">
        <v>6</v>
      </c>
      <c r="B67" s="4" t="s">
        <v>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8" s="2" customFormat="1" ht="15.75" x14ac:dyDescent="0.25">
      <c r="A68" s="4" t="s">
        <v>8</v>
      </c>
      <c r="B68" s="4" t="s">
        <v>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8" s="2" customFormat="1" ht="15.75" x14ac:dyDescent="0.25">
      <c r="A69" s="3" t="s">
        <v>10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8" s="2" customFormat="1" ht="15.75" x14ac:dyDescent="0.25">
      <c r="A70" s="3" t="s">
        <v>11</v>
      </c>
      <c r="B70" s="3" t="s">
        <v>12</v>
      </c>
      <c r="C70" s="3" t="s">
        <v>1</v>
      </c>
      <c r="D70" s="3" t="s">
        <v>8</v>
      </c>
      <c r="E70" s="3" t="s">
        <v>13</v>
      </c>
      <c r="F70" s="3" t="s">
        <v>6</v>
      </c>
      <c r="G70" s="3" t="s">
        <v>5</v>
      </c>
      <c r="H70" s="3" t="s">
        <v>3</v>
      </c>
      <c r="I70" s="3" t="s">
        <v>18</v>
      </c>
      <c r="J70" s="3" t="s">
        <v>19</v>
      </c>
      <c r="K70" s="3" t="s">
        <v>20</v>
      </c>
      <c r="L70" s="3" t="s">
        <v>21</v>
      </c>
      <c r="M70" s="3" t="s">
        <v>22</v>
      </c>
      <c r="N70" s="3" t="s">
        <v>23</v>
      </c>
      <c r="O70" s="3" t="s">
        <v>24</v>
      </c>
    </row>
    <row r="71" spans="1:18" ht="31.5" x14ac:dyDescent="0.25">
      <c r="A71" s="5" t="str">
        <f>B61</f>
        <v>treatment of used SIB battery cell, hydrometallurgical treatment</v>
      </c>
      <c r="B71" s="4">
        <f>160000/160000</f>
        <v>1</v>
      </c>
      <c r="C71" s="4" t="str">
        <f>B63</f>
        <v>RER</v>
      </c>
      <c r="D71" s="4" t="s">
        <v>9</v>
      </c>
      <c r="E71" s="4"/>
      <c r="F71" s="4" t="s">
        <v>14</v>
      </c>
      <c r="G71" s="4" t="s">
        <v>53</v>
      </c>
      <c r="H71" s="4"/>
      <c r="I71" s="4"/>
      <c r="J71" s="4"/>
      <c r="K71" s="4"/>
      <c r="L71" s="4"/>
      <c r="M71" s="4"/>
      <c r="N71" s="4"/>
      <c r="O71" s="4"/>
    </row>
    <row r="72" spans="1:18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  <c r="Q72" s="2"/>
    </row>
    <row r="73" spans="1:18" s="2" customFormat="1" ht="15.75" x14ac:dyDescent="0.25">
      <c r="A73" s="3" t="s">
        <v>0</v>
      </c>
      <c r="B73" s="3" t="s">
        <v>92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</row>
    <row r="74" spans="1:18" s="2" customFormat="1" ht="15.75" x14ac:dyDescent="0.25">
      <c r="A74" s="4" t="s">
        <v>3</v>
      </c>
      <c r="B74" s="4" t="s">
        <v>54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8" s="2" customFormat="1" ht="15.75" x14ac:dyDescent="0.25">
      <c r="A75" s="4" t="s">
        <v>1</v>
      </c>
      <c r="B75" s="4" t="s">
        <v>27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8" s="2" customFormat="1" ht="15.75" x14ac:dyDescent="0.25">
      <c r="A76" s="4" t="s">
        <v>2</v>
      </c>
      <c r="B76" s="4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R76" s="1"/>
    </row>
    <row r="77" spans="1:18" s="2" customFormat="1" ht="15.75" x14ac:dyDescent="0.25">
      <c r="A77" s="4" t="s">
        <v>4</v>
      </c>
      <c r="B77" s="4" t="s">
        <v>42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8" s="2" customFormat="1" ht="15.75" x14ac:dyDescent="0.25">
      <c r="A78" s="4" t="s">
        <v>5</v>
      </c>
      <c r="B78" s="4" t="s">
        <v>55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8" s="2" customFormat="1" ht="15.75" x14ac:dyDescent="0.25">
      <c r="A79" s="4" t="s">
        <v>6</v>
      </c>
      <c r="B79" s="4" t="s">
        <v>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8" s="2" customFormat="1" ht="15.75" x14ac:dyDescent="0.25">
      <c r="A80" s="4" t="s">
        <v>8</v>
      </c>
      <c r="B80" s="4" t="s">
        <v>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8" s="2" customFormat="1" ht="15.75" x14ac:dyDescent="0.25">
      <c r="A81" s="3" t="s">
        <v>10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8" s="2" customFormat="1" ht="15.75" x14ac:dyDescent="0.25">
      <c r="A82" s="3" t="s">
        <v>11</v>
      </c>
      <c r="B82" s="3" t="s">
        <v>12</v>
      </c>
      <c r="C82" s="3" t="s">
        <v>1</v>
      </c>
      <c r="D82" s="3" t="s">
        <v>8</v>
      </c>
      <c r="E82" s="3" t="s">
        <v>13</v>
      </c>
      <c r="F82" s="3" t="s">
        <v>6</v>
      </c>
      <c r="G82" s="3" t="s">
        <v>5</v>
      </c>
      <c r="H82" s="3" t="s">
        <v>3</v>
      </c>
      <c r="I82" s="3" t="s">
        <v>18</v>
      </c>
      <c r="J82" s="3" t="s">
        <v>19</v>
      </c>
      <c r="K82" s="3" t="s">
        <v>20</v>
      </c>
      <c r="L82" s="3" t="s">
        <v>21</v>
      </c>
      <c r="M82" s="3" t="s">
        <v>22</v>
      </c>
      <c r="N82" s="3" t="s">
        <v>23</v>
      </c>
      <c r="O82" s="3" t="s">
        <v>24</v>
      </c>
    </row>
    <row r="83" spans="1:18" ht="31.5" x14ac:dyDescent="0.25">
      <c r="A83" s="5" t="str">
        <f>B73</f>
        <v>treatment of used SIB battery cell, hydrometallurgical treatment</v>
      </c>
      <c r="B83" s="4">
        <f>160000/160000</f>
        <v>1</v>
      </c>
      <c r="C83" s="4" t="str">
        <f>B75</f>
        <v>RER</v>
      </c>
      <c r="D83" s="4" t="s">
        <v>9</v>
      </c>
      <c r="E83" s="4"/>
      <c r="F83" s="4" t="s">
        <v>14</v>
      </c>
      <c r="G83" s="4" t="s">
        <v>55</v>
      </c>
      <c r="H83" s="4"/>
      <c r="I83" s="4"/>
      <c r="J83" s="4"/>
      <c r="K83" s="4"/>
      <c r="L83" s="4"/>
      <c r="M83" s="4"/>
      <c r="N83" s="4"/>
      <c r="O83" s="4"/>
    </row>
    <row r="84" spans="1:18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  <c r="Q84" s="2"/>
    </row>
    <row r="85" spans="1:18" s="2" customFormat="1" ht="15.75" x14ac:dyDescent="0.25">
      <c r="A85" s="3" t="s">
        <v>0</v>
      </c>
      <c r="B85" s="3" t="s">
        <v>94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"/>
    </row>
    <row r="86" spans="1:18" s="2" customFormat="1" ht="15.75" x14ac:dyDescent="0.25">
      <c r="A86" s="4" t="s">
        <v>3</v>
      </c>
      <c r="B86" s="4" t="s">
        <v>56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8" s="2" customFormat="1" ht="15.75" x14ac:dyDescent="0.25">
      <c r="A87" s="4" t="s">
        <v>1</v>
      </c>
      <c r="B87" s="4" t="s">
        <v>27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8" s="2" customFormat="1" ht="15.75" x14ac:dyDescent="0.25">
      <c r="A88" s="4" t="s">
        <v>2</v>
      </c>
      <c r="B88" s="4">
        <v>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R88" s="1"/>
    </row>
    <row r="89" spans="1:18" s="2" customFormat="1" ht="15.75" x14ac:dyDescent="0.25">
      <c r="A89" s="4" t="s">
        <v>4</v>
      </c>
      <c r="B89" s="4" t="s">
        <v>42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8" s="2" customFormat="1" ht="15.75" x14ac:dyDescent="0.25">
      <c r="A90" s="4" t="s">
        <v>5</v>
      </c>
      <c r="B90" s="4" t="s">
        <v>43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8" s="2" customFormat="1" ht="15.75" x14ac:dyDescent="0.25">
      <c r="A91" s="4" t="s">
        <v>6</v>
      </c>
      <c r="B91" s="4" t="s">
        <v>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8" s="2" customFormat="1" ht="15.75" x14ac:dyDescent="0.25">
      <c r="A92" s="4" t="s">
        <v>8</v>
      </c>
      <c r="B92" s="4" t="s">
        <v>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8" s="2" customFormat="1" ht="15.75" x14ac:dyDescent="0.25">
      <c r="A93" s="3" t="s">
        <v>10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8" s="2" customFormat="1" ht="15.75" x14ac:dyDescent="0.25">
      <c r="A94" s="3" t="s">
        <v>11</v>
      </c>
      <c r="B94" s="3" t="s">
        <v>12</v>
      </c>
      <c r="C94" s="3" t="s">
        <v>1</v>
      </c>
      <c r="D94" s="3" t="s">
        <v>8</v>
      </c>
      <c r="E94" s="3" t="s">
        <v>13</v>
      </c>
      <c r="F94" s="3" t="s">
        <v>6</v>
      </c>
      <c r="G94" s="3" t="s">
        <v>5</v>
      </c>
      <c r="H94" s="3" t="s">
        <v>3</v>
      </c>
      <c r="I94" s="3" t="s">
        <v>18</v>
      </c>
      <c r="J94" s="3" t="s">
        <v>19</v>
      </c>
      <c r="K94" s="3" t="s">
        <v>20</v>
      </c>
      <c r="L94" s="3" t="s">
        <v>21</v>
      </c>
      <c r="M94" s="3" t="s">
        <v>22</v>
      </c>
      <c r="N94" s="3" t="s">
        <v>23</v>
      </c>
      <c r="O94" s="3" t="s">
        <v>24</v>
      </c>
    </row>
    <row r="95" spans="1:18" ht="31.5" x14ac:dyDescent="0.25">
      <c r="A95" s="5" t="str">
        <f>B85</f>
        <v>treatment of used SIB battery cell, pyrometallurgical treatment</v>
      </c>
      <c r="B95" s="4">
        <f>160000/160000</f>
        <v>1</v>
      </c>
      <c r="C95" s="4" t="str">
        <f>B87</f>
        <v>RER</v>
      </c>
      <c r="D95" s="4" t="s">
        <v>9</v>
      </c>
      <c r="E95" s="4"/>
      <c r="F95" s="4" t="s">
        <v>14</v>
      </c>
      <c r="G95" s="4" t="s">
        <v>43</v>
      </c>
      <c r="H95" s="4"/>
      <c r="I95" s="4"/>
      <c r="J95" s="4"/>
      <c r="K95" s="4"/>
      <c r="L95" s="4"/>
      <c r="M95" s="4"/>
      <c r="N95" s="4"/>
      <c r="O95" s="4"/>
    </row>
    <row r="96" spans="1:18" ht="15.75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8" s="2" customFormat="1" ht="15.75" x14ac:dyDescent="0.25">
      <c r="A97" s="3" t="s">
        <v>0</v>
      </c>
      <c r="B97" s="3" t="s">
        <v>94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"/>
    </row>
    <row r="98" spans="1:18" s="2" customFormat="1" ht="15.75" x14ac:dyDescent="0.25">
      <c r="A98" s="4" t="s">
        <v>3</v>
      </c>
      <c r="B98" s="4" t="s">
        <v>57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8" s="2" customFormat="1" ht="15.75" x14ac:dyDescent="0.25">
      <c r="A99" s="4" t="s">
        <v>1</v>
      </c>
      <c r="B99" s="4" t="s">
        <v>27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8" s="2" customFormat="1" ht="15.75" x14ac:dyDescent="0.25">
      <c r="A100" s="4" t="s">
        <v>2</v>
      </c>
      <c r="B100" s="4">
        <v>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R100" s="1"/>
    </row>
    <row r="101" spans="1:18" s="2" customFormat="1" ht="15.75" x14ac:dyDescent="0.25">
      <c r="A101" s="4" t="s">
        <v>4</v>
      </c>
      <c r="B101" s="4" t="s">
        <v>42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8" s="2" customFormat="1" ht="15.75" x14ac:dyDescent="0.25">
      <c r="A102" s="4" t="s">
        <v>5</v>
      </c>
      <c r="B102" s="4" t="s">
        <v>45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8" s="2" customFormat="1" ht="15.75" x14ac:dyDescent="0.25">
      <c r="A103" s="4" t="s">
        <v>6</v>
      </c>
      <c r="B103" s="4" t="s">
        <v>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8" s="2" customFormat="1" ht="15.75" x14ac:dyDescent="0.25">
      <c r="A104" s="4" t="s">
        <v>8</v>
      </c>
      <c r="B104" s="4" t="s">
        <v>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8" s="2" customFormat="1" ht="15.75" x14ac:dyDescent="0.25">
      <c r="A105" s="3" t="s">
        <v>10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8" s="2" customFormat="1" ht="15.75" x14ac:dyDescent="0.25">
      <c r="A106" s="3" t="s">
        <v>11</v>
      </c>
      <c r="B106" s="3" t="s">
        <v>12</v>
      </c>
      <c r="C106" s="3" t="s">
        <v>1</v>
      </c>
      <c r="D106" s="3" t="s">
        <v>8</v>
      </c>
      <c r="E106" s="3" t="s">
        <v>13</v>
      </c>
      <c r="F106" s="3" t="s">
        <v>6</v>
      </c>
      <c r="G106" s="3" t="s">
        <v>5</v>
      </c>
      <c r="H106" s="3" t="s">
        <v>3</v>
      </c>
      <c r="I106" s="3" t="s">
        <v>18</v>
      </c>
      <c r="J106" s="3" t="s">
        <v>19</v>
      </c>
      <c r="K106" s="3" t="s">
        <v>20</v>
      </c>
      <c r="L106" s="3" t="s">
        <v>21</v>
      </c>
      <c r="M106" s="3" t="s">
        <v>22</v>
      </c>
      <c r="N106" s="3" t="s">
        <v>23</v>
      </c>
      <c r="O106" s="3" t="s">
        <v>24</v>
      </c>
    </row>
    <row r="107" spans="1:18" ht="31.5" x14ac:dyDescent="0.25">
      <c r="A107" s="5" t="str">
        <f>B97</f>
        <v>treatment of used SIB battery cell, pyrometallurgical treatment</v>
      </c>
      <c r="B107" s="4">
        <f>160000/160000</f>
        <v>1</v>
      </c>
      <c r="C107" s="4" t="str">
        <f>B99</f>
        <v>RER</v>
      </c>
      <c r="D107" s="4" t="s">
        <v>9</v>
      </c>
      <c r="E107" s="4"/>
      <c r="F107" s="4" t="s">
        <v>14</v>
      </c>
      <c r="G107" s="4" t="s">
        <v>45</v>
      </c>
      <c r="H107" s="4"/>
      <c r="I107" s="4"/>
      <c r="J107" s="4"/>
      <c r="K107" s="4"/>
      <c r="L107" s="4"/>
      <c r="M107" s="4"/>
      <c r="N107" s="4"/>
      <c r="O107" s="4"/>
    </row>
    <row r="108" spans="1:18" ht="15.75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8" s="2" customFormat="1" ht="15.75" x14ac:dyDescent="0.25">
      <c r="A109" s="3" t="s">
        <v>0</v>
      </c>
      <c r="B109" s="3" t="s">
        <v>94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"/>
    </row>
    <row r="110" spans="1:18" s="2" customFormat="1" ht="15.75" x14ac:dyDescent="0.25">
      <c r="A110" s="4" t="s">
        <v>3</v>
      </c>
      <c r="B110" s="4" t="s">
        <v>58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8" s="2" customFormat="1" ht="15.75" x14ac:dyDescent="0.25">
      <c r="A111" s="4" t="s">
        <v>1</v>
      </c>
      <c r="B111" s="4" t="s">
        <v>27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8" s="2" customFormat="1" ht="15.75" x14ac:dyDescent="0.25">
      <c r="A112" s="4" t="s">
        <v>2</v>
      </c>
      <c r="B112" s="4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R112" s="1"/>
    </row>
    <row r="113" spans="1:18" s="2" customFormat="1" ht="15.75" x14ac:dyDescent="0.25">
      <c r="A113" s="4" t="s">
        <v>4</v>
      </c>
      <c r="B113" s="4" t="s">
        <v>42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8" s="2" customFormat="1" ht="15.75" x14ac:dyDescent="0.25">
      <c r="A114" s="4" t="s">
        <v>5</v>
      </c>
      <c r="B114" s="4" t="s">
        <v>47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8" s="2" customFormat="1" ht="15.75" x14ac:dyDescent="0.25">
      <c r="A115" s="4" t="s">
        <v>6</v>
      </c>
      <c r="B115" s="4" t="s">
        <v>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8" s="2" customFormat="1" ht="15.75" x14ac:dyDescent="0.25">
      <c r="A116" s="4" t="s">
        <v>8</v>
      </c>
      <c r="B116" s="4" t="s">
        <v>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8" s="2" customFormat="1" ht="15.75" x14ac:dyDescent="0.25">
      <c r="A117" s="3" t="s">
        <v>10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8" s="2" customFormat="1" ht="15.75" x14ac:dyDescent="0.25">
      <c r="A118" s="3" t="s">
        <v>11</v>
      </c>
      <c r="B118" s="3" t="s">
        <v>12</v>
      </c>
      <c r="C118" s="3" t="s">
        <v>1</v>
      </c>
      <c r="D118" s="3" t="s">
        <v>8</v>
      </c>
      <c r="E118" s="3" t="s">
        <v>13</v>
      </c>
      <c r="F118" s="3" t="s">
        <v>6</v>
      </c>
      <c r="G118" s="3" t="s">
        <v>5</v>
      </c>
      <c r="H118" s="3" t="s">
        <v>3</v>
      </c>
      <c r="I118" s="3" t="s">
        <v>18</v>
      </c>
      <c r="J118" s="3" t="s">
        <v>19</v>
      </c>
      <c r="K118" s="3" t="s">
        <v>20</v>
      </c>
      <c r="L118" s="3" t="s">
        <v>21</v>
      </c>
      <c r="M118" s="3" t="s">
        <v>22</v>
      </c>
      <c r="N118" s="3" t="s">
        <v>23</v>
      </c>
      <c r="O118" s="3" t="s">
        <v>24</v>
      </c>
    </row>
    <row r="119" spans="1:18" ht="31.5" x14ac:dyDescent="0.25">
      <c r="A119" s="5" t="str">
        <f>B109</f>
        <v>treatment of used SIB battery cell, pyrometallurgical treatment</v>
      </c>
      <c r="B119" s="4">
        <f>160000/160000</f>
        <v>1</v>
      </c>
      <c r="C119" s="4" t="str">
        <f>B111</f>
        <v>RER</v>
      </c>
      <c r="D119" s="4" t="s">
        <v>9</v>
      </c>
      <c r="E119" s="4"/>
      <c r="F119" s="4" t="s">
        <v>14</v>
      </c>
      <c r="G119" s="4" t="s">
        <v>47</v>
      </c>
      <c r="H119" s="4"/>
      <c r="I119" s="4"/>
      <c r="J119" s="4"/>
      <c r="K119" s="4"/>
      <c r="L119" s="4"/>
      <c r="M119" s="4"/>
      <c r="N119" s="4"/>
      <c r="O119" s="4"/>
    </row>
    <row r="121" spans="1:18" s="2" customFormat="1" ht="15.75" x14ac:dyDescent="0.25">
      <c r="A121" s="3" t="s">
        <v>0</v>
      </c>
      <c r="B121" s="3" t="s">
        <v>94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</row>
    <row r="122" spans="1:18" s="2" customFormat="1" ht="15.75" x14ac:dyDescent="0.25">
      <c r="A122" s="4" t="s">
        <v>3</v>
      </c>
      <c r="B122" s="4" t="s">
        <v>48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8" s="2" customFormat="1" ht="15.75" x14ac:dyDescent="0.25">
      <c r="A123" s="4" t="s">
        <v>1</v>
      </c>
      <c r="B123" s="4" t="s">
        <v>27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8" s="2" customFormat="1" ht="15.75" x14ac:dyDescent="0.25">
      <c r="A124" s="4" t="s">
        <v>2</v>
      </c>
      <c r="B124" s="4">
        <v>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R124" s="1"/>
    </row>
    <row r="125" spans="1:18" s="2" customFormat="1" ht="15.75" x14ac:dyDescent="0.25">
      <c r="A125" s="4" t="s">
        <v>4</v>
      </c>
      <c r="B125" s="4" t="s">
        <v>42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8" s="2" customFormat="1" ht="15.75" x14ac:dyDescent="0.25">
      <c r="A126" s="4" t="s">
        <v>5</v>
      </c>
      <c r="B126" s="4" t="s">
        <v>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8" s="2" customFormat="1" ht="15.75" x14ac:dyDescent="0.25">
      <c r="A127" s="4" t="s">
        <v>6</v>
      </c>
      <c r="B127" s="4" t="s">
        <v>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8" s="2" customFormat="1" ht="15.75" x14ac:dyDescent="0.25">
      <c r="A128" s="4" t="s">
        <v>8</v>
      </c>
      <c r="B128" s="4" t="s">
        <v>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8" s="2" customFormat="1" ht="15.75" x14ac:dyDescent="0.25">
      <c r="A129" s="3" t="s">
        <v>10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8" s="2" customFormat="1" ht="15.75" x14ac:dyDescent="0.25">
      <c r="A130" s="3" t="s">
        <v>11</v>
      </c>
      <c r="B130" s="3" t="s">
        <v>12</v>
      </c>
      <c r="C130" s="3" t="s">
        <v>1</v>
      </c>
      <c r="D130" s="3" t="s">
        <v>8</v>
      </c>
      <c r="E130" s="3" t="s">
        <v>13</v>
      </c>
      <c r="F130" s="3" t="s">
        <v>6</v>
      </c>
      <c r="G130" s="3" t="s">
        <v>5</v>
      </c>
      <c r="H130" s="3" t="s">
        <v>3</v>
      </c>
      <c r="I130" s="3" t="s">
        <v>18</v>
      </c>
      <c r="J130" s="3" t="s">
        <v>19</v>
      </c>
      <c r="K130" s="3" t="s">
        <v>20</v>
      </c>
      <c r="L130" s="3" t="s">
        <v>21</v>
      </c>
      <c r="M130" s="3" t="s">
        <v>22</v>
      </c>
      <c r="N130" s="3" t="s">
        <v>23</v>
      </c>
      <c r="O130" s="3" t="s">
        <v>24</v>
      </c>
    </row>
    <row r="131" spans="1:18" ht="31.5" x14ac:dyDescent="0.25">
      <c r="A131" s="5" t="str">
        <f>B121</f>
        <v>treatment of used SIB battery cell, pyrometallurgical treatment</v>
      </c>
      <c r="B131" s="4">
        <f>160000/160000</f>
        <v>1</v>
      </c>
      <c r="C131" s="4" t="str">
        <f>B123</f>
        <v>RER</v>
      </c>
      <c r="D131" s="4" t="s">
        <v>9</v>
      </c>
      <c r="E131" s="4"/>
      <c r="F131" s="4" t="s">
        <v>14</v>
      </c>
      <c r="G131" s="4" t="s">
        <v>49</v>
      </c>
      <c r="H131" s="4"/>
      <c r="I131" s="4"/>
      <c r="J131" s="4"/>
      <c r="K131" s="4"/>
      <c r="L131" s="4"/>
      <c r="M131" s="4"/>
      <c r="N131" s="4"/>
      <c r="O131" s="4"/>
    </row>
    <row r="132" spans="1:18" ht="15.75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8" s="2" customFormat="1" ht="15.75" x14ac:dyDescent="0.25">
      <c r="A133" s="3" t="s">
        <v>0</v>
      </c>
      <c r="B133" s="3" t="s">
        <v>94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"/>
    </row>
    <row r="134" spans="1:18" s="2" customFormat="1" ht="15.75" x14ac:dyDescent="0.25">
      <c r="A134" s="4" t="s">
        <v>3</v>
      </c>
      <c r="B134" s="4" t="s">
        <v>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8" s="2" customFormat="1" ht="15.75" x14ac:dyDescent="0.25">
      <c r="A135" s="4" t="s">
        <v>1</v>
      </c>
      <c r="B135" s="4" t="s">
        <v>27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8" s="2" customFormat="1" ht="15.75" x14ac:dyDescent="0.25">
      <c r="A136" s="4" t="s">
        <v>2</v>
      </c>
      <c r="B136" s="4">
        <v>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R136" s="1"/>
    </row>
    <row r="137" spans="1:18" s="2" customFormat="1" ht="15.75" x14ac:dyDescent="0.25">
      <c r="A137" s="4" t="s">
        <v>4</v>
      </c>
      <c r="B137" s="4" t="s">
        <v>42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8" s="2" customFormat="1" ht="15.75" x14ac:dyDescent="0.25">
      <c r="A138" s="4" t="s">
        <v>5</v>
      </c>
      <c r="B138" s="4" t="s">
        <v>51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8" s="2" customFormat="1" ht="15.75" x14ac:dyDescent="0.25">
      <c r="A139" s="4" t="s">
        <v>6</v>
      </c>
      <c r="B139" s="4" t="s">
        <v>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8" s="2" customFormat="1" ht="15.75" x14ac:dyDescent="0.25">
      <c r="A140" s="4" t="s">
        <v>8</v>
      </c>
      <c r="B140" s="4" t="s">
        <v>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8" s="2" customFormat="1" ht="15.75" x14ac:dyDescent="0.25">
      <c r="A141" s="3" t="s">
        <v>10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8" s="2" customFormat="1" ht="15.75" x14ac:dyDescent="0.25">
      <c r="A142" s="3" t="s">
        <v>11</v>
      </c>
      <c r="B142" s="3" t="s">
        <v>12</v>
      </c>
      <c r="C142" s="3" t="s">
        <v>1</v>
      </c>
      <c r="D142" s="3" t="s">
        <v>8</v>
      </c>
      <c r="E142" s="3" t="s">
        <v>13</v>
      </c>
      <c r="F142" s="3" t="s">
        <v>6</v>
      </c>
      <c r="G142" s="3" t="s">
        <v>5</v>
      </c>
      <c r="H142" s="3" t="s">
        <v>3</v>
      </c>
      <c r="I142" s="3" t="s">
        <v>18</v>
      </c>
      <c r="J142" s="3" t="s">
        <v>19</v>
      </c>
      <c r="K142" s="3" t="s">
        <v>20</v>
      </c>
      <c r="L142" s="3" t="s">
        <v>21</v>
      </c>
      <c r="M142" s="3" t="s">
        <v>22</v>
      </c>
      <c r="N142" s="3" t="s">
        <v>23</v>
      </c>
      <c r="O142" s="3" t="s">
        <v>24</v>
      </c>
    </row>
    <row r="143" spans="1:18" ht="31.5" x14ac:dyDescent="0.25">
      <c r="A143" s="5" t="str">
        <f>B133</f>
        <v>treatment of used SIB battery cell, pyrometallurgical treatment</v>
      </c>
      <c r="B143" s="4">
        <f>160000/160000</f>
        <v>1</v>
      </c>
      <c r="C143" s="4" t="str">
        <f>B135</f>
        <v>RER</v>
      </c>
      <c r="D143" s="4" t="s">
        <v>9</v>
      </c>
      <c r="E143" s="4"/>
      <c r="F143" s="4" t="s">
        <v>14</v>
      </c>
      <c r="G143" s="4" t="s">
        <v>51</v>
      </c>
      <c r="H143" s="4"/>
      <c r="I143" s="4"/>
      <c r="J143" s="4"/>
      <c r="K143" s="4"/>
      <c r="L143" s="4"/>
      <c r="M143" s="4"/>
      <c r="N143" s="4"/>
      <c r="O143" s="4"/>
    </row>
    <row r="144" spans="1:18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2"/>
    </row>
    <row r="145" spans="1:18" s="2" customFormat="1" ht="15.75" x14ac:dyDescent="0.25">
      <c r="A145" s="3" t="s">
        <v>0</v>
      </c>
      <c r="B145" s="3" t="s">
        <v>94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8" s="2" customFormat="1" ht="15.75" x14ac:dyDescent="0.25">
      <c r="A146" s="4" t="s">
        <v>3</v>
      </c>
      <c r="B146" s="4" t="s">
        <v>54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8" s="2" customFormat="1" ht="15.75" x14ac:dyDescent="0.25">
      <c r="A147" s="4" t="s">
        <v>1</v>
      </c>
      <c r="B147" s="4" t="s">
        <v>27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8" s="2" customFormat="1" ht="15.75" x14ac:dyDescent="0.25">
      <c r="A148" s="4" t="s">
        <v>2</v>
      </c>
      <c r="B148" s="4">
        <v>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R148" s="1"/>
    </row>
    <row r="149" spans="1:18" s="2" customFormat="1" ht="15.75" x14ac:dyDescent="0.25">
      <c r="A149" s="4" t="s">
        <v>4</v>
      </c>
      <c r="B149" s="4" t="s">
        <v>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8" s="2" customFormat="1" ht="15.75" x14ac:dyDescent="0.25">
      <c r="A150" s="4" t="s">
        <v>5</v>
      </c>
      <c r="B150" s="4" t="s">
        <v>55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8" s="2" customFormat="1" ht="15.75" x14ac:dyDescent="0.25">
      <c r="A151" s="4" t="s">
        <v>6</v>
      </c>
      <c r="B151" s="4" t="s">
        <v>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8" s="2" customFormat="1" ht="15.75" x14ac:dyDescent="0.25">
      <c r="A152" s="4" t="s">
        <v>8</v>
      </c>
      <c r="B152" s="4" t="s">
        <v>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8" s="2" customFormat="1" ht="15.75" x14ac:dyDescent="0.25">
      <c r="A153" s="3" t="s">
        <v>10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8" s="2" customFormat="1" ht="15.75" x14ac:dyDescent="0.25">
      <c r="A154" s="3" t="s">
        <v>11</v>
      </c>
      <c r="B154" s="3" t="s">
        <v>12</v>
      </c>
      <c r="C154" s="3" t="s">
        <v>1</v>
      </c>
      <c r="D154" s="3" t="s">
        <v>8</v>
      </c>
      <c r="E154" s="3" t="s">
        <v>13</v>
      </c>
      <c r="F154" s="3" t="s">
        <v>6</v>
      </c>
      <c r="G154" s="3" t="s">
        <v>5</v>
      </c>
      <c r="H154" s="3" t="s">
        <v>3</v>
      </c>
      <c r="I154" s="3" t="s">
        <v>18</v>
      </c>
      <c r="J154" s="3" t="s">
        <v>19</v>
      </c>
      <c r="K154" s="3" t="s">
        <v>20</v>
      </c>
      <c r="L154" s="3" t="s">
        <v>21</v>
      </c>
      <c r="M154" s="3" t="s">
        <v>22</v>
      </c>
      <c r="N154" s="3" t="s">
        <v>23</v>
      </c>
      <c r="O154" s="3" t="s">
        <v>24</v>
      </c>
    </row>
    <row r="155" spans="1:18" ht="31.5" x14ac:dyDescent="0.25">
      <c r="A155" s="5" t="str">
        <f>B145</f>
        <v>treatment of used SIB battery cell, pyrometallurgical treatment</v>
      </c>
      <c r="B155" s="4">
        <f>160000/160000</f>
        <v>1</v>
      </c>
      <c r="C155" s="4" t="str">
        <f>B147</f>
        <v>RER</v>
      </c>
      <c r="D155" s="4" t="s">
        <v>9</v>
      </c>
      <c r="E155" s="4"/>
      <c r="F155" s="4" t="s">
        <v>14</v>
      </c>
      <c r="G155" s="4" t="s">
        <v>55</v>
      </c>
      <c r="H155" s="4"/>
      <c r="I155" s="4"/>
      <c r="J155" s="4"/>
      <c r="K155" s="4"/>
      <c r="L155" s="4"/>
      <c r="M155" s="4"/>
      <c r="N155" s="4"/>
      <c r="O155" s="4"/>
    </row>
    <row r="156" spans="1:18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2"/>
    </row>
    <row r="157" spans="1:18" s="9" customFormat="1" ht="15.75" x14ac:dyDescent="0.25">
      <c r="A157" s="7" t="s">
        <v>0</v>
      </c>
      <c r="B157" s="7" t="s">
        <v>92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7"/>
      <c r="Q157" s="8"/>
    </row>
    <row r="158" spans="1:18" s="9" customFormat="1" ht="15.75" x14ac:dyDescent="0.25">
      <c r="A158" s="8" t="s">
        <v>3</v>
      </c>
      <c r="B158" s="8" t="s">
        <v>59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7"/>
      <c r="Q158" s="8"/>
    </row>
    <row r="159" spans="1:18" s="8" customFormat="1" ht="15.75" x14ac:dyDescent="0.25">
      <c r="A159" s="8" t="s">
        <v>1</v>
      </c>
      <c r="B159" s="8" t="s">
        <v>27</v>
      </c>
      <c r="P159" s="7"/>
    </row>
    <row r="160" spans="1:18" s="8" customFormat="1" ht="15.75" x14ac:dyDescent="0.25">
      <c r="A160" s="8" t="s">
        <v>2</v>
      </c>
      <c r="B160" s="8">
        <v>-1</v>
      </c>
      <c r="P160" s="9"/>
      <c r="Q160" s="9"/>
    </row>
    <row r="161" spans="1:17" s="8" customFormat="1" ht="15.75" x14ac:dyDescent="0.25">
      <c r="A161" s="8" t="s">
        <v>4</v>
      </c>
      <c r="B161" s="8" t="s">
        <v>42</v>
      </c>
      <c r="P161" s="9"/>
      <c r="Q161" s="9"/>
    </row>
    <row r="162" spans="1:17" s="8" customFormat="1" ht="15.75" x14ac:dyDescent="0.25">
      <c r="A162" s="8" t="s">
        <v>5</v>
      </c>
      <c r="B162" s="8" t="s">
        <v>93</v>
      </c>
      <c r="P162" s="9"/>
      <c r="Q162" s="9"/>
    </row>
    <row r="163" spans="1:17" s="9" customFormat="1" ht="15.75" x14ac:dyDescent="0.25">
      <c r="A163" s="8" t="s">
        <v>6</v>
      </c>
      <c r="B163" s="8" t="s">
        <v>7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7" s="8" customFormat="1" ht="15.75" x14ac:dyDescent="0.25">
      <c r="A164" s="8" t="s">
        <v>8</v>
      </c>
      <c r="B164" s="8" t="s">
        <v>9</v>
      </c>
      <c r="P164" s="9"/>
      <c r="Q164" s="9"/>
    </row>
    <row r="165" spans="1:17" s="8" customFormat="1" ht="15.75" x14ac:dyDescent="0.25">
      <c r="A165" s="7" t="s">
        <v>10</v>
      </c>
      <c r="P165" s="9"/>
      <c r="Q165" s="9"/>
    </row>
    <row r="166" spans="1:17" s="8" customFormat="1" ht="15.75" x14ac:dyDescent="0.25">
      <c r="A166" s="7" t="s">
        <v>11</v>
      </c>
      <c r="B166" s="7" t="s">
        <v>12</v>
      </c>
      <c r="C166" s="7" t="s">
        <v>1</v>
      </c>
      <c r="D166" s="7" t="s">
        <v>8</v>
      </c>
      <c r="E166" s="7" t="s">
        <v>13</v>
      </c>
      <c r="F166" s="7" t="s">
        <v>6</v>
      </c>
      <c r="G166" s="7" t="s">
        <v>5</v>
      </c>
      <c r="H166" s="7" t="s">
        <v>3</v>
      </c>
      <c r="I166" s="7" t="s">
        <v>18</v>
      </c>
      <c r="J166" s="7" t="s">
        <v>19</v>
      </c>
      <c r="K166" s="7" t="s">
        <v>20</v>
      </c>
      <c r="L166" s="7" t="s">
        <v>21</v>
      </c>
      <c r="M166" s="7" t="s">
        <v>22</v>
      </c>
      <c r="N166" s="7" t="s">
        <v>23</v>
      </c>
      <c r="O166" s="7" t="s">
        <v>24</v>
      </c>
      <c r="P166" s="9"/>
      <c r="Q166" s="9"/>
    </row>
    <row r="167" spans="1:17" s="9" customFormat="1" ht="31.5" x14ac:dyDescent="0.25">
      <c r="A167" s="10" t="str">
        <f>B157</f>
        <v>treatment of used SIB battery cell, hydrometallurgical treatment</v>
      </c>
      <c r="B167" s="8">
        <v>-1</v>
      </c>
      <c r="C167" s="8" t="str">
        <f>B159</f>
        <v>RER</v>
      </c>
      <c r="D167" s="8" t="str">
        <f>B164</f>
        <v>kilogram</v>
      </c>
      <c r="E167" s="8"/>
      <c r="F167" s="8" t="s">
        <v>14</v>
      </c>
      <c r="G167" s="8" t="str">
        <f>B162</f>
        <v>used SIB battery cell</v>
      </c>
      <c r="H167" s="10" t="s">
        <v>60</v>
      </c>
      <c r="I167" s="8"/>
      <c r="J167" s="8"/>
      <c r="K167" s="8"/>
      <c r="L167" s="8"/>
      <c r="M167" s="8"/>
      <c r="N167" s="8"/>
      <c r="O167" s="8"/>
    </row>
    <row r="168" spans="1:17" s="9" customFormat="1" ht="15.75" x14ac:dyDescent="0.25">
      <c r="A168" s="10" t="s">
        <v>61</v>
      </c>
      <c r="B168" s="11">
        <v>2.5000000000000001E-2</v>
      </c>
      <c r="C168" s="8" t="s">
        <v>30</v>
      </c>
      <c r="D168" s="8" t="s">
        <v>9</v>
      </c>
      <c r="E168" s="8"/>
      <c r="F168" s="8" t="s">
        <v>15</v>
      </c>
      <c r="G168" s="8" t="s">
        <v>62</v>
      </c>
      <c r="H168" s="10" t="s">
        <v>63</v>
      </c>
      <c r="I168" s="8"/>
      <c r="J168" s="8"/>
      <c r="K168" s="8"/>
      <c r="L168" s="8"/>
      <c r="M168" s="8"/>
      <c r="N168" s="8"/>
      <c r="O168" s="8"/>
    </row>
    <row r="169" spans="1:17" s="9" customFormat="1" ht="15.75" x14ac:dyDescent="0.25">
      <c r="A169" s="10" t="s">
        <v>25</v>
      </c>
      <c r="B169" s="13">
        <v>0.14000000000000001</v>
      </c>
      <c r="C169" s="8" t="s">
        <v>16</v>
      </c>
      <c r="D169" s="8" t="s">
        <v>17</v>
      </c>
      <c r="E169" s="8"/>
      <c r="F169" s="8" t="s">
        <v>15</v>
      </c>
      <c r="G169" s="8" t="s">
        <v>26</v>
      </c>
      <c r="H169" s="8"/>
      <c r="I169" s="8"/>
      <c r="J169" s="8"/>
      <c r="K169" s="8"/>
      <c r="L169" s="8"/>
      <c r="M169" s="8"/>
      <c r="N169" s="8"/>
      <c r="O169" s="8"/>
      <c r="P169" s="7"/>
      <c r="Q169" s="8"/>
    </row>
    <row r="170" spans="1:17" s="9" customFormat="1" ht="15.75" x14ac:dyDescent="0.25">
      <c r="A170" s="10" t="s">
        <v>36</v>
      </c>
      <c r="B170" s="11">
        <v>0.72</v>
      </c>
      <c r="C170" s="8" t="s">
        <v>16</v>
      </c>
      <c r="D170" s="8" t="s">
        <v>9</v>
      </c>
      <c r="E170" s="8"/>
      <c r="F170" s="8" t="s">
        <v>15</v>
      </c>
      <c r="G170" s="8" t="s">
        <v>37</v>
      </c>
      <c r="H170" s="8" t="s">
        <v>64</v>
      </c>
      <c r="I170" s="8"/>
      <c r="J170" s="8"/>
      <c r="K170" s="8"/>
      <c r="L170" s="8"/>
      <c r="M170" s="8"/>
      <c r="N170" s="8"/>
      <c r="O170" s="8"/>
      <c r="P170" s="7"/>
      <c r="Q170" s="8"/>
    </row>
    <row r="171" spans="1:17" s="9" customFormat="1" ht="15.75" x14ac:dyDescent="0.25">
      <c r="A171" s="10" t="s">
        <v>31</v>
      </c>
      <c r="B171" s="13">
        <v>0.21299999999999999</v>
      </c>
      <c r="C171" s="8" t="s">
        <v>27</v>
      </c>
      <c r="D171" s="8" t="s">
        <v>9</v>
      </c>
      <c r="E171" s="8"/>
      <c r="F171" s="8" t="s">
        <v>15</v>
      </c>
      <c r="G171" s="8" t="s">
        <v>32</v>
      </c>
      <c r="H171" s="8"/>
      <c r="I171" s="8"/>
      <c r="J171" s="8"/>
      <c r="K171" s="8"/>
      <c r="L171" s="8"/>
      <c r="M171" s="8"/>
      <c r="N171" s="8"/>
      <c r="O171" s="8"/>
      <c r="P171" s="7"/>
      <c r="Q171" s="8"/>
    </row>
    <row r="172" spans="1:17" s="9" customFormat="1" ht="15.75" x14ac:dyDescent="0.25">
      <c r="A172" s="10" t="s">
        <v>65</v>
      </c>
      <c r="B172" s="12">
        <v>0.11600000000000001</v>
      </c>
      <c r="C172" s="8" t="s">
        <v>16</v>
      </c>
      <c r="D172" s="8" t="s">
        <v>9</v>
      </c>
      <c r="E172" s="8"/>
      <c r="F172" s="8" t="s">
        <v>15</v>
      </c>
      <c r="G172" s="8" t="s">
        <v>66</v>
      </c>
      <c r="H172" s="8"/>
      <c r="I172" s="8"/>
      <c r="J172" s="8"/>
      <c r="K172" s="8"/>
      <c r="L172" s="8"/>
      <c r="M172" s="8"/>
      <c r="N172" s="8"/>
      <c r="O172" s="8"/>
      <c r="P172" s="7"/>
      <c r="Q172" s="8"/>
    </row>
    <row r="173" spans="1:17" s="9" customFormat="1" ht="15.75" x14ac:dyDescent="0.25">
      <c r="A173" s="10" t="s">
        <v>67</v>
      </c>
      <c r="B173" s="11">
        <v>4.0000000000000001E-10</v>
      </c>
      <c r="C173" s="8" t="s">
        <v>27</v>
      </c>
      <c r="D173" s="8" t="s">
        <v>8</v>
      </c>
      <c r="E173" s="8"/>
      <c r="F173" s="8" t="s">
        <v>15</v>
      </c>
      <c r="G173" s="8" t="s">
        <v>68</v>
      </c>
      <c r="H173" s="8"/>
      <c r="I173" s="8"/>
      <c r="J173" s="8"/>
      <c r="K173" s="8"/>
      <c r="L173" s="8"/>
      <c r="M173" s="8"/>
      <c r="N173" s="8"/>
      <c r="O173" s="8"/>
      <c r="P173" s="7"/>
      <c r="Q173" s="8"/>
    </row>
    <row r="174" spans="1:17" s="9" customFormat="1" ht="15.75" x14ac:dyDescent="0.25">
      <c r="A174" s="10" t="s">
        <v>69</v>
      </c>
      <c r="B174" s="14">
        <v>-5.8200000000000002E-2</v>
      </c>
      <c r="C174" s="8" t="s">
        <v>33</v>
      </c>
      <c r="D174" s="8" t="s">
        <v>9</v>
      </c>
      <c r="E174" s="8"/>
      <c r="F174" s="8" t="s">
        <v>15</v>
      </c>
      <c r="G174" s="8" t="s">
        <v>70</v>
      </c>
      <c r="H174" s="8"/>
      <c r="I174" s="8"/>
      <c r="J174" s="8"/>
      <c r="K174" s="8"/>
      <c r="L174" s="8"/>
      <c r="M174" s="8"/>
      <c r="N174" s="8"/>
      <c r="O174" s="8"/>
      <c r="P174" s="7"/>
      <c r="Q174" s="8"/>
    </row>
    <row r="175" spans="1:17" s="9" customFormat="1" ht="15.75" x14ac:dyDescent="0.25">
      <c r="A175" s="10" t="s">
        <v>71</v>
      </c>
      <c r="B175" s="14">
        <v>-0.20200000000000001</v>
      </c>
      <c r="C175" s="8" t="s">
        <v>27</v>
      </c>
      <c r="D175" s="8" t="s">
        <v>9</v>
      </c>
      <c r="E175" s="8"/>
      <c r="F175" s="8" t="s">
        <v>15</v>
      </c>
      <c r="G175" s="10" t="s">
        <v>72</v>
      </c>
      <c r="H175" s="8"/>
      <c r="I175" s="8"/>
      <c r="J175" s="8"/>
      <c r="K175" s="8"/>
      <c r="L175" s="8"/>
      <c r="M175" s="8"/>
      <c r="N175" s="8"/>
      <c r="O175" s="8"/>
      <c r="P175" s="7"/>
      <c r="Q175" s="8"/>
    </row>
    <row r="176" spans="1:17" s="9" customFormat="1" ht="15.75" x14ac:dyDescent="0.25">
      <c r="A176" s="10" t="s">
        <v>73</v>
      </c>
      <c r="B176" s="14">
        <v>-0.33900000000000002</v>
      </c>
      <c r="C176" s="8" t="s">
        <v>33</v>
      </c>
      <c r="D176" s="8" t="s">
        <v>9</v>
      </c>
      <c r="E176" s="8"/>
      <c r="F176" s="8" t="s">
        <v>15</v>
      </c>
      <c r="G176" s="8" t="s">
        <v>74</v>
      </c>
      <c r="H176" s="8"/>
      <c r="I176" s="8"/>
      <c r="J176" s="8"/>
      <c r="K176" s="8"/>
      <c r="L176" s="8"/>
      <c r="M176" s="8"/>
      <c r="N176" s="8"/>
      <c r="O176" s="8"/>
      <c r="P176" s="7"/>
      <c r="Q176" s="8"/>
    </row>
    <row r="177" spans="1:17" s="9" customFormat="1" ht="31.5" x14ac:dyDescent="0.25">
      <c r="A177" s="10" t="s">
        <v>34</v>
      </c>
      <c r="B177" s="11">
        <f>-0.000337</f>
        <v>-3.3700000000000001E-4</v>
      </c>
      <c r="C177" s="8" t="s">
        <v>16</v>
      </c>
      <c r="D177" s="8" t="s">
        <v>28</v>
      </c>
      <c r="E177" s="8"/>
      <c r="F177" s="8" t="s">
        <v>15</v>
      </c>
      <c r="G177" s="8" t="s">
        <v>35</v>
      </c>
      <c r="H177" s="8"/>
      <c r="I177" s="8"/>
      <c r="J177" s="8"/>
      <c r="K177" s="8"/>
      <c r="L177" s="8"/>
      <c r="M177" s="8"/>
      <c r="N177" s="8"/>
      <c r="O177" s="8"/>
      <c r="P177" s="7"/>
      <c r="Q177" s="8"/>
    </row>
    <row r="178" spans="1:17" s="9" customFormat="1" ht="15.75" x14ac:dyDescent="0.25">
      <c r="A178" s="10" t="s">
        <v>75</v>
      </c>
      <c r="B178" s="11">
        <v>4.5000000000000001E-6</v>
      </c>
      <c r="C178" s="8"/>
      <c r="D178" s="8" t="s">
        <v>9</v>
      </c>
      <c r="E178" s="8" t="s">
        <v>76</v>
      </c>
      <c r="F178" s="8" t="s">
        <v>39</v>
      </c>
      <c r="G178" s="8"/>
      <c r="H178" s="8"/>
      <c r="I178" s="8"/>
      <c r="J178" s="8"/>
      <c r="K178" s="8"/>
      <c r="L178" s="8"/>
      <c r="M178" s="8"/>
      <c r="N178" s="8"/>
      <c r="O178" s="8"/>
      <c r="P178" s="7"/>
      <c r="Q178" s="8"/>
    </row>
    <row r="179" spans="1:17" s="9" customFormat="1" ht="31.5" x14ac:dyDescent="0.25">
      <c r="A179" s="10" t="s">
        <v>77</v>
      </c>
      <c r="B179" s="11">
        <v>2.5000000000000002E-6</v>
      </c>
      <c r="C179" s="8"/>
      <c r="D179" s="8" t="s">
        <v>9</v>
      </c>
      <c r="E179" s="8" t="s">
        <v>76</v>
      </c>
      <c r="F179" s="8" t="s">
        <v>39</v>
      </c>
      <c r="G179" s="8"/>
      <c r="H179" s="8"/>
      <c r="I179" s="8"/>
      <c r="J179" s="8"/>
      <c r="K179" s="8"/>
      <c r="L179" s="8"/>
      <c r="M179" s="8"/>
      <c r="N179" s="8"/>
      <c r="O179" s="8"/>
      <c r="P179" s="7"/>
      <c r="Q179" s="8"/>
    </row>
    <row r="180" spans="1:17" s="9" customFormat="1" ht="15.75" x14ac:dyDescent="0.25">
      <c r="A180" s="10" t="s">
        <v>78</v>
      </c>
      <c r="B180" s="11">
        <v>1.2E-5</v>
      </c>
      <c r="C180" s="8"/>
      <c r="D180" s="8" t="s">
        <v>9</v>
      </c>
      <c r="E180" s="8" t="s">
        <v>40</v>
      </c>
      <c r="F180" s="8" t="s">
        <v>39</v>
      </c>
      <c r="G180" s="8"/>
      <c r="H180" s="8"/>
      <c r="I180" s="8"/>
      <c r="J180" s="8"/>
      <c r="K180" s="8"/>
      <c r="L180" s="8"/>
      <c r="M180" s="8"/>
      <c r="N180" s="8"/>
      <c r="O180" s="8"/>
      <c r="P180" s="7"/>
      <c r="Q180" s="8"/>
    </row>
    <row r="181" spans="1:17" s="9" customFormat="1" ht="15.75" x14ac:dyDescent="0.25">
      <c r="A181" s="10" t="s">
        <v>79</v>
      </c>
      <c r="B181" s="11">
        <v>3.0000000000000001E-5</v>
      </c>
      <c r="C181" s="8"/>
      <c r="D181" s="8" t="s">
        <v>9</v>
      </c>
      <c r="E181" s="8" t="s">
        <v>40</v>
      </c>
      <c r="F181" s="8" t="s">
        <v>39</v>
      </c>
      <c r="G181" s="8"/>
      <c r="H181" s="8"/>
      <c r="I181" s="8"/>
      <c r="J181" s="8"/>
      <c r="K181" s="8"/>
      <c r="L181" s="8"/>
      <c r="M181" s="8"/>
      <c r="N181" s="8"/>
      <c r="O181" s="8"/>
      <c r="P181" s="7"/>
      <c r="Q181" s="8"/>
    </row>
    <row r="182" spans="1:17" s="9" customFormat="1" ht="15.75" x14ac:dyDescent="0.25">
      <c r="A182" s="10" t="s">
        <v>80</v>
      </c>
      <c r="B182" s="11">
        <v>1E-8</v>
      </c>
      <c r="C182" s="8"/>
      <c r="D182" s="8" t="s">
        <v>9</v>
      </c>
      <c r="E182" s="8" t="s">
        <v>40</v>
      </c>
      <c r="F182" s="8" t="s">
        <v>39</v>
      </c>
      <c r="G182" s="8"/>
      <c r="H182" s="8"/>
      <c r="I182" s="8"/>
      <c r="J182" s="8"/>
      <c r="K182" s="8"/>
      <c r="L182" s="8"/>
      <c r="M182" s="8"/>
      <c r="N182" s="8"/>
      <c r="O182" s="8"/>
      <c r="P182" s="7"/>
      <c r="Q182" s="8"/>
    </row>
    <row r="183" spans="1:17" s="9" customFormat="1" ht="15.75" x14ac:dyDescent="0.25">
      <c r="A183" s="10" t="s">
        <v>81</v>
      </c>
      <c r="B183" s="11">
        <v>1.6699999999999999E-5</v>
      </c>
      <c r="C183" s="8"/>
      <c r="D183" s="8" t="s">
        <v>9</v>
      </c>
      <c r="E183" s="8" t="s">
        <v>40</v>
      </c>
      <c r="F183" s="8" t="s">
        <v>39</v>
      </c>
      <c r="G183" s="8"/>
      <c r="H183" s="8"/>
      <c r="I183" s="8"/>
      <c r="J183" s="8"/>
      <c r="K183" s="8"/>
      <c r="L183" s="8"/>
      <c r="M183" s="8"/>
      <c r="N183" s="8"/>
      <c r="O183" s="8"/>
      <c r="P183" s="7"/>
      <c r="Q183" s="8"/>
    </row>
    <row r="184" spans="1:17" s="9" customFormat="1" ht="15.75" x14ac:dyDescent="0.25">
      <c r="A184" s="10" t="s">
        <v>82</v>
      </c>
      <c r="B184" s="11">
        <v>2.9999999999999997E-8</v>
      </c>
      <c r="C184" s="8"/>
      <c r="D184" s="8" t="s">
        <v>9</v>
      </c>
      <c r="E184" s="8" t="s">
        <v>40</v>
      </c>
      <c r="F184" s="8" t="s">
        <v>39</v>
      </c>
      <c r="G184" s="8"/>
      <c r="H184" s="8"/>
      <c r="I184" s="8"/>
      <c r="J184" s="8"/>
      <c r="K184" s="8"/>
      <c r="L184" s="8"/>
      <c r="M184" s="8"/>
      <c r="N184" s="8"/>
      <c r="O184" s="8"/>
      <c r="P184" s="7"/>
      <c r="Q184" s="8"/>
    </row>
    <row r="185" spans="1:17" s="9" customFormat="1" ht="15.75" x14ac:dyDescent="0.25">
      <c r="A185" s="10" t="s">
        <v>83</v>
      </c>
      <c r="B185" s="11">
        <v>1.6699999999999999E-5</v>
      </c>
      <c r="C185" s="8"/>
      <c r="D185" s="8" t="s">
        <v>9</v>
      </c>
      <c r="E185" s="8" t="s">
        <v>40</v>
      </c>
      <c r="F185" s="8" t="s">
        <v>39</v>
      </c>
      <c r="G185" s="8"/>
      <c r="H185" s="8"/>
      <c r="I185" s="8"/>
      <c r="J185" s="8"/>
      <c r="K185" s="8"/>
      <c r="L185" s="8"/>
      <c r="M185" s="8"/>
      <c r="N185" s="8"/>
      <c r="O185" s="8"/>
      <c r="P185" s="7"/>
      <c r="Q185" s="8"/>
    </row>
    <row r="186" spans="1:17" s="9" customFormat="1" ht="15.75" x14ac:dyDescent="0.25">
      <c r="A186" s="10" t="s">
        <v>84</v>
      </c>
      <c r="B186" s="11">
        <v>1.6699999999999999E-5</v>
      </c>
      <c r="C186" s="8"/>
      <c r="D186" s="8" t="s">
        <v>9</v>
      </c>
      <c r="E186" s="8" t="s">
        <v>40</v>
      </c>
      <c r="F186" s="8" t="s">
        <v>39</v>
      </c>
      <c r="G186" s="8"/>
      <c r="H186" s="8"/>
      <c r="I186" s="8"/>
      <c r="J186" s="8"/>
      <c r="K186" s="8"/>
      <c r="L186" s="8"/>
      <c r="M186" s="8"/>
      <c r="N186" s="8"/>
      <c r="O186" s="8"/>
      <c r="P186" s="7"/>
      <c r="Q186" s="8"/>
    </row>
    <row r="188" spans="1:17" s="9" customFormat="1" ht="15.75" x14ac:dyDescent="0.25">
      <c r="A188" s="7" t="s">
        <v>0</v>
      </c>
      <c r="B188" s="7" t="s">
        <v>94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7"/>
      <c r="Q188" s="8"/>
    </row>
    <row r="189" spans="1:17" s="9" customFormat="1" ht="15.75" x14ac:dyDescent="0.25">
      <c r="A189" s="8" t="s">
        <v>3</v>
      </c>
      <c r="B189" s="8" t="s">
        <v>85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7"/>
      <c r="Q189" s="8"/>
    </row>
    <row r="190" spans="1:17" s="8" customFormat="1" ht="15.75" x14ac:dyDescent="0.25">
      <c r="A190" s="8" t="s">
        <v>1</v>
      </c>
      <c r="B190" s="8" t="s">
        <v>27</v>
      </c>
      <c r="P190" s="7"/>
    </row>
    <row r="191" spans="1:17" s="8" customFormat="1" ht="15.75" x14ac:dyDescent="0.25">
      <c r="A191" s="8" t="s">
        <v>2</v>
      </c>
      <c r="B191" s="8">
        <v>-1</v>
      </c>
      <c r="P191" s="9"/>
      <c r="Q191" s="9"/>
    </row>
    <row r="192" spans="1:17" s="8" customFormat="1" ht="15.75" x14ac:dyDescent="0.25">
      <c r="A192" s="8" t="s">
        <v>4</v>
      </c>
      <c r="B192" s="8" t="s">
        <v>42</v>
      </c>
      <c r="P192" s="9"/>
      <c r="Q192" s="9"/>
    </row>
    <row r="193" spans="1:17" s="8" customFormat="1" ht="15.75" x14ac:dyDescent="0.25">
      <c r="A193" s="8" t="s">
        <v>5</v>
      </c>
      <c r="B193" s="8" t="s">
        <v>93</v>
      </c>
      <c r="P193" s="9"/>
      <c r="Q193" s="9"/>
    </row>
    <row r="194" spans="1:17" s="9" customFormat="1" ht="15.75" x14ac:dyDescent="0.25">
      <c r="A194" s="8" t="s">
        <v>6</v>
      </c>
      <c r="B194" s="8" t="s">
        <v>7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7" s="8" customFormat="1" ht="15.75" x14ac:dyDescent="0.25">
      <c r="A195" s="8" t="s">
        <v>8</v>
      </c>
      <c r="B195" s="8" t="s">
        <v>9</v>
      </c>
      <c r="P195" s="9"/>
      <c r="Q195" s="9"/>
    </row>
    <row r="196" spans="1:17" s="8" customFormat="1" ht="15.75" x14ac:dyDescent="0.25">
      <c r="A196" s="7" t="s">
        <v>10</v>
      </c>
      <c r="P196" s="9"/>
      <c r="Q196" s="9"/>
    </row>
    <row r="197" spans="1:17" s="8" customFormat="1" ht="15.75" x14ac:dyDescent="0.25">
      <c r="A197" s="7" t="s">
        <v>11</v>
      </c>
      <c r="B197" s="7" t="s">
        <v>12</v>
      </c>
      <c r="C197" s="7" t="s">
        <v>1</v>
      </c>
      <c r="D197" s="7" t="s">
        <v>8</v>
      </c>
      <c r="E197" s="7" t="s">
        <v>13</v>
      </c>
      <c r="F197" s="7" t="s">
        <v>6</v>
      </c>
      <c r="G197" s="7" t="s">
        <v>5</v>
      </c>
      <c r="H197" s="7" t="s">
        <v>3</v>
      </c>
      <c r="I197" s="7" t="s">
        <v>18</v>
      </c>
      <c r="J197" s="7" t="s">
        <v>19</v>
      </c>
      <c r="K197" s="7" t="s">
        <v>20</v>
      </c>
      <c r="L197" s="7" t="s">
        <v>21</v>
      </c>
      <c r="M197" s="7" t="s">
        <v>22</v>
      </c>
      <c r="N197" s="7" t="s">
        <v>23</v>
      </c>
      <c r="O197" s="7" t="s">
        <v>24</v>
      </c>
      <c r="P197" s="9"/>
      <c r="Q197" s="9"/>
    </row>
    <row r="198" spans="1:17" s="9" customFormat="1" ht="31.5" x14ac:dyDescent="0.25">
      <c r="A198" s="10" t="str">
        <f>B188</f>
        <v>treatment of used SIB battery cell, pyrometallurgical treatment</v>
      </c>
      <c r="B198" s="8">
        <v>-1</v>
      </c>
      <c r="C198" s="8" t="str">
        <f>B190</f>
        <v>RER</v>
      </c>
      <c r="D198" s="8" t="str">
        <f>B195</f>
        <v>kilogram</v>
      </c>
      <c r="E198" s="8"/>
      <c r="F198" s="8" t="s">
        <v>14</v>
      </c>
      <c r="G198" s="8" t="str">
        <f>B193</f>
        <v>used SIB battery cell</v>
      </c>
      <c r="H198" s="10" t="s">
        <v>60</v>
      </c>
      <c r="I198" s="8"/>
      <c r="J198" s="8"/>
      <c r="K198" s="8"/>
      <c r="L198" s="8"/>
      <c r="M198" s="8"/>
      <c r="N198" s="8"/>
      <c r="O198" s="8"/>
    </row>
    <row r="199" spans="1:17" s="9" customFormat="1" ht="31.5" x14ac:dyDescent="0.25">
      <c r="A199" s="10" t="s">
        <v>38</v>
      </c>
      <c r="B199" s="11">
        <v>0.21</v>
      </c>
      <c r="C199" s="8" t="s">
        <v>27</v>
      </c>
      <c r="D199" s="8" t="s">
        <v>9</v>
      </c>
      <c r="E199" s="8"/>
      <c r="F199" s="8" t="s">
        <v>15</v>
      </c>
      <c r="G199" s="8" t="s">
        <v>29</v>
      </c>
      <c r="H199" s="8"/>
      <c r="I199" s="8"/>
      <c r="J199" s="8"/>
      <c r="K199" s="8"/>
      <c r="L199" s="8"/>
      <c r="M199" s="8"/>
      <c r="N199" s="8"/>
      <c r="O199" s="8"/>
      <c r="P199" s="7"/>
      <c r="Q199" s="8"/>
    </row>
    <row r="200" spans="1:17" s="9" customFormat="1" ht="15.75" x14ac:dyDescent="0.25">
      <c r="A200" s="10" t="s">
        <v>25</v>
      </c>
      <c r="B200" s="11">
        <v>0.8</v>
      </c>
      <c r="C200" s="8" t="s">
        <v>16</v>
      </c>
      <c r="D200" s="8" t="s">
        <v>17</v>
      </c>
      <c r="E200" s="8"/>
      <c r="F200" s="8" t="s">
        <v>15</v>
      </c>
      <c r="G200" s="8" t="s">
        <v>26</v>
      </c>
      <c r="H200" s="8"/>
      <c r="I200" s="8"/>
      <c r="J200" s="8"/>
      <c r="K200" s="8"/>
      <c r="L200" s="8"/>
      <c r="M200" s="8"/>
      <c r="N200" s="8"/>
      <c r="O200" s="8"/>
      <c r="P200" s="7"/>
      <c r="Q200" s="8"/>
    </row>
    <row r="201" spans="1:17" s="9" customFormat="1" ht="15.75" x14ac:dyDescent="0.25">
      <c r="A201" s="10" t="s">
        <v>36</v>
      </c>
      <c r="B201" s="11">
        <v>1</v>
      </c>
      <c r="C201" s="8" t="s">
        <v>16</v>
      </c>
      <c r="D201" s="8" t="s">
        <v>9</v>
      </c>
      <c r="E201" s="8"/>
      <c r="F201" s="8" t="s">
        <v>15</v>
      </c>
      <c r="G201" s="8" t="s">
        <v>37</v>
      </c>
      <c r="H201" s="8" t="s">
        <v>64</v>
      </c>
      <c r="I201" s="8"/>
      <c r="J201" s="8"/>
      <c r="K201" s="8"/>
      <c r="L201" s="8"/>
      <c r="M201" s="8"/>
      <c r="N201" s="8"/>
      <c r="O201" s="8"/>
      <c r="P201" s="7"/>
      <c r="Q201" s="8"/>
    </row>
    <row r="202" spans="1:17" s="9" customFormat="1" ht="15.75" x14ac:dyDescent="0.25">
      <c r="A202" s="10" t="s">
        <v>86</v>
      </c>
      <c r="B202" s="11">
        <v>5.0000000000000003E-10</v>
      </c>
      <c r="C202" s="8" t="s">
        <v>30</v>
      </c>
      <c r="D202" s="8" t="s">
        <v>8</v>
      </c>
      <c r="E202" s="8"/>
      <c r="F202" s="8" t="s">
        <v>15</v>
      </c>
      <c r="G202" s="8" t="s">
        <v>87</v>
      </c>
      <c r="H202" s="8"/>
      <c r="I202" s="8"/>
      <c r="J202" s="8"/>
      <c r="K202" s="8"/>
      <c r="L202" s="8"/>
      <c r="M202" s="8"/>
      <c r="N202" s="8"/>
      <c r="O202" s="8"/>
      <c r="P202" s="7"/>
      <c r="Q202" s="8"/>
    </row>
    <row r="203" spans="1:17" s="9" customFormat="1" ht="15.75" x14ac:dyDescent="0.25">
      <c r="A203" s="10" t="s">
        <v>69</v>
      </c>
      <c r="B203" s="14">
        <v>-5.8200000000000002E-2</v>
      </c>
      <c r="C203" s="8" t="s">
        <v>33</v>
      </c>
      <c r="D203" s="8" t="s">
        <v>9</v>
      </c>
      <c r="E203" s="8"/>
      <c r="F203" s="8" t="s">
        <v>15</v>
      </c>
      <c r="G203" s="8" t="s">
        <v>70</v>
      </c>
      <c r="H203" s="8"/>
      <c r="I203" s="8"/>
      <c r="J203" s="8"/>
      <c r="K203" s="8"/>
      <c r="L203" s="8"/>
      <c r="M203" s="8"/>
      <c r="N203" s="8"/>
      <c r="O203" s="8"/>
      <c r="P203" s="7"/>
      <c r="Q203" s="8"/>
    </row>
    <row r="204" spans="1:17" s="9" customFormat="1" ht="31.5" x14ac:dyDescent="0.25">
      <c r="A204" s="10" t="s">
        <v>34</v>
      </c>
      <c r="B204" s="11">
        <f>-1/1000</f>
        <v>-1E-3</v>
      </c>
      <c r="C204" s="8" t="s">
        <v>16</v>
      </c>
      <c r="D204" s="8" t="s">
        <v>28</v>
      </c>
      <c r="E204" s="8"/>
      <c r="F204" s="8" t="s">
        <v>15</v>
      </c>
      <c r="G204" s="8" t="s">
        <v>35</v>
      </c>
      <c r="H204" s="8"/>
      <c r="I204" s="8"/>
      <c r="J204" s="8"/>
      <c r="K204" s="8"/>
      <c r="L204" s="8"/>
      <c r="M204" s="8"/>
      <c r="N204" s="8"/>
      <c r="O204" s="8"/>
      <c r="P204" s="7"/>
      <c r="Q204" s="8"/>
    </row>
    <row r="205" spans="1:17" s="9" customFormat="1" ht="15.75" x14ac:dyDescent="0.25">
      <c r="A205" s="10" t="s">
        <v>75</v>
      </c>
      <c r="B205" s="11">
        <v>4.7999999999999998E-6</v>
      </c>
      <c r="C205" s="8"/>
      <c r="D205" s="8" t="s">
        <v>9</v>
      </c>
      <c r="E205" s="8" t="s">
        <v>76</v>
      </c>
      <c r="F205" s="8" t="s">
        <v>39</v>
      </c>
      <c r="G205" s="8"/>
      <c r="H205" s="8"/>
      <c r="I205" s="8"/>
      <c r="J205" s="8"/>
      <c r="K205" s="8"/>
      <c r="L205" s="8"/>
      <c r="M205" s="8"/>
      <c r="N205" s="8"/>
      <c r="O205" s="8"/>
      <c r="P205" s="7"/>
      <c r="Q205" s="8"/>
    </row>
    <row r="206" spans="1:17" s="9" customFormat="1" ht="15.75" x14ac:dyDescent="0.25">
      <c r="A206" s="10" t="s">
        <v>89</v>
      </c>
      <c r="B206" s="11">
        <v>1E-4</v>
      </c>
      <c r="C206" s="8"/>
      <c r="D206" s="8" t="s">
        <v>9</v>
      </c>
      <c r="E206" s="8" t="s">
        <v>76</v>
      </c>
      <c r="F206" s="8" t="s">
        <v>39</v>
      </c>
      <c r="G206" s="8"/>
      <c r="H206" s="8"/>
      <c r="I206" s="8"/>
      <c r="J206" s="8"/>
      <c r="K206" s="8"/>
      <c r="L206" s="8"/>
      <c r="M206" s="8"/>
      <c r="N206" s="8"/>
      <c r="O206" s="8"/>
      <c r="P206" s="7"/>
      <c r="Q206" s="8"/>
    </row>
    <row r="207" spans="1:17" s="9" customFormat="1" ht="15.75" x14ac:dyDescent="0.25">
      <c r="A207" s="10" t="s">
        <v>90</v>
      </c>
      <c r="B207" s="11">
        <v>1.0000000000000001E-5</v>
      </c>
      <c r="C207" s="8"/>
      <c r="D207" s="8" t="s">
        <v>9</v>
      </c>
      <c r="E207" s="8" t="s">
        <v>76</v>
      </c>
      <c r="F207" s="8" t="s">
        <v>39</v>
      </c>
      <c r="G207" s="8"/>
      <c r="H207" s="8"/>
      <c r="I207" s="8"/>
      <c r="J207" s="8"/>
      <c r="K207" s="8"/>
      <c r="L207" s="8"/>
      <c r="M207" s="8"/>
      <c r="N207" s="8"/>
      <c r="O207" s="8"/>
      <c r="P207" s="7"/>
      <c r="Q207" s="8"/>
    </row>
    <row r="208" spans="1:17" s="9" customFormat="1" ht="15.75" x14ac:dyDescent="0.25">
      <c r="A208" s="10" t="s">
        <v>91</v>
      </c>
      <c r="B208" s="11">
        <v>9.3599999999999998E-5</v>
      </c>
      <c r="C208" s="8"/>
      <c r="D208" s="8" t="s">
        <v>9</v>
      </c>
      <c r="E208" s="8" t="s">
        <v>76</v>
      </c>
      <c r="F208" s="8" t="s">
        <v>39</v>
      </c>
      <c r="G208" s="8"/>
      <c r="H208" s="8"/>
      <c r="I208" s="8"/>
      <c r="J208" s="8"/>
      <c r="K208" s="8"/>
      <c r="L208" s="8"/>
      <c r="M208" s="8"/>
      <c r="N208" s="8"/>
      <c r="O208" s="8"/>
      <c r="P208" s="7"/>
      <c r="Q208" s="8"/>
    </row>
    <row r="209" spans="1:17" s="9" customFormat="1" ht="15.75" x14ac:dyDescent="0.25">
      <c r="A209" s="10" t="s">
        <v>88</v>
      </c>
      <c r="B209" s="11">
        <v>0.04</v>
      </c>
      <c r="C209" s="8"/>
      <c r="D209" s="8" t="s">
        <v>9</v>
      </c>
      <c r="E209" s="8" t="s">
        <v>40</v>
      </c>
      <c r="F209" s="8" t="s">
        <v>39</v>
      </c>
      <c r="G209" s="8"/>
      <c r="H209" s="8" t="s">
        <v>95</v>
      </c>
      <c r="I209" s="8"/>
      <c r="J209" s="8"/>
      <c r="K209" s="8"/>
      <c r="L209" s="8"/>
      <c r="M209" s="8"/>
      <c r="N209" s="8"/>
      <c r="O209" s="8"/>
      <c r="P209" s="7"/>
      <c r="Q2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SIB_Battery_EOL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2025-08-27T19:26:45Z</dcterms:modified>
</cp:coreProperties>
</file>