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iego.garber\source\repos\MapperSpeedTest\"/>
    </mc:Choice>
  </mc:AlternateContent>
  <xr:revisionPtr revIDLastSave="0" documentId="13_ncr:1_{8AA26FEF-A428-4E5B-88E9-FCEEC67249DA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66" i="1"/>
  <c r="J65" i="1"/>
  <c r="J52" i="1"/>
  <c r="J51" i="1"/>
  <c r="J50" i="1"/>
  <c r="J49" i="1"/>
  <c r="J48" i="1"/>
  <c r="J47" i="1"/>
  <c r="J38" i="1"/>
  <c r="J37" i="1"/>
  <c r="J36" i="1"/>
  <c r="J35" i="1"/>
  <c r="J34" i="1"/>
  <c r="J33" i="1"/>
</calcChain>
</file>

<file path=xl/sharedStrings.xml><?xml version="1.0" encoding="utf-8"?>
<sst xmlns="http://schemas.openxmlformats.org/spreadsheetml/2006/main" count="271" uniqueCount="47">
  <si>
    <t>OS</t>
  </si>
  <si>
    <t>R2R</t>
  </si>
  <si>
    <t>Count</t>
  </si>
  <si>
    <t>Package</t>
  </si>
  <si>
    <t>Explicit?</t>
  </si>
  <si>
    <t>Windows</t>
  </si>
  <si>
    <t>No</t>
  </si>
  <si>
    <t>Mapster</t>
  </si>
  <si>
    <t>Yes</t>
  </si>
  <si>
    <t>Automapper</t>
  </si>
  <si>
    <t>Manual</t>
  </si>
  <si>
    <t>Linux</t>
  </si>
  <si>
    <t>Time</t>
  </si>
  <si>
    <t>Command</t>
  </si>
  <si>
    <t>MapperSpeedTest.Automapper.exe -e -c 1</t>
  </si>
  <si>
    <t>MapperSpeedTest.Automapper.exe -e -c 1000</t>
  </si>
  <si>
    <t>MapperSpeedTest.Automapper.exe -e -c 1000000</t>
  </si>
  <si>
    <t>MapperSpeedTest.Mapster.exe -c 1</t>
  </si>
  <si>
    <t>MapperSpeedTest.Mapster.exe -c 1000</t>
  </si>
  <si>
    <t>MapperSpeedTest.Mapster.exe -c 1000000</t>
  </si>
  <si>
    <t>MapperSpeedTest.Mapster.exe -e -c 1</t>
  </si>
  <si>
    <t>MapperSpeedTest.Mapster.exe -e -c 1000</t>
  </si>
  <si>
    <t>MapperSpeedTest.Mapster.exe -e -c 1000000</t>
  </si>
  <si>
    <t>MapperSpeedTest.ManualMapping.exe -c 1</t>
  </si>
  <si>
    <t>MapperSpeedTest.ManualMapping.exe -c 1000</t>
  </si>
  <si>
    <t>MapperSpeedTest.ManualMapping.exe -c 1000000</t>
  </si>
  <si>
    <t>Mapster R2R</t>
  </si>
  <si>
    <t>Automapper R2R</t>
  </si>
  <si>
    <t>Mapster No R2R</t>
  </si>
  <si>
    <t>Automapper No R2R</t>
  </si>
  <si>
    <t>Manual R2R</t>
  </si>
  <si>
    <t>Manual No R2R</t>
  </si>
  <si>
    <t>Average start time (1000 count) for windows</t>
  </si>
  <si>
    <t>./MapperSpeedTest.Mapster -c 1</t>
  </si>
  <si>
    <t>./MapperSpeedTest.Mapster -c 1000</t>
  </si>
  <si>
    <t>./MapperSpeedTest.Mapster -c 1000000</t>
  </si>
  <si>
    <t>./MapperSpeedTest.Mapster -e -c 1</t>
  </si>
  <si>
    <t>./MapperSpeedTest.Mapster -e -c 1000</t>
  </si>
  <si>
    <t>./MapperSpeedTest.Mapster -e -c 1000000</t>
  </si>
  <si>
    <t>./MapperSpeedTest.Automapper -e -c 1</t>
  </si>
  <si>
    <t>./MapperSpeedTest.Automapper -e -c 1000</t>
  </si>
  <si>
    <t>./MapperSpeedTest.Automapper -e -c 1000000</t>
  </si>
  <si>
    <t>./MapperSpeedTest.ManualMapping -c 1</t>
  </si>
  <si>
    <t>./MapperSpeedTest.ManualMapping -c 1000</t>
  </si>
  <si>
    <t>./MapperSpeedTest.ManualMapping -c 1000000</t>
  </si>
  <si>
    <t>Average start time (1000 count) for Linux</t>
  </si>
  <si>
    <t>Start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</si>
</sst>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Windows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Sheet1!$I$33:$I$38</c:f>
              <c:strCache>
                <c:ptCount val="6"/>
                <c:pt idx="0">
                  <c:v>Mapster R2R</c:v>
                </c:pt>
                <c:pt idx="1">
                  <c:v>Mapster No R2R</c:v>
                </c:pt>
                <c:pt idx="2">
                  <c:v>Automapper R2R</c:v>
                </c:pt>
                <c:pt idx="3">
                  <c:v>Automapper No R2R</c:v>
                </c:pt>
                <c:pt idx="4">
                  <c:v>Manual R2R</c:v>
                </c:pt>
                <c:pt idx="5">
                  <c:v>Manual No R2R</c:v>
                </c:pt>
              </c:strCache>
            </c:strRef>
          </c:cat>
          <c:val>
            <c:numRef>
              <c:f>Sheet1!$J$33:$J$38</c:f>
              <c:numCache>
                <c:formatCode>General</c:formatCode>
                <c:ptCount val="6"/>
                <c:pt idx="0">
                  <c:v>88</c:v>
                </c:pt>
                <c:pt idx="1">
                  <c:v>130</c:v>
                </c:pt>
                <c:pt idx="2">
                  <c:v>270</c:v>
                </c:pt>
                <c:pt idx="3">
                  <c:v>300</c:v>
                </c:pt>
                <c:pt idx="4">
                  <c:v>13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785-BC3E-63BD8CA55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40305840"/>
        <c:axId val="1339007552"/>
      </c:barChart>
      <c:catAx>
        <c:axId val="13403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7552"/>
        <c:crosses val="autoZero"/>
        <c:auto val="1"/>
        <c:lblAlgn val="ctr"/>
        <c:lblOffset val="100"/>
        <c:noMultiLvlLbl val="0"/>
      </c:catAx>
      <c:valAx>
        <c:axId val="133900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03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Linux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Sheet1!$J$46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Sheet1!$I$47:$I$52</c:f>
              <c:strCache>
                <c:ptCount val="6"/>
                <c:pt idx="0">
                  <c:v>Mapster R2R</c:v>
                </c:pt>
                <c:pt idx="1">
                  <c:v>Mapster No R2R</c:v>
                </c:pt>
                <c:pt idx="2">
                  <c:v>Automapper R2R</c:v>
                </c:pt>
                <c:pt idx="3">
                  <c:v>Automapper No R2R</c:v>
                </c:pt>
                <c:pt idx="4">
                  <c:v>Manual R2R</c:v>
                </c:pt>
                <c:pt idx="5">
                  <c:v>Manual No R2R</c:v>
                </c:pt>
              </c:strCache>
            </c:strRef>
          </c:cat>
          <c:val>
            <c:numRef>
              <c:f>Sheet1!$J$47:$J$52</c:f>
              <c:numCache>
                <c:formatCode>General</c:formatCode>
                <c:ptCount val="6"/>
                <c:pt idx="0">
                  <c:v>115</c:v>
                </c:pt>
                <c:pt idx="1">
                  <c:v>150</c:v>
                </c:pt>
                <c:pt idx="2">
                  <c:v>320</c:v>
                </c:pt>
                <c:pt idx="3">
                  <c:v>350</c:v>
                </c:pt>
                <c:pt idx="4">
                  <c:v>17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F-4067-B555-9FE7F788C9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8041072"/>
        <c:axId val="1339032512"/>
      </c:barChart>
      <c:catAx>
        <c:axId val="16380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32512"/>
        <c:crosses val="autoZero"/>
        <c:auto val="1"/>
        <c:lblAlgn val="ctr"/>
        <c:lblOffset val="100"/>
        <c:noMultiLvlLbl val="0"/>
      </c:catAx>
      <c:valAx>
        <c:axId val="133903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Start Times using R2R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Sheet1!$I$65</c:f>
              <c:strCache>
                <c:ptCount val="1"/>
                <c:pt idx="0">
                  <c:v>Mapster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6D-480D-95D4-F31463110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Sheet1!$J$64</c:f>
              <c:strCache>
                <c:ptCount val="1"/>
                <c:pt idx="0">
                  <c:v>Start Times</c:v>
                </c:pt>
              </c:strCache>
            </c:strRef>
          </c:cat>
          <c:val>
            <c:numRef>
              <c:f>Sheet1!$J$65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80D-95D4-F31463110AB7}"/>
            </c:ext>
          </c:extLst>
        </c:ser>
        <c:ser>
          <c:idx val="1"/>
          <c:order val="1"/>
          <c:tx>
            <c:strRef>
              <c:f>Sheet1!$I$66</c:f>
              <c:strCache>
                <c:ptCount val="1"/>
                <c:pt idx="0">
                  <c:v>Automapper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6D-480D-95D4-F31463110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Sheet1!$J$64</c:f>
              <c:strCache>
                <c:ptCount val="1"/>
                <c:pt idx="0">
                  <c:v>Start Times</c:v>
                </c:pt>
              </c:strCache>
            </c:strRef>
          </c:cat>
          <c:val>
            <c:numRef>
              <c:f>Sheet1!$J$66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D-480D-95D4-F31463110AB7}"/>
            </c:ext>
          </c:extLst>
        </c:ser>
        <c:ser>
          <c:idx val="2"/>
          <c:order val="2"/>
          <c:tx>
            <c:strRef>
              <c:f>Sheet1!$I$67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6D-480D-95D4-F31463110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Sheet1!$J$64</c:f>
              <c:strCache>
                <c:ptCount val="1"/>
                <c:pt idx="0">
                  <c:v>Start Times</c:v>
                </c:pt>
              </c:strCache>
            </c:strRef>
          </c:cat>
          <c:val>
            <c:numRef>
              <c:f>Sheet1!$J$67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80D-95D4-F3146311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29283264"/>
        <c:axId val="1337570912"/>
      </c:barChart>
      <c:valAx>
        <c:axId val="13375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83264"/>
        <c:crossBetween val="between"/>
      </c:valAx>
      <c:catAx>
        <c:axId val="1629283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570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119744</xdr:colOff>
      <xdr:row>0</xdr:row>
      <xdr:rowOff>0</xdr:rowOff>
    </xdr:from>
    <xdr:to>
      <xdr:col>13</xdr:col>
      <xdr:colOff>521228</xdr:colOff>
      <xdr:row>24</xdr:row>
      <xdr:rowOff>174172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F0575B-8785-46A3-9BE0-03211DFB0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2773" y="0"/>
          <a:ext cx="5009342" cy="4615543"/>
        </a:xfrm>
        <a:prstGeom prst="rect">
          <a:avLst/>
        </a:prstGeom>
      </xdr:spPr>
    </xdr:pic>
    <xdr:clientData/>
  </xdr:twoCellAnchor>
  <xdr:twoCellAnchor>
    <xdr:from>
      <xdr:col>11</xdr:col>
      <xdr:colOff>215793</xdr:colOff>
      <xdr:row>25</xdr:row>
      <xdr:rowOff>17929</xdr:rowOff>
    </xdr:from>
    <xdr:to>
      <xdr:col>18</xdr:col>
      <xdr:colOff>302238</xdr:colOff>
      <xdr:row>40</xdr:row>
      <xdr:rowOff>4482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3ED32-B294-4AFA-A914-D5AEFC29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223158</xdr:colOff>
      <xdr:row>41</xdr:row>
      <xdr:rowOff>136071</xdr:rowOff>
    </xdr:from>
    <xdr:to>
      <xdr:col>18</xdr:col>
      <xdr:colOff>299358</xdr:colOff>
      <xdr:row>56</xdr:row>
      <xdr:rowOff>103414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04F19-7A6B-4861-8F91-DF9FE31C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620487</xdr:colOff>
      <xdr:row>57</xdr:row>
      <xdr:rowOff>130629</xdr:rowOff>
    </xdr:from>
    <xdr:to>
      <xdr:col>18</xdr:col>
      <xdr:colOff>54430</xdr:colOff>
      <xdr:row>72</xdr:row>
      <xdr:rowOff>97972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19D3A0-051A-4560-A904-AE79B5F60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B1D61-90ED-4605-978C-3EFBD11610CE}" name="Table1" displayName="Table1" ref="A1:G49" totalsRowShown="0">
  <autoFilter ref="A1:G49" xr:uid="{FC4D7FAB-2406-4AA6-8B3C-812860143A60}"/>
  <tableColumns count="7">
    <tableColumn id="1" xr3:uid="{55A7CB9C-DE3D-4DDC-BA43-4812F795708C}" name="OS"/>
    <tableColumn id="2" xr3:uid="{C914C616-C120-4E30-8CB7-7566E999AB5F}" name="R2R"/>
    <tableColumn id="3" xr3:uid="{912C98E0-2A01-435E-9886-4A2DD8E62CF7}" name="Package"/>
    <tableColumn id="4" xr3:uid="{A721ECAC-310D-4760-A048-A0F30BD3A685}" name="Count"/>
    <tableColumn id="5" xr3:uid="{A494F4F5-A276-42E6-B07C-51A2A7DCD3A2}" name="Explicit?"/>
    <tableColumn id="6" xr3:uid="{73858284-84C7-4BA7-922D-E89FC86F9232}" name="Time"/>
    <tableColumn id="7" xr3:uid="{5AEE2157-A5BF-4DCF-B5EA-774AE28A8619}" name="Comman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7A7B0-8F56-4CAE-874E-04A0B719C44E}" name="Table2" displayName="Table2" ref="I32:J38" totalsRowShown="0">
  <autoFilter ref="I32:J38" xr:uid="{B3FA4EDF-BBF2-44C1-8250-BD445DFD8BB9}"/>
  <tableColumns count="2">
    <tableColumn id="1" xr3:uid="{3A57A695-4EB2-4715-8EE8-2879477C0876}" name="Package"/>
    <tableColumn id="2" xr3:uid="{5B1C5AD3-F339-4273-AF05-797B3F58393F}" name="Time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4410DB-5D54-4A69-A65F-93817C2F7932}" name="Table24" displayName="Table24" ref="I46:J52" totalsRowShown="0">
  <autoFilter ref="I46:J52" xr:uid="{FEF12F7D-185B-4D0E-87DE-13C3F9D412D5}"/>
  <tableColumns count="2">
    <tableColumn id="1" xr3:uid="{77D5A85A-5379-43CD-A161-2BC7C19A72F7}" name="Package"/>
    <tableColumn id="2" xr3:uid="{16CF2E56-196A-417C-A8ED-EDE0FA0FD0F1}" name="Time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C17B0-820B-4442-BEFD-B9BEA5023EFE}" name="Table245" displayName="Table245" ref="I64:J67" totalsRowShown="0">
  <autoFilter ref="I64:J67" xr:uid="{DAA59D2B-1A7A-40CA-9ECD-3731B8B77012}"/>
  <tableColumns count="2">
    <tableColumn id="1" xr3:uid="{2DA7BC7D-9EBF-4152-8488-024F6C0054D8}" name="Package"/>
    <tableColumn id="2" xr3:uid="{0F66D1B1-28D0-42E5-B27E-08797C15B76C}" name="Start Time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="85" zoomScaleNormal="85" workbookViewId="0">
      <selection activeCell="K40" sqref="K40"/>
    </sheetView>
  </sheetViews>
  <sheetFormatPr defaultRowHeight="14.4" x14ac:dyDescent="0.55000000000000004"/>
  <cols>
    <col min="3" max="3" width="10.62890625" bestFit="1" customWidth="1"/>
    <col min="7" max="7" width="54.20703125" customWidth="1"/>
    <col min="9" max="9" width="19.26171875" customWidth="1"/>
  </cols>
  <sheetData>
    <row r="1" spans="1:7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12</v>
      </c>
      <c r="G1" t="s">
        <v>13</v>
      </c>
    </row>
    <row r="2" spans="1:7" x14ac:dyDescent="0.55000000000000004">
      <c r="A2" t="s">
        <v>5</v>
      </c>
      <c r="B2" t="s">
        <v>6</v>
      </c>
      <c r="C2" t="s">
        <v>7</v>
      </c>
      <c r="D2">
        <v>1</v>
      </c>
      <c r="E2" t="s">
        <v>6</v>
      </c>
      <c r="F2">
        <v>120</v>
      </c>
      <c r="G2" t="s">
        <v>17</v>
      </c>
    </row>
    <row r="3" spans="1:7" x14ac:dyDescent="0.55000000000000004">
      <c r="A3" t="s">
        <v>5</v>
      </c>
      <c r="B3" t="s">
        <v>6</v>
      </c>
      <c r="C3" t="s">
        <v>7</v>
      </c>
      <c r="D3">
        <v>1000</v>
      </c>
      <c r="E3" t="s">
        <v>6</v>
      </c>
      <c r="F3">
        <v>125</v>
      </c>
      <c r="G3" t="s">
        <v>18</v>
      </c>
    </row>
    <row r="4" spans="1:7" x14ac:dyDescent="0.55000000000000004">
      <c r="A4" t="s">
        <v>5</v>
      </c>
      <c r="B4" t="s">
        <v>6</v>
      </c>
      <c r="C4" t="s">
        <v>7</v>
      </c>
      <c r="D4">
        <v>100000</v>
      </c>
      <c r="E4" t="s">
        <v>6</v>
      </c>
      <c r="F4">
        <v>2650</v>
      </c>
      <c r="G4" t="s">
        <v>19</v>
      </c>
    </row>
    <row r="5" spans="1:7" x14ac:dyDescent="0.55000000000000004">
      <c r="A5" t="s">
        <v>5</v>
      </c>
      <c r="B5" t="s">
        <v>6</v>
      </c>
      <c r="C5" t="s">
        <v>7</v>
      </c>
      <c r="D5">
        <v>1</v>
      </c>
      <c r="E5" t="s">
        <v>8</v>
      </c>
      <c r="F5">
        <v>130</v>
      </c>
      <c r="G5" t="s">
        <v>20</v>
      </c>
    </row>
    <row r="6" spans="1:7" x14ac:dyDescent="0.55000000000000004">
      <c r="A6" t="s">
        <v>5</v>
      </c>
      <c r="B6" t="s">
        <v>6</v>
      </c>
      <c r="C6" t="s">
        <v>7</v>
      </c>
      <c r="D6">
        <v>1000</v>
      </c>
      <c r="E6" t="s">
        <v>8</v>
      </c>
      <c r="F6">
        <v>130</v>
      </c>
      <c r="G6" t="s">
        <v>21</v>
      </c>
    </row>
    <row r="7" spans="1:7" x14ac:dyDescent="0.55000000000000004">
      <c r="A7" t="s">
        <v>5</v>
      </c>
      <c r="B7" t="s">
        <v>6</v>
      </c>
      <c r="C7" t="s">
        <v>7</v>
      </c>
      <c r="D7">
        <v>100000</v>
      </c>
      <c r="E7" t="s">
        <v>8</v>
      </c>
      <c r="F7">
        <v>2650</v>
      </c>
      <c r="G7" t="s">
        <v>22</v>
      </c>
    </row>
    <row r="8" spans="1:7" x14ac:dyDescent="0.55000000000000004">
      <c r="A8" t="s">
        <v>5</v>
      </c>
      <c r="B8" t="s">
        <v>6</v>
      </c>
      <c r="C8" t="s">
        <v>9</v>
      </c>
      <c r="D8">
        <v>1</v>
      </c>
      <c r="E8" t="s">
        <v>8</v>
      </c>
      <c r="F8">
        <v>290</v>
      </c>
      <c r="G8" t="s">
        <v>14</v>
      </c>
    </row>
    <row r="9" spans="1:7" x14ac:dyDescent="0.55000000000000004">
      <c r="A9" t="s">
        <v>5</v>
      </c>
      <c r="B9" t="s">
        <v>6</v>
      </c>
      <c r="C9" t="s">
        <v>9</v>
      </c>
      <c r="D9">
        <v>1000</v>
      </c>
      <c r="E9" t="s">
        <v>8</v>
      </c>
      <c r="F9">
        <v>300</v>
      </c>
      <c r="G9" t="s">
        <v>15</v>
      </c>
    </row>
    <row r="10" spans="1:7" x14ac:dyDescent="0.55000000000000004">
      <c r="A10" t="s">
        <v>5</v>
      </c>
      <c r="B10" t="s">
        <v>6</v>
      </c>
      <c r="C10" t="s">
        <v>9</v>
      </c>
      <c r="D10">
        <v>100000</v>
      </c>
      <c r="E10" t="s">
        <v>8</v>
      </c>
      <c r="F10">
        <v>3000</v>
      </c>
      <c r="G10" t="s">
        <v>16</v>
      </c>
    </row>
    <row r="11" spans="1:7" x14ac:dyDescent="0.55000000000000004">
      <c r="A11" t="s">
        <v>5</v>
      </c>
      <c r="B11" t="s">
        <v>6</v>
      </c>
      <c r="C11" t="s">
        <v>10</v>
      </c>
      <c r="D11">
        <v>1</v>
      </c>
      <c r="E11" t="s">
        <v>8</v>
      </c>
      <c r="F11">
        <v>25</v>
      </c>
      <c r="G11" t="s">
        <v>23</v>
      </c>
    </row>
    <row r="12" spans="1:7" x14ac:dyDescent="0.55000000000000004">
      <c r="A12" t="s">
        <v>5</v>
      </c>
      <c r="B12" t="s">
        <v>6</v>
      </c>
      <c r="C12" t="s">
        <v>10</v>
      </c>
      <c r="D12">
        <v>1000</v>
      </c>
      <c r="E12" t="s">
        <v>8</v>
      </c>
      <c r="F12">
        <v>25</v>
      </c>
      <c r="G12" t="s">
        <v>24</v>
      </c>
    </row>
    <row r="13" spans="1:7" x14ac:dyDescent="0.55000000000000004">
      <c r="A13" t="s">
        <v>5</v>
      </c>
      <c r="B13" t="s">
        <v>6</v>
      </c>
      <c r="C13" t="s">
        <v>10</v>
      </c>
      <c r="D13">
        <v>100000</v>
      </c>
      <c r="E13" t="s">
        <v>8</v>
      </c>
      <c r="F13">
        <v>2500</v>
      </c>
      <c r="G13" t="s">
        <v>25</v>
      </c>
    </row>
    <row r="14" spans="1:7" x14ac:dyDescent="0.55000000000000004">
      <c r="A14" t="s">
        <v>5</v>
      </c>
      <c r="B14" t="s">
        <v>8</v>
      </c>
      <c r="C14" t="s">
        <v>7</v>
      </c>
      <c r="D14">
        <v>1</v>
      </c>
      <c r="E14" t="s">
        <v>6</v>
      </c>
      <c r="F14">
        <v>76</v>
      </c>
      <c r="G14" t="s">
        <v>17</v>
      </c>
    </row>
    <row r="15" spans="1:7" x14ac:dyDescent="0.55000000000000004">
      <c r="A15" t="s">
        <v>5</v>
      </c>
      <c r="B15" t="s">
        <v>8</v>
      </c>
      <c r="C15" t="s">
        <v>7</v>
      </c>
      <c r="D15">
        <v>1000</v>
      </c>
      <c r="E15" t="s">
        <v>6</v>
      </c>
      <c r="F15">
        <v>80</v>
      </c>
      <c r="G15" t="s">
        <v>18</v>
      </c>
    </row>
    <row r="16" spans="1:7" x14ac:dyDescent="0.55000000000000004">
      <c r="A16" t="s">
        <v>5</v>
      </c>
      <c r="B16" t="s">
        <v>8</v>
      </c>
      <c r="C16" t="s">
        <v>7</v>
      </c>
      <c r="D16">
        <v>100000</v>
      </c>
      <c r="E16" t="s">
        <v>6</v>
      </c>
      <c r="F16">
        <v>2680</v>
      </c>
      <c r="G16" t="s">
        <v>19</v>
      </c>
    </row>
    <row r="17" spans="1:10" x14ac:dyDescent="0.55000000000000004">
      <c r="A17" t="s">
        <v>5</v>
      </c>
      <c r="B17" t="s">
        <v>8</v>
      </c>
      <c r="C17" t="s">
        <v>7</v>
      </c>
      <c r="D17">
        <v>1</v>
      </c>
      <c r="E17" t="s">
        <v>8</v>
      </c>
      <c r="F17">
        <v>85</v>
      </c>
      <c r="G17" t="s">
        <v>20</v>
      </c>
    </row>
    <row r="18" spans="1:10" x14ac:dyDescent="0.55000000000000004">
      <c r="A18" t="s">
        <v>5</v>
      </c>
      <c r="B18" t="s">
        <v>8</v>
      </c>
      <c r="C18" t="s">
        <v>7</v>
      </c>
      <c r="D18">
        <v>1000</v>
      </c>
      <c r="E18" t="s">
        <v>8</v>
      </c>
      <c r="F18">
        <v>88</v>
      </c>
      <c r="G18" t="s">
        <v>21</v>
      </c>
    </row>
    <row r="19" spans="1:10" x14ac:dyDescent="0.55000000000000004">
      <c r="A19" t="s">
        <v>5</v>
      </c>
      <c r="B19" t="s">
        <v>8</v>
      </c>
      <c r="C19" t="s">
        <v>7</v>
      </c>
      <c r="D19">
        <v>100000</v>
      </c>
      <c r="E19" t="s">
        <v>8</v>
      </c>
      <c r="F19">
        <v>2750</v>
      </c>
      <c r="G19" t="s">
        <v>22</v>
      </c>
    </row>
    <row r="20" spans="1:10" x14ac:dyDescent="0.55000000000000004">
      <c r="A20" t="s">
        <v>5</v>
      </c>
      <c r="B20" t="s">
        <v>8</v>
      </c>
      <c r="C20" t="s">
        <v>9</v>
      </c>
      <c r="D20">
        <v>1</v>
      </c>
      <c r="E20" t="s">
        <v>8</v>
      </c>
      <c r="F20">
        <v>265</v>
      </c>
      <c r="G20" t="s">
        <v>14</v>
      </c>
    </row>
    <row r="21" spans="1:10" x14ac:dyDescent="0.55000000000000004">
      <c r="A21" t="s">
        <v>5</v>
      </c>
      <c r="B21" t="s">
        <v>8</v>
      </c>
      <c r="C21" t="s">
        <v>9</v>
      </c>
      <c r="D21">
        <v>1000</v>
      </c>
      <c r="E21" t="s">
        <v>8</v>
      </c>
      <c r="F21">
        <v>270</v>
      </c>
      <c r="G21" t="s">
        <v>15</v>
      </c>
    </row>
    <row r="22" spans="1:10" x14ac:dyDescent="0.55000000000000004">
      <c r="A22" t="s">
        <v>5</v>
      </c>
      <c r="B22" t="s">
        <v>8</v>
      </c>
      <c r="C22" t="s">
        <v>9</v>
      </c>
      <c r="D22">
        <v>100000</v>
      </c>
      <c r="E22" t="s">
        <v>8</v>
      </c>
      <c r="F22">
        <v>3000</v>
      </c>
      <c r="G22" t="s">
        <v>16</v>
      </c>
    </row>
    <row r="23" spans="1:10" x14ac:dyDescent="0.55000000000000004">
      <c r="A23" t="s">
        <v>5</v>
      </c>
      <c r="B23" t="s">
        <v>8</v>
      </c>
      <c r="C23" t="s">
        <v>10</v>
      </c>
      <c r="D23">
        <v>1</v>
      </c>
      <c r="E23" t="s">
        <v>8</v>
      </c>
      <c r="F23">
        <v>10</v>
      </c>
      <c r="G23" t="s">
        <v>23</v>
      </c>
    </row>
    <row r="24" spans="1:10" x14ac:dyDescent="0.55000000000000004">
      <c r="A24" t="s">
        <v>5</v>
      </c>
      <c r="B24" t="s">
        <v>8</v>
      </c>
      <c r="C24" t="s">
        <v>10</v>
      </c>
      <c r="D24">
        <v>1000</v>
      </c>
      <c r="E24" t="s">
        <v>8</v>
      </c>
      <c r="F24">
        <v>13</v>
      </c>
      <c r="G24" t="s">
        <v>24</v>
      </c>
    </row>
    <row r="25" spans="1:10" x14ac:dyDescent="0.55000000000000004">
      <c r="A25" t="s">
        <v>5</v>
      </c>
      <c r="B25" t="s">
        <v>8</v>
      </c>
      <c r="C25" t="s">
        <v>10</v>
      </c>
      <c r="D25">
        <v>100000</v>
      </c>
      <c r="E25" t="s">
        <v>8</v>
      </c>
      <c r="F25">
        <v>2500</v>
      </c>
      <c r="G25" t="s">
        <v>25</v>
      </c>
    </row>
    <row r="26" spans="1:10" x14ac:dyDescent="0.55000000000000004">
      <c r="A26" t="s">
        <v>11</v>
      </c>
      <c r="B26" t="s">
        <v>6</v>
      </c>
      <c r="C26" t="s">
        <v>7</v>
      </c>
      <c r="D26">
        <v>1</v>
      </c>
      <c r="E26" t="s">
        <v>6</v>
      </c>
      <c r="F26">
        <v>140</v>
      </c>
      <c r="G26" t="s">
        <v>33</v>
      </c>
    </row>
    <row r="27" spans="1:10" x14ac:dyDescent="0.55000000000000004">
      <c r="A27" t="s">
        <v>11</v>
      </c>
      <c r="B27" t="s">
        <v>6</v>
      </c>
      <c r="C27" t="s">
        <v>7</v>
      </c>
      <c r="D27">
        <v>1000</v>
      </c>
      <c r="E27" t="s">
        <v>6</v>
      </c>
      <c r="F27">
        <v>150</v>
      </c>
      <c r="G27" t="s">
        <v>34</v>
      </c>
    </row>
    <row r="28" spans="1:10" x14ac:dyDescent="0.55000000000000004">
      <c r="A28" t="s">
        <v>11</v>
      </c>
      <c r="B28" t="s">
        <v>6</v>
      </c>
      <c r="C28" t="s">
        <v>7</v>
      </c>
      <c r="D28">
        <v>100000</v>
      </c>
      <c r="E28" t="s">
        <v>6</v>
      </c>
      <c r="F28">
        <v>5700</v>
      </c>
      <c r="G28" t="s">
        <v>35</v>
      </c>
    </row>
    <row r="29" spans="1:10" x14ac:dyDescent="0.55000000000000004">
      <c r="A29" t="s">
        <v>11</v>
      </c>
      <c r="B29" t="s">
        <v>6</v>
      </c>
      <c r="C29" t="s">
        <v>7</v>
      </c>
      <c r="D29">
        <v>1</v>
      </c>
      <c r="E29" t="s">
        <v>8</v>
      </c>
      <c r="F29">
        <v>140</v>
      </c>
      <c r="G29" t="s">
        <v>36</v>
      </c>
    </row>
    <row r="30" spans="1:10" x14ac:dyDescent="0.55000000000000004">
      <c r="A30" t="s">
        <v>11</v>
      </c>
      <c r="B30" t="s">
        <v>6</v>
      </c>
      <c r="C30" t="s">
        <v>7</v>
      </c>
      <c r="D30">
        <v>1000</v>
      </c>
      <c r="E30" t="s">
        <v>8</v>
      </c>
      <c r="F30">
        <v>150</v>
      </c>
      <c r="G30" t="s">
        <v>37</v>
      </c>
    </row>
    <row r="31" spans="1:10" x14ac:dyDescent="0.55000000000000004">
      <c r="A31" t="s">
        <v>11</v>
      </c>
      <c r="B31" t="s">
        <v>6</v>
      </c>
      <c r="C31" t="s">
        <v>7</v>
      </c>
      <c r="D31">
        <v>100000</v>
      </c>
      <c r="E31" t="s">
        <v>8</v>
      </c>
      <c r="F31">
        <v>6000</v>
      </c>
      <c r="G31" t="s">
        <v>38</v>
      </c>
      <c r="I31" t="s">
        <v>32</v>
      </c>
    </row>
    <row r="32" spans="1:10" x14ac:dyDescent="0.55000000000000004">
      <c r="A32" t="s">
        <v>11</v>
      </c>
      <c r="B32" t="s">
        <v>6</v>
      </c>
      <c r="C32" t="s">
        <v>9</v>
      </c>
      <c r="D32">
        <v>1</v>
      </c>
      <c r="E32" t="s">
        <v>8</v>
      </c>
      <c r="F32">
        <v>350</v>
      </c>
      <c r="G32" t="s">
        <v>39</v>
      </c>
      <c r="I32" t="s">
        <v>3</v>
      </c>
      <c r="J32" t="s">
        <v>12</v>
      </c>
    </row>
    <row r="33" spans="1:10" x14ac:dyDescent="0.55000000000000004">
      <c r="A33" t="s">
        <v>11</v>
      </c>
      <c r="B33" t="s">
        <v>6</v>
      </c>
      <c r="C33" t="s">
        <v>9</v>
      </c>
      <c r="D33">
        <v>1000</v>
      </c>
      <c r="E33" t="s">
        <v>8</v>
      </c>
      <c r="F33">
        <v>350</v>
      </c>
      <c r="G33" t="s">
        <v>40</v>
      </c>
      <c r="I33" t="s">
        <v>26</v>
      </c>
      <c r="J33">
        <f>SUMIFS(Table1[Time], Table1[OS], "Windows", Table1[R2R], "YES", Table1[Count], 1000, Table1[Explicit?], "Yes", Table1[Package], "Mapster")</f>
        <v>88</v>
      </c>
    </row>
    <row r="34" spans="1:10" x14ac:dyDescent="0.55000000000000004">
      <c r="A34" t="s">
        <v>11</v>
      </c>
      <c r="B34" t="s">
        <v>6</v>
      </c>
      <c r="C34" t="s">
        <v>9</v>
      </c>
      <c r="D34">
        <v>100000</v>
      </c>
      <c r="E34" t="s">
        <v>8</v>
      </c>
      <c r="F34">
        <v>6500</v>
      </c>
      <c r="G34" t="s">
        <v>41</v>
      </c>
      <c r="I34" t="s">
        <v>28</v>
      </c>
      <c r="J34">
        <f>SUMIFS(Table1[Time], Table1[OS], "Windows", Table1[R2R], "No", Table1[Count], 1000, Table1[Explicit?], "Yes", Table1[Package], "Mapster")</f>
        <v>130</v>
      </c>
    </row>
    <row r="35" spans="1:10" x14ac:dyDescent="0.55000000000000004">
      <c r="A35" t="s">
        <v>11</v>
      </c>
      <c r="B35" t="s">
        <v>6</v>
      </c>
      <c r="C35" t="s">
        <v>10</v>
      </c>
      <c r="D35">
        <v>1</v>
      </c>
      <c r="E35" t="s">
        <v>8</v>
      </c>
      <c r="F35">
        <v>27</v>
      </c>
      <c r="G35" t="s">
        <v>42</v>
      </c>
      <c r="I35" t="s">
        <v>27</v>
      </c>
      <c r="J35">
        <f>SUMIFS(Table1[Time], Table1[OS], "Windows", Table1[R2R], "YES", Table1[Count], 1000, Table1[Explicit?], "Yes", Table1[Package], "Automapper")</f>
        <v>270</v>
      </c>
    </row>
    <row r="36" spans="1:10" x14ac:dyDescent="0.55000000000000004">
      <c r="A36" t="s">
        <v>11</v>
      </c>
      <c r="B36" t="s">
        <v>6</v>
      </c>
      <c r="C36" t="s">
        <v>10</v>
      </c>
      <c r="D36">
        <v>1000</v>
      </c>
      <c r="E36" t="s">
        <v>8</v>
      </c>
      <c r="F36">
        <v>35</v>
      </c>
      <c r="G36" t="s">
        <v>43</v>
      </c>
      <c r="I36" t="s">
        <v>29</v>
      </c>
      <c r="J36">
        <f>SUMIFS(Table1[Time], Table1[OS], "Windows", Table1[R2R], "No", Table1[Count], 1000, Table1[Explicit?], "Yes", Table1[Package], "Automapper")</f>
        <v>300</v>
      </c>
    </row>
    <row r="37" spans="1:10" x14ac:dyDescent="0.55000000000000004">
      <c r="A37" t="s">
        <v>11</v>
      </c>
      <c r="B37" t="s">
        <v>6</v>
      </c>
      <c r="C37" t="s">
        <v>10</v>
      </c>
      <c r="D37">
        <v>100000</v>
      </c>
      <c r="E37" t="s">
        <v>8</v>
      </c>
      <c r="F37">
        <v>5800</v>
      </c>
      <c r="G37" t="s">
        <v>44</v>
      </c>
      <c r="I37" t="s">
        <v>30</v>
      </c>
      <c r="J37">
        <f>SUMIFS(Table1[Time], Table1[OS], "Windows", Table1[R2R], "YES", Table1[Count], 1000, Table1[Explicit?], "Yes", Table1[Package], "Manual")</f>
        <v>13</v>
      </c>
    </row>
    <row r="38" spans="1:10" x14ac:dyDescent="0.55000000000000004">
      <c r="A38" t="s">
        <v>11</v>
      </c>
      <c r="B38" t="s">
        <v>8</v>
      </c>
      <c r="C38" t="s">
        <v>7</v>
      </c>
      <c r="D38">
        <v>1</v>
      </c>
      <c r="E38" t="s">
        <v>6</v>
      </c>
      <c r="F38">
        <v>92</v>
      </c>
      <c r="G38" t="s">
        <v>33</v>
      </c>
      <c r="I38" t="s">
        <v>31</v>
      </c>
      <c r="J38">
        <f>SUMIFS(Table1[Time], Table1[OS], "Windows", Table1[R2R], "No", Table1[Count], 1000, Table1[Explicit?], "Yes", Table1[Package], "Manual")</f>
        <v>25</v>
      </c>
    </row>
    <row r="39" spans="1:10" x14ac:dyDescent="0.55000000000000004">
      <c r="A39" t="s">
        <v>11</v>
      </c>
      <c r="B39" t="s">
        <v>8</v>
      </c>
      <c r="C39" t="s">
        <v>7</v>
      </c>
      <c r="D39">
        <v>1000</v>
      </c>
      <c r="E39" t="s">
        <v>6</v>
      </c>
      <c r="F39">
        <v>95</v>
      </c>
      <c r="G39" t="s">
        <v>34</v>
      </c>
    </row>
    <row r="40" spans="1:10" x14ac:dyDescent="0.55000000000000004">
      <c r="A40" t="s">
        <v>11</v>
      </c>
      <c r="B40" t="s">
        <v>8</v>
      </c>
      <c r="C40" t="s">
        <v>7</v>
      </c>
      <c r="D40">
        <v>100000</v>
      </c>
      <c r="E40" t="s">
        <v>6</v>
      </c>
      <c r="F40">
        <v>6200</v>
      </c>
      <c r="G40" t="s">
        <v>35</v>
      </c>
    </row>
    <row r="41" spans="1:10" x14ac:dyDescent="0.55000000000000004">
      <c r="A41" t="s">
        <v>11</v>
      </c>
      <c r="B41" t="s">
        <v>8</v>
      </c>
      <c r="C41" t="s">
        <v>7</v>
      </c>
      <c r="D41">
        <v>1</v>
      </c>
      <c r="E41" t="s">
        <v>8</v>
      </c>
      <c r="F41">
        <v>110</v>
      </c>
      <c r="G41" t="s">
        <v>36</v>
      </c>
    </row>
    <row r="42" spans="1:10" x14ac:dyDescent="0.55000000000000004">
      <c r="A42" t="s">
        <v>11</v>
      </c>
      <c r="B42" t="s">
        <v>8</v>
      </c>
      <c r="C42" t="s">
        <v>7</v>
      </c>
      <c r="D42">
        <v>1000</v>
      </c>
      <c r="E42" t="s">
        <v>8</v>
      </c>
      <c r="F42">
        <v>115</v>
      </c>
      <c r="G42" t="s">
        <v>37</v>
      </c>
    </row>
    <row r="43" spans="1:10" x14ac:dyDescent="0.55000000000000004">
      <c r="A43" t="s">
        <v>11</v>
      </c>
      <c r="B43" t="s">
        <v>8</v>
      </c>
      <c r="C43" t="s">
        <v>7</v>
      </c>
      <c r="D43">
        <v>100000</v>
      </c>
      <c r="E43" t="s">
        <v>8</v>
      </c>
      <c r="F43">
        <v>6200</v>
      </c>
      <c r="G43" t="s">
        <v>38</v>
      </c>
    </row>
    <row r="44" spans="1:10" x14ac:dyDescent="0.55000000000000004">
      <c r="A44" t="s">
        <v>11</v>
      </c>
      <c r="B44" t="s">
        <v>8</v>
      </c>
      <c r="C44" t="s">
        <v>9</v>
      </c>
      <c r="D44">
        <v>1</v>
      </c>
      <c r="E44" t="s">
        <v>8</v>
      </c>
      <c r="F44">
        <v>310</v>
      </c>
      <c r="G44" t="s">
        <v>39</v>
      </c>
    </row>
    <row r="45" spans="1:10" x14ac:dyDescent="0.55000000000000004">
      <c r="A45" t="s">
        <v>11</v>
      </c>
      <c r="B45" t="s">
        <v>8</v>
      </c>
      <c r="C45" t="s">
        <v>9</v>
      </c>
      <c r="D45">
        <v>1000</v>
      </c>
      <c r="E45" t="s">
        <v>8</v>
      </c>
      <c r="F45">
        <v>320</v>
      </c>
      <c r="G45" t="s">
        <v>40</v>
      </c>
      <c r="I45" t="s">
        <v>45</v>
      </c>
    </row>
    <row r="46" spans="1:10" x14ac:dyDescent="0.55000000000000004">
      <c r="A46" t="s">
        <v>11</v>
      </c>
      <c r="B46" t="s">
        <v>8</v>
      </c>
      <c r="C46" t="s">
        <v>9</v>
      </c>
      <c r="D46">
        <v>100000</v>
      </c>
      <c r="E46" t="s">
        <v>8</v>
      </c>
      <c r="F46">
        <v>6450</v>
      </c>
      <c r="G46" t="s">
        <v>41</v>
      </c>
      <c r="I46" t="s">
        <v>3</v>
      </c>
      <c r="J46" t="s">
        <v>12</v>
      </c>
    </row>
    <row r="47" spans="1:10" x14ac:dyDescent="0.55000000000000004">
      <c r="A47" t="s">
        <v>11</v>
      </c>
      <c r="B47" t="s">
        <v>8</v>
      </c>
      <c r="C47" t="s">
        <v>10</v>
      </c>
      <c r="D47">
        <v>1</v>
      </c>
      <c r="E47" t="s">
        <v>8</v>
      </c>
      <c r="F47">
        <v>11</v>
      </c>
      <c r="G47" t="s">
        <v>42</v>
      </c>
      <c r="I47" t="s">
        <v>26</v>
      </c>
      <c r="J47">
        <f>SUMIFS(Table1[Time], Table1[OS], "Linux", Table1[R2R], "YES", Table1[Count], 1000, Table1[Explicit?], "Yes", Table1[Package], "Mapster")</f>
        <v>115</v>
      </c>
    </row>
    <row r="48" spans="1:10" x14ac:dyDescent="0.55000000000000004">
      <c r="A48" t="s">
        <v>11</v>
      </c>
      <c r="B48" t="s">
        <v>8</v>
      </c>
      <c r="C48" t="s">
        <v>10</v>
      </c>
      <c r="D48">
        <v>1000</v>
      </c>
      <c r="E48" t="s">
        <v>8</v>
      </c>
      <c r="F48">
        <v>17</v>
      </c>
      <c r="G48" t="s">
        <v>43</v>
      </c>
      <c r="I48" t="s">
        <v>28</v>
      </c>
      <c r="J48">
        <f>SUMIFS(Table1[Time], Table1[OS], "Linux", Table1[R2R], "No", Table1[Count], 1000, Table1[Explicit?], "Yes", Table1[Package], "Mapster")</f>
        <v>150</v>
      </c>
    </row>
    <row r="49" spans="1:10" x14ac:dyDescent="0.55000000000000004">
      <c r="A49" t="s">
        <v>11</v>
      </c>
      <c r="B49" t="s">
        <v>8</v>
      </c>
      <c r="C49" t="s">
        <v>10</v>
      </c>
      <c r="D49">
        <v>100000</v>
      </c>
      <c r="E49" t="s">
        <v>8</v>
      </c>
      <c r="F49">
        <v>6000</v>
      </c>
      <c r="G49" t="s">
        <v>44</v>
      </c>
      <c r="I49" t="s">
        <v>27</v>
      </c>
      <c r="J49">
        <f>SUMIFS(Table1[Time], Table1[OS], "Linux", Table1[R2R], "YES", Table1[Count], 1000, Table1[Explicit?], "Yes", Table1[Package], "Automapper")</f>
        <v>320</v>
      </c>
    </row>
    <row r="50" spans="1:10" x14ac:dyDescent="0.55000000000000004">
      <c r="I50" t="s">
        <v>29</v>
      </c>
      <c r="J50">
        <f>SUMIFS(Table1[Time], Table1[OS], "Linux", Table1[R2R], "No", Table1[Count], 1000, Table1[Explicit?], "Yes", Table1[Package], "Automapper")</f>
        <v>350</v>
      </c>
    </row>
    <row r="51" spans="1:10" x14ac:dyDescent="0.55000000000000004">
      <c r="I51" t="s">
        <v>30</v>
      </c>
      <c r="J51">
        <f>SUMIFS(Table1[Time], Table1[OS], "Linux", Table1[R2R], "YES", Table1[Count], 1000, Table1[Explicit?], "Yes", Table1[Package], "Manual")</f>
        <v>17</v>
      </c>
    </row>
    <row r="52" spans="1:10" x14ac:dyDescent="0.55000000000000004">
      <c r="I52" t="s">
        <v>31</v>
      </c>
      <c r="J52">
        <f>SUMIFS(Table1[Time], Table1[OS], "Linux", Table1[R2R], "No", Table1[Count], 1000, Table1[Explicit?], "Yes", Table1[Package], "Manual")</f>
        <v>35</v>
      </c>
    </row>
    <row r="63" spans="1:10" x14ac:dyDescent="0.55000000000000004">
      <c r="I63" t="s">
        <v>45</v>
      </c>
    </row>
    <row r="64" spans="1:10" x14ac:dyDescent="0.55000000000000004">
      <c r="I64" t="s">
        <v>3</v>
      </c>
      <c r="J64" t="s">
        <v>46</v>
      </c>
    </row>
    <row r="65" spans="9:10" x14ac:dyDescent="0.55000000000000004">
      <c r="I65" t="s">
        <v>7</v>
      </c>
      <c r="J65">
        <f>SUMIFS(Table1[Time], Table1[OS], "Linux", Table1[R2R], "YES", Table1[Count], 1000, Table1[Explicit?], "Yes", Table1[Package], "Mapster")</f>
        <v>115</v>
      </c>
    </row>
    <row r="66" spans="9:10" x14ac:dyDescent="0.55000000000000004">
      <c r="I66" t="s">
        <v>9</v>
      </c>
      <c r="J66">
        <f>SUMIFS(Table1[Time], Table1[OS], "Linux", Table1[R2R], "YES", Table1[Count], 1000, Table1[Explicit?], "Yes", Table1[Package], "Automapper")</f>
        <v>320</v>
      </c>
    </row>
    <row r="67" spans="9:10" x14ac:dyDescent="0.55000000000000004">
      <c r="I67" t="s">
        <v>10</v>
      </c>
      <c r="J67">
        <f>SUMIFS(Table1[Time], Table1[OS], "Linux", Table1[R2R], "YES", Table1[Count], 1000, Table1[Explicit?], "Yes", Table1[Package], "Manual")</f>
        <v>17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Garber</dc:creator>
  <cp:lastModifiedBy>Diego Garber</cp:lastModifiedBy>
  <dcterms:created xsi:type="dcterms:W3CDTF">2015-06-05T18:17:20Z</dcterms:created>
  <dcterms:modified xsi:type="dcterms:W3CDTF">2021-03-28T22:26:27Z</dcterms:modified>
</cp:coreProperties>
</file>