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ENHANCE/Shared Documents/4. Workstreams/6. Technical collaborations/UPC-ZHL/Cambodia data to share/Shared October 2023/"/>
    </mc:Choice>
  </mc:AlternateContent>
  <xr:revisionPtr revIDLastSave="77" documentId="8_{C758F2BF-8698-4025-881D-3A7CFD210703}" xr6:coauthVersionLast="47" xr6:coauthVersionMax="47" xr10:uidLastSave="{973154CA-D545-453B-B18D-6024C0812812}"/>
  <bookViews>
    <workbookView xWindow="-108" yWindow="-108" windowWidth="23256" windowHeight="12576" xr2:uid="{BAF9DA45-B222-47C3-9070-F47149D3718A}"/>
  </bookViews>
  <sheets>
    <sheet name="index" sheetId="4" r:id="rId1"/>
    <sheet name="1.FNG list + EI " sheetId="1" r:id="rId2"/>
    <sheet name="2.CSES list + EI" sheetId="2" r:id="rId3"/>
    <sheet name="3.CSES list matching ta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<sst xmlns="http://schemas.openxmlformats.org/spreadsheetml/2006/main" count="953" uniqueCount="320">
  <si>
    <t>Food names</t>
  </si>
  <si>
    <t>ENHANCE_ID</t>
  </si>
  <si>
    <t>fbs_item</t>
  </si>
  <si>
    <t>kg_co2e_total</t>
  </si>
  <si>
    <t>l_blue_green_wf</t>
  </si>
  <si>
    <t>l_blue_wf_total</t>
  </si>
  <si>
    <t>l_green_wf</t>
  </si>
  <si>
    <t>kg_co2e_total_extrapplied</t>
  </si>
  <si>
    <t>l_blue_green_wf_extrapplied</t>
  </si>
  <si>
    <t>l_blue_wf_total_extrapplied</t>
  </si>
  <si>
    <t>l_green_wf_extrapplied</t>
  </si>
  <si>
    <t>Extraction rate</t>
  </si>
  <si>
    <t>fao_item_code</t>
  </si>
  <si>
    <t>fao_item</t>
  </si>
  <si>
    <t>Column1</t>
  </si>
  <si>
    <t>Banana flower heart</t>
  </si>
  <si>
    <t>Banana, ripe</t>
  </si>
  <si>
    <t>Bean, kidney, dried, raw</t>
  </si>
  <si>
    <t>Bean, yard long bean, immature, raw</t>
  </si>
  <si>
    <t>Beef, blood, coagulated</t>
  </si>
  <si>
    <t>Offals nes</t>
  </si>
  <si>
    <t>Beef, liver, raw</t>
  </si>
  <si>
    <t>Beef, meat, lean, boneless, raw</t>
  </si>
  <si>
    <t>Beef and Veal,Boneless</t>
  </si>
  <si>
    <t>Butter, CotD</t>
  </si>
  <si>
    <t>Cabbage, chinese, pak choi, raw</t>
  </si>
  <si>
    <t>Cabbage, chinese, pe tsai, raw</t>
  </si>
  <si>
    <t>Cabbage, chinese, raw</t>
  </si>
  <si>
    <t>Carrot, raw</t>
  </si>
  <si>
    <t>Cassava, white</t>
  </si>
  <si>
    <t>Cauliflower, raw</t>
  </si>
  <si>
    <t>Chicken, liver, raw</t>
  </si>
  <si>
    <t>Chicken, meat</t>
  </si>
  <si>
    <t>Cricket</t>
  </si>
  <si>
    <t>Cucumber, raw</t>
  </si>
  <si>
    <t>Duck, liver, raw</t>
  </si>
  <si>
    <t>Duck, meat, raw</t>
  </si>
  <si>
    <t>Egg, chicken, farmed, raw</t>
  </si>
  <si>
    <t>Egg, duck, whole, raw</t>
  </si>
  <si>
    <t>Eggplant, purple</t>
  </si>
  <si>
    <t>Eggplant, raw</t>
  </si>
  <si>
    <t>Fish paste, red, fermented</t>
  </si>
  <si>
    <t>Fish, barb, pool, with bones, eyes included, raw</t>
  </si>
  <si>
    <t>Fish, catfish, raw</t>
  </si>
  <si>
    <t>Fish, days mystus, eyes included, raw</t>
  </si>
  <si>
    <t>Fish, gouramy, eyes included, raw</t>
  </si>
  <si>
    <t>Fish, small, fresh, fresh water</t>
  </si>
  <si>
    <t>Fish, Snakehead, dried</t>
  </si>
  <si>
    <t>Fish, snakehead, striped, raw</t>
  </si>
  <si>
    <t>Fish, tilapia, dried</t>
  </si>
  <si>
    <t>Fish, tilapia, raw</t>
  </si>
  <si>
    <t>Frog</t>
  </si>
  <si>
    <t>Gourd, bitter, raw</t>
  </si>
  <si>
    <t>Gourd, ridge, raw</t>
  </si>
  <si>
    <t>Gourd, wax</t>
  </si>
  <si>
    <t>Guava</t>
  </si>
  <si>
    <t>Ivygourd, leaf, raw</t>
  </si>
  <si>
    <t>Jackfruit, ripe</t>
  </si>
  <si>
    <t>Kale, raw</t>
  </si>
  <si>
    <t>Leaf, amaranth, spiney, raw</t>
  </si>
  <si>
    <t>Leaf, bitter gourd, raw</t>
  </si>
  <si>
    <t>Leaf, drumstick, raw</t>
  </si>
  <si>
    <t>Leaf, greens, mustard</t>
  </si>
  <si>
    <t>Leaf, mustard spinach, raw</t>
  </si>
  <si>
    <t>Leaf, pumpkin, raw</t>
  </si>
  <si>
    <t>Mango, ripe</t>
  </si>
  <si>
    <t>Mango, unripe</t>
  </si>
  <si>
    <t>Milk, cow, fresh</t>
  </si>
  <si>
    <t>Mushrooms, shiitake, dried</t>
  </si>
  <si>
    <t>Mushrooms, shiitake, raw</t>
  </si>
  <si>
    <t>Noodles, egg, dry, enriched</t>
  </si>
  <si>
    <t>Macaroni</t>
  </si>
  <si>
    <t>Noodles, rice, cooked</t>
  </si>
  <si>
    <t>Oil, vegetable</t>
  </si>
  <si>
    <t>Onion, raw</t>
  </si>
  <si>
    <t>Orange</t>
  </si>
  <si>
    <t>Papaya, ripe</t>
  </si>
  <si>
    <t>Papaya, unripe, raw</t>
  </si>
  <si>
    <t>Peanut, without shell</t>
  </si>
  <si>
    <t>Pineapple, ripe</t>
  </si>
  <si>
    <t>Plantain, all varieties</t>
  </si>
  <si>
    <t>Pork, back ribs, raw</t>
  </si>
  <si>
    <t>Pork</t>
  </si>
  <si>
    <t>Pork, liver, raw</t>
  </si>
  <si>
    <t>Pork, meat, raw</t>
  </si>
  <si>
    <t>Pork/Goat, blood, coagulated</t>
  </si>
  <si>
    <t>Average of pork and mutton</t>
  </si>
  <si>
    <t>Pumpkin, raw</t>
  </si>
  <si>
    <t>Quail, meat</t>
  </si>
  <si>
    <t>Radish, chinese, raw</t>
  </si>
  <si>
    <t>Rice, white, polished, raw</t>
  </si>
  <si>
    <t>Sapote, yellow</t>
  </si>
  <si>
    <t>Shrimp, raw</t>
  </si>
  <si>
    <t>Soy sauce</t>
  </si>
  <si>
    <t>Soybean, dried, raw</t>
  </si>
  <si>
    <t>Squid, raw</t>
  </si>
  <si>
    <t>Sugar, palm</t>
  </si>
  <si>
    <t>Sugar, white</t>
  </si>
  <si>
    <t>Sweet potato, purple skin, pale yellow flesh, raw</t>
  </si>
  <si>
    <t>Sweet potato, white flesh, raw</t>
  </si>
  <si>
    <t>Taro, tuber, raw</t>
  </si>
  <si>
    <t>Tofu</t>
  </si>
  <si>
    <t>Soya Curd</t>
  </si>
  <si>
    <t>Tomato, red, ripe, raw</t>
  </si>
  <si>
    <t>Water spinach, raw</t>
  </si>
  <si>
    <t>Yam bean, jicama, raw</t>
  </si>
  <si>
    <t>Yogurt</t>
  </si>
  <si>
    <t>Gourd, sponge, raw</t>
  </si>
  <si>
    <t>Bean, mung, dry</t>
  </si>
  <si>
    <t>DROP - no data</t>
  </si>
  <si>
    <t>Food item name</t>
  </si>
  <si>
    <t>Food item</t>
  </si>
  <si>
    <t>kg_co2e_total_extr_weights</t>
  </si>
  <si>
    <t>l_blue_green_wf_extr_weights</t>
  </si>
  <si>
    <t>l_blue_wf_total_extr_weights</t>
  </si>
  <si>
    <t>l_green_wf_extr_weights</t>
  </si>
  <si>
    <t>rice, quality 1</t>
  </si>
  <si>
    <t>rice, quality 2</t>
  </si>
  <si>
    <t>rice noodles/ fried noodle</t>
  </si>
  <si>
    <t>chinese noodle/ Khmer noodles</t>
  </si>
  <si>
    <t>other cereals or flour and other bakery products</t>
  </si>
  <si>
    <t>bread</t>
  </si>
  <si>
    <t>Mudfish</t>
  </si>
  <si>
    <t>Catfish</t>
  </si>
  <si>
    <t>Other inlandfish</t>
  </si>
  <si>
    <t>shrimp/lopster</t>
  </si>
  <si>
    <t>Crabs</t>
  </si>
  <si>
    <t>Other seafood</t>
  </si>
  <si>
    <t>preserved or processed fish/seafood</t>
  </si>
  <si>
    <t>Beef</t>
  </si>
  <si>
    <t>Duck</t>
  </si>
  <si>
    <t>Chicken</t>
  </si>
  <si>
    <t>Other meat products</t>
  </si>
  <si>
    <t>eggs and egg-based products</t>
  </si>
  <si>
    <t>milk or yoghurt</t>
  </si>
  <si>
    <t>oils or fats</t>
  </si>
  <si>
    <t xml:space="preserve"> Banana</t>
  </si>
  <si>
    <t xml:space="preserve"> mangoes</t>
  </si>
  <si>
    <t xml:space="preserve"> longan </t>
  </si>
  <si>
    <t>papaya</t>
  </si>
  <si>
    <t>tamarind</t>
  </si>
  <si>
    <t>coconut</t>
  </si>
  <si>
    <t>nuts and edible seeds</t>
  </si>
  <si>
    <t xml:space="preserve"> maize and corn crop</t>
  </si>
  <si>
    <t>other fresh fruits</t>
  </si>
  <si>
    <t>trakun watercress marsh cabbage</t>
  </si>
  <si>
    <t>spring onion/ garlic/ leeks leaves</t>
  </si>
  <si>
    <t>cabbage/ leaves</t>
  </si>
  <si>
    <t>gourd, cucumber, pumpkin,  eggplant</t>
  </si>
  <si>
    <t>other fresh vegetables</t>
  </si>
  <si>
    <t>prepared and preserved vegetables</t>
  </si>
  <si>
    <t>tubers potato, sweet potato, carrot, radish</t>
  </si>
  <si>
    <t>mushrooms/ dried mushrooms</t>
  </si>
  <si>
    <t xml:space="preserve"> pea, bean/ soybean/ bean sprout</t>
  </si>
  <si>
    <t>sugar​ cane/ palm sugar</t>
  </si>
  <si>
    <t>fish sources/ soy sources/ chilly sources</t>
  </si>
  <si>
    <t>FG1_name</t>
  </si>
  <si>
    <t>FG1</t>
  </si>
  <si>
    <t>food_item</t>
  </si>
  <si>
    <t>Weights</t>
  </si>
  <si>
    <t>CSES_food_item</t>
  </si>
  <si>
    <t>match_type</t>
  </si>
  <si>
    <t>Degree of matching</t>
  </si>
  <si>
    <t>FCT_match</t>
  </si>
  <si>
    <t>Unique_ID</t>
  </si>
  <si>
    <t>fbs_item_code_match</t>
  </si>
  <si>
    <t>fbs_item_match</t>
  </si>
  <si>
    <t>extraction_rate</t>
  </si>
  <si>
    <t>Cambodia match_GHG</t>
  </si>
  <si>
    <t>Cambodia match_WF</t>
  </si>
  <si>
    <t>Average_footprint_calculated</t>
  </si>
  <si>
    <t>co2_references</t>
  </si>
  <si>
    <t>WF_references</t>
  </si>
  <si>
    <t>Cereals</t>
  </si>
  <si>
    <t>exact match</t>
  </si>
  <si>
    <t>Rice (Milled Equivalent)</t>
  </si>
  <si>
    <t>no</t>
  </si>
  <si>
    <t>Asia weighted average (japan, china, iran)</t>
  </si>
  <si>
    <t>Cambodia</t>
  </si>
  <si>
    <t>Wheat and products</t>
  </si>
  <si>
    <t>World median</t>
  </si>
  <si>
    <t>Noodle, rice</t>
  </si>
  <si>
    <t>general, envi only</t>
  </si>
  <si>
    <t>Cereals, Other</t>
  </si>
  <si>
    <t>NA</t>
  </si>
  <si>
    <t>Bread, wheat, white</t>
  </si>
  <si>
    <t>N0010</t>
  </si>
  <si>
    <t>Fish &amp; seafood</t>
  </si>
  <si>
    <t>Fish, Snakehead, striped, raw</t>
  </si>
  <si>
    <t>Freshwater Fish</t>
  </si>
  <si>
    <t>Weighted average from Indonesia, freshwater</t>
  </si>
  <si>
    <t>average</t>
  </si>
  <si>
    <t>Striped catfish, raw</t>
  </si>
  <si>
    <t>J0005</t>
  </si>
  <si>
    <t>Striped snake-head fish, raw</t>
  </si>
  <si>
    <t>J0008</t>
  </si>
  <si>
    <t>Fish, Mystus wolffi, raw</t>
  </si>
  <si>
    <t>J0012</t>
  </si>
  <si>
    <t>Nile Tilapia, raw</t>
  </si>
  <si>
    <t>J0002</t>
  </si>
  <si>
    <t>Crustaceans</t>
  </si>
  <si>
    <t>Crab, fresh water</t>
  </si>
  <si>
    <t>Crab, sea</t>
  </si>
  <si>
    <t>approximate</t>
  </si>
  <si>
    <t>Fish, mackerel</t>
  </si>
  <si>
    <t>Pelagic Fish</t>
  </si>
  <si>
    <t>yes</t>
  </si>
  <si>
    <t>Fish, Rasbora, raw, dried</t>
  </si>
  <si>
    <t>J0013</t>
  </si>
  <si>
    <t>Shrimp, fermented</t>
  </si>
  <si>
    <t>J0006</t>
  </si>
  <si>
    <t>Meat &amp; offal</t>
  </si>
  <si>
    <t>Pigmeat</t>
  </si>
  <si>
    <t>Bovine Meat</t>
  </si>
  <si>
    <t>Poultry Meat</t>
  </si>
  <si>
    <t>assumed</t>
  </si>
  <si>
    <t>Pork, skin, fried</t>
  </si>
  <si>
    <t>H0001</t>
  </si>
  <si>
    <t>Frog, raw</t>
  </si>
  <si>
    <t>J0010</t>
  </si>
  <si>
    <t>Eggs</t>
  </si>
  <si>
    <t>Milk &amp; dairy</t>
  </si>
  <si>
    <t>Milk - Excluding Butter</t>
  </si>
  <si>
    <t>Oil &amp; fats</t>
  </si>
  <si>
    <t>Pork, Lard</t>
  </si>
  <si>
    <t>L0002</t>
  </si>
  <si>
    <t>Oil, soybean</t>
  </si>
  <si>
    <t>Soyabean Oil</t>
  </si>
  <si>
    <t>Palm Oil</t>
  </si>
  <si>
    <t>Fruits</t>
  </si>
  <si>
    <t>Bananas</t>
  </si>
  <si>
    <t>China, same as world median</t>
  </si>
  <si>
    <t>Banna, plantain banana, ripe, peeled</t>
  </si>
  <si>
    <t>E0004</t>
  </si>
  <si>
    <t>Fruits, Other</t>
  </si>
  <si>
    <t>Longan</t>
  </si>
  <si>
    <t>Tamarind, ripe</t>
  </si>
  <si>
    <t>Coconut, milk, plus coconut water</t>
  </si>
  <si>
    <t>Coconuts - Incl Copra</t>
  </si>
  <si>
    <t>World median for fruit, other (2625) in absence of a coconut specific value</t>
  </si>
  <si>
    <t>Legumes &amp; nuts</t>
  </si>
  <si>
    <t>Nuts and products</t>
  </si>
  <si>
    <t>Pumpkin, seeds, dried</t>
  </si>
  <si>
    <t>Vegetables, Other</t>
  </si>
  <si>
    <t>Maize, on the cob, immature</t>
  </si>
  <si>
    <t>Maize and products</t>
  </si>
  <si>
    <t xml:space="preserve">Guava,white lesh, fresh, </t>
  </si>
  <si>
    <t>E0002</t>
  </si>
  <si>
    <t>Orange, green skin, fresh, peeled</t>
  </si>
  <si>
    <t>E0003</t>
  </si>
  <si>
    <t>Passion fruit, granadilla, purple</t>
  </si>
  <si>
    <t>Pomelo</t>
  </si>
  <si>
    <t>Watermelon, ripe</t>
  </si>
  <si>
    <t>Durian</t>
  </si>
  <si>
    <t>Pineapple</t>
  </si>
  <si>
    <t>Vegetables</t>
  </si>
  <si>
    <t>Leeks, raw</t>
  </si>
  <si>
    <t>spring onion, leave and stem, fresh</t>
  </si>
  <si>
    <t>D0025</t>
  </si>
  <si>
    <t xml:space="preserve">Garlic, fresh, raw </t>
  </si>
  <si>
    <t>B0008</t>
  </si>
  <si>
    <t>Flowering white cabbage</t>
  </si>
  <si>
    <t>D0027</t>
  </si>
  <si>
    <t>Ivygourd,​ leaf, raw</t>
  </si>
  <si>
    <t>D0032</t>
  </si>
  <si>
    <t>Tamarind, young leaf, fresh raw</t>
  </si>
  <si>
    <t>D0026</t>
  </si>
  <si>
    <t>Pumpkin, young leaf, fresh</t>
  </si>
  <si>
    <t>D0021</t>
  </si>
  <si>
    <t>Acacia pennata, leaves</t>
  </si>
  <si>
    <t>D0023</t>
  </si>
  <si>
    <t>Gourd, wax, mixed variety</t>
  </si>
  <si>
    <t>D0003</t>
  </si>
  <si>
    <t>Banana, flower and bud,raw, fresh</t>
  </si>
  <si>
    <t>D0014</t>
  </si>
  <si>
    <t xml:space="preserve">Water lily, sterm, fresh raw </t>
  </si>
  <si>
    <t>D0018</t>
  </si>
  <si>
    <t xml:space="preserve">Tomato, fresh raw, </t>
  </si>
  <si>
    <t>D0019</t>
  </si>
  <si>
    <t>Bird chilli, small, fresh</t>
  </si>
  <si>
    <t>D0022</t>
  </si>
  <si>
    <t>Amaranth, spineless, fresh</t>
  </si>
  <si>
    <t>D0030</t>
  </si>
  <si>
    <t xml:space="preserve">Water mimosa, raw </t>
  </si>
  <si>
    <t>D0031</t>
  </si>
  <si>
    <t>Lettuce, green leaf, raw</t>
  </si>
  <si>
    <t>Cabbage, chinese, salted</t>
  </si>
  <si>
    <t>N0004</t>
  </si>
  <si>
    <t>Roots &amp; tubers</t>
  </si>
  <si>
    <t>Sweet potatoes</t>
  </si>
  <si>
    <t>World median for vegetables, other (2606) in absence of a roots specific value</t>
  </si>
  <si>
    <t>Roots, Other</t>
  </si>
  <si>
    <t>Beans</t>
  </si>
  <si>
    <t>Beansprout, mung bean, raw</t>
  </si>
  <si>
    <t>Soybean, fermented</t>
  </si>
  <si>
    <t>N0003</t>
  </si>
  <si>
    <t>Soyabeans</t>
  </si>
  <si>
    <t>Winged bean, pod, green, fresh, raw</t>
  </si>
  <si>
    <t>D0015</t>
  </si>
  <si>
    <t xml:space="preserve">Yard long bean, pod, green, fresh, raw </t>
  </si>
  <si>
    <t>D0016</t>
  </si>
  <si>
    <t>Pea, field, immature</t>
  </si>
  <si>
    <t>Peas</t>
  </si>
  <si>
    <t>Sugar</t>
  </si>
  <si>
    <t>Sugar (Raw Equivalent)</t>
  </si>
  <si>
    <t>Sugar, cane, refined</t>
  </si>
  <si>
    <t>Sugar cane</t>
  </si>
  <si>
    <t>Condiments</t>
  </si>
  <si>
    <t>Sauce, hot chilli</t>
  </si>
  <si>
    <t>Sauce, fish</t>
  </si>
  <si>
    <t>N0006</t>
  </si>
  <si>
    <t>FNG list + EI</t>
  </si>
  <si>
    <t xml:space="preserve">List of food items in the FNG/ WFP list of food items with prices. There are columns with and without the extraction rates/factors applied. </t>
  </si>
  <si>
    <t>CSES list + EI</t>
  </si>
  <si>
    <t>list of CSES food items with extraction factors already applied to the emission impact factors</t>
  </si>
  <si>
    <t>CSES list matching table</t>
  </si>
  <si>
    <t>CSES matching table where the matches and then the calculated averages for each item are visible and the extraction rates can be found</t>
  </si>
  <si>
    <t>#</t>
  </si>
  <si>
    <t>Tabs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</si>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</sst>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1" applyFont="1"/>
    <xf numFmtId="0" fontId="4" fillId="0" borderId="0" xfId="1" applyFont="1"/>
    <xf numFmtId="0" fontId="4" fillId="0" borderId="0" xfId="0" applyFont="1" applyAlignment="1">
      <alignment horizontal="left" indent="1"/>
    </xf>
    <xf numFmtId="164" fontId="4" fillId="0" borderId="0" xfId="1" applyNumberFormat="1" applyFont="1" applyFill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/>
  </cellXfs>
  <cellStyles count="2">
    <cellStyle name="Normal" xfId="0" builtinId="0"/>
    <cellStyle name="Normal 2" xfId="1" xr:uid="{2B1EBCF7-3694-4F8A-B18D-9C0E612EDA49}"/>
  </cellStyles>
  <dxfs count="24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B701B-F73B-45E3-9FF0-88EA20899EAD}" name="Table5" displayName="Table5" ref="A1:O89" totalsRowShown="0" headerRowDxfId="23" dataDxfId="22">
  <autoFilter ref="A1:O89" xr:uid="{7E2E80F2-8832-442D-8614-9D42599B0A5A}"/>
  <sortState xmlns:xlrd2="http://schemas.microsoft.com/office/spreadsheetml/2017/richdata2" ref="A2:O87">
    <sortCondition ref="A1:A87"/>
  </sortState>
  <tableColumns count="15">
    <tableColumn id="1" xr3:uid="{380EA799-6E00-40B9-AC33-42B91C8C0606}" name="Food names" dataDxfId="21"/>
    <tableColumn id="2" xr3:uid="{E0D4333B-98A7-4971-A8D2-90967CEC02C5}" name="ENHANCE_ID" dataDxfId="20"/>
    <tableColumn id="3" xr3:uid="{A497C0B4-50B3-4CDA-9569-9B1E522896AE}" name="fbs_item" dataDxfId="19"/>
    <tableColumn id="4" xr3:uid="{1D6B71AB-DBB2-43C7-A854-A900C46AC11D}" name="kg_co2e_total" dataDxfId="18"/>
    <tableColumn id="5" xr3:uid="{DDD8E792-D2BB-41C3-A879-B2F8A30A2301}" name="l_blue_green_wf" dataDxfId="17"/>
    <tableColumn id="6" xr3:uid="{FFCDC516-2B44-46BB-8870-48D1CD7758B6}" name="l_blue_wf_total" dataDxfId="16"/>
    <tableColumn id="7" xr3:uid="{AE77A005-517F-4E9E-902F-3CF637766799}" name="l_green_wf" dataDxfId="15"/>
    <tableColumn id="15" xr3:uid="{E24924D3-C7C0-4957-8F02-E5C89077CEA8}" name="kg_co2e_total_extrapplied" dataDxfId="14">
      <calculatedColumnFormula>Table5[[#This Row],[kg_co2e_total]]/Table5[[#This Row],[Extraction rate]]</calculatedColumnFormula>
    </tableColumn>
    <tableColumn id="14" xr3:uid="{B864DBE7-F7D5-46D4-AC6C-55E2DB858D06}" name="l_blue_green_wf_extrapplied" dataDxfId="13">
      <calculatedColumnFormula>Table5[[#This Row],[l_blue_green_wf]]/Table5[[#This Row],[Extraction rate]]</calculatedColumnFormula>
    </tableColumn>
    <tableColumn id="13" xr3:uid="{4CC65623-4260-4609-84CA-C07D1B2411A0}" name="l_blue_wf_total_extrapplied" dataDxfId="12">
      <calculatedColumnFormula>Table5[[#This Row],[l_blue_wf_total]]/Table5[[#This Row],[Extraction rate]]</calculatedColumnFormula>
    </tableColumn>
    <tableColumn id="12" xr3:uid="{0284ECC0-E097-4FBB-A517-77E28FA2ADD4}" name="l_green_wf_extrapplied" dataDxfId="11">
      <calculatedColumnFormula>Table5[[#This Row],[l_green_wf]]/Table5[[#This Row],[Extraction rate]]</calculatedColumnFormula>
    </tableColumn>
    <tableColumn id="8" xr3:uid="{B7C1CA26-CFD1-42FE-8913-0993E3BFE61D}" name="Extraction rate" dataDxfId="10"/>
    <tableColumn id="9" xr3:uid="{82C8E556-222F-49BC-A632-544D1F5EE92D}" name="fao_item_code" dataDxfId="9"/>
    <tableColumn id="10" xr3:uid="{60978014-BD19-4E53-9613-F9822BF50254}" name="fao_item" dataDxfId="8"/>
    <tableColumn id="11" xr3:uid="{DB3A87F1-197F-47BA-BC8F-F1ADBFD238CA}" name="Column1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6651D-E252-4D9F-88A7-D880C72BD5A5}" name="Table6" displayName="Table6" ref="A1:F42" totalsRowShown="0" headerRowDxfId="6">
  <autoFilter ref="A1:F42" xr:uid="{20E6651D-E252-4D9F-88A7-D880C72BD5A5}"/>
  <tableColumns count="6">
    <tableColumn id="1" xr3:uid="{9E0ACFD6-D10D-4FEC-9594-A027F3E4303A}" name="Food item name"/>
    <tableColumn id="2" xr3:uid="{B5BBC3BA-E49A-499F-B21B-C76519A6450F}" name="Food item" dataDxfId="5"/>
    <tableColumn id="3" xr3:uid="{5CDD2773-EA9A-4C4D-8355-F1D2DE0C2F9C}" name="kg_co2e_total_extr_weights" dataDxfId="4"/>
    <tableColumn id="4" xr3:uid="{1000D1EA-7870-4567-B487-15B8F5663B35}" name="l_blue_green_wf_extr_weights" dataDxfId="3"/>
    <tableColumn id="5" xr3:uid="{4D260C1B-291B-44D4-9FBB-73A3FECD8BB9}" name="l_blue_wf_total_extr_weights" dataDxfId="2"/>
    <tableColumn id="6" xr3:uid="{66409BEB-AABB-4D30-9880-60ADE5709C89}" name="l_green_wf_extr_weigh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29CB7-2DCF-4033-9D80-EF40DF40C5B2}" name="Table7" displayName="Table7" ref="A1:Y92" totalsRowShown="0">
  <autoFilter ref="A1:Y92" xr:uid="{A0229CB7-2DCF-4033-9D80-EF40DF40C5B2}"/>
  <tableColumns count="25">
    <tableColumn id="1" xr3:uid="{B2C7B480-A8D6-447A-8813-2465F37847D3}" name="FG1_name"/>
    <tableColumn id="2" xr3:uid="{1CC13C50-0324-43E4-8CB7-1AA2D932140E}" name="FG1"/>
    <tableColumn id="3" xr3:uid="{7C171EA3-DD8C-4DCD-ABB6-FAF07484456F}" name="food_item"/>
    <tableColumn id="4" xr3:uid="{3D6D9669-2F00-4E08-A941-DDBC0A71B176}" name="Weights"/>
    <tableColumn id="5" xr3:uid="{20C2841A-5796-4AF6-8434-EA7A06391D90}" name="CSES_food_item"/>
    <tableColumn id="6" xr3:uid="{B3FF5986-7F77-408A-A28F-9355C54AE587}" name="match_type"/>
    <tableColumn id="7" xr3:uid="{B488CCC0-8943-4F78-A432-AC7BC08186BE}" name="Degree of matching"/>
    <tableColumn id="8" xr3:uid="{337760CB-C8D5-49C0-B215-1FFB4581DEFF}" name="FCT_match"/>
    <tableColumn id="9" xr3:uid="{4A3247F7-CE54-4CE7-99A6-7FC90EB33465}" name="Unique_ID" dataDxfId="1"/>
    <tableColumn id="10" xr3:uid="{40B4E427-02BC-42C6-A573-EBD5AA672B4B}" name="fbs_item_code_match"/>
    <tableColumn id="11" xr3:uid="{ABD648C4-ED7C-449F-AC37-284B27DED803}" name="fbs_item_match"/>
    <tableColumn id="12" xr3:uid="{8692B1F1-D8DE-4F48-99A8-0D6158D3C008}" name="extraction_rate"/>
    <tableColumn id="13" xr3:uid="{AF06BC61-797D-423D-BD99-35619E3DCC80}" name="Cambodia match_GHG"/>
    <tableColumn id="14" xr3:uid="{C7448FC6-32C7-4A99-954B-FAB770F1A62E}" name="Cambodia match_WF"/>
    <tableColumn id="15" xr3:uid="{5C37C201-201B-4D52-9DEF-208ABC3D8C07}" name="kg_co2e_total"/>
    <tableColumn id="16" xr3:uid="{B7B2AB8A-2D3F-4239-8F92-21136A60F0CE}" name="l_blue_green_wf"/>
    <tableColumn id="17" xr3:uid="{28C333F6-D95D-4345-B982-E4E306D02757}" name="l_blue_wf_total"/>
    <tableColumn id="18" xr3:uid="{DC72FDE1-2A2A-4492-B492-0212CF128176}" name="l_green_wf"/>
    <tableColumn id="19" xr3:uid="{C0849840-1C01-4F94-B780-E9F56002897F}" name="Average_footprint_calculated"/>
    <tableColumn id="20" xr3:uid="{02AEB2E9-4249-4197-B70A-1945765A2957}" name="kg_co2e_total_extr_weights"/>
    <tableColumn id="21" xr3:uid="{50EA11A9-EAE2-4D4E-BEFD-3936986EBB84}" name="l_blue_green_wf_extr_weights"/>
    <tableColumn id="22" xr3:uid="{1252E441-79B3-4C2A-A2B3-C61B020307D9}" name="l_blue_wf_total_extr_weights"/>
    <tableColumn id="23" xr3:uid="{844482D6-E519-437C-909B-834DA335BDCC}" name="l_green_wf_extr_weights"/>
    <tableColumn id="24" xr3:uid="{C601E4C4-CA80-4280-8543-4ACBC6455B25}" name="co2_references"/>
    <tableColumn id="25" xr3:uid="{3E77B074-6B98-4CED-A170-0572B3A42F05}" name="WF_refere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1E43-52D4-4C84-BE8A-A549642E7907}">
  <dimension ref="A1:D4"/>
  <sheetViews>
    <sheetView tabSelected="1" workbookViewId="0">
      <selection activeCell="B11" sqref="B11"/>
    </sheetView>
  </sheetViews>
  <sheetFormatPr defaultRowHeight="13.2" x14ac:dyDescent="0.25"/>
  <cols>
    <col min="2" max="2" width="18.44140625" customWidth="1"/>
    <col min="3" max="3" width="114" bestFit="1" customWidth="1"/>
  </cols>
  <sheetData>
    <row r="1" spans="1:4" x14ac:dyDescent="0.25">
      <c r="A1" s="16" t="s">
        <v>317</v>
      </c>
      <c r="B1" s="16" t="s">
        <v>318</v>
      </c>
      <c r="C1" s="16" t="s">
        <v>319</v>
      </c>
      <c r="D1" s="16"/>
    </row>
    <row r="2" spans="1:4" x14ac:dyDescent="0.25">
      <c r="A2">
        <v>1</v>
      </c>
      <c r="B2" t="s">
        <v>311</v>
      </c>
      <c r="C2" t="s">
        <v>312</v>
      </c>
    </row>
    <row r="3" spans="1:4" x14ac:dyDescent="0.25">
      <c r="A3">
        <v>2</v>
      </c>
      <c r="B3" t="s">
        <v>313</v>
      </c>
      <c r="C3" t="s">
        <v>314</v>
      </c>
    </row>
    <row r="4" spans="1:4" x14ac:dyDescent="0.25">
      <c r="A4">
        <v>3</v>
      </c>
      <c r="B4" t="s">
        <v>315</v>
      </c>
      <c r="C4" t="s">
        <v>316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B129-F144-48E1-B171-7256D68E9766}">
  <dimension ref="A1:O89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RowHeight="13.8" x14ac:dyDescent="0.3"/>
  <cols>
    <col min="1" max="1" width="40.44140625" style="3" bestFit="1" customWidth="1"/>
    <col min="2" max="2" width="14.21875" style="3" customWidth="1"/>
    <col min="3" max="3" width="10.33203125" style="3" customWidth="1"/>
    <col min="4" max="4" width="15.109375" style="3" customWidth="1"/>
    <col min="5" max="5" width="15" style="3" customWidth="1"/>
    <col min="6" max="6" width="17.5546875" style="3" customWidth="1"/>
    <col min="7" max="11" width="16.21875" style="3" customWidth="1"/>
    <col min="12" max="12" width="12.6640625" style="3" customWidth="1"/>
    <col min="13" max="13" width="10" style="3" customWidth="1"/>
    <col min="14" max="14" width="12.88671875" style="3" customWidth="1"/>
    <col min="15" max="15" width="11.5546875" style="3" customWidth="1"/>
    <col min="16" max="16384" width="8.88671875" style="3"/>
  </cols>
  <sheetData>
    <row r="1" spans="1:15" s="1" customFormat="1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 t="s">
        <v>15</v>
      </c>
      <c r="B2" s="3">
        <v>56661</v>
      </c>
      <c r="C2" s="3">
        <v>2605</v>
      </c>
      <c r="D2" s="3">
        <v>0.27</v>
      </c>
      <c r="E2" s="3">
        <v>2831.2115439999998</v>
      </c>
      <c r="F2" s="3">
        <v>63.842237470000001</v>
      </c>
      <c r="G2" s="3">
        <v>2767.3693060000001</v>
      </c>
      <c r="H2" s="4">
        <f>Table5[[#This Row],[kg_co2e_total]]/Table5[[#This Row],[Extraction rate]]</f>
        <v>0.27</v>
      </c>
      <c r="I2" s="4">
        <f>Table5[[#This Row],[l_blue_green_wf]]/Table5[[#This Row],[Extraction rate]]</f>
        <v>2831.2115439999998</v>
      </c>
      <c r="J2" s="4">
        <f>Table5[[#This Row],[l_blue_wf_total]]/Table5[[#This Row],[Extraction rate]]</f>
        <v>63.842237470000001</v>
      </c>
      <c r="K2" s="4">
        <f>Table5[[#This Row],[l_green_wf]]/Table5[[#This Row],[Extraction rate]]</f>
        <v>2767.3693060000001</v>
      </c>
      <c r="L2" s="5">
        <v>1</v>
      </c>
      <c r="M2" s="5"/>
      <c r="N2" s="5"/>
      <c r="O2" s="5"/>
    </row>
    <row r="3" spans="1:15" x14ac:dyDescent="0.3">
      <c r="A3" s="3" t="s">
        <v>16</v>
      </c>
      <c r="B3" s="3">
        <v>44288</v>
      </c>
      <c r="C3" s="3">
        <v>2615</v>
      </c>
      <c r="D3" s="3">
        <v>0.27</v>
      </c>
      <c r="E3" s="3">
        <v>2831.2115439999998</v>
      </c>
      <c r="F3" s="3">
        <v>63.842237470000001</v>
      </c>
      <c r="G3" s="3">
        <v>2767.3693060000001</v>
      </c>
      <c r="H3" s="4">
        <f>Table5[[#This Row],[kg_co2e_total]]/Table5[[#This Row],[Extraction rate]]</f>
        <v>0.27</v>
      </c>
      <c r="I3" s="4">
        <f>Table5[[#This Row],[l_blue_green_wf]]/Table5[[#This Row],[Extraction rate]]</f>
        <v>2831.2115439999998</v>
      </c>
      <c r="J3" s="4">
        <f>Table5[[#This Row],[l_blue_wf_total]]/Table5[[#This Row],[Extraction rate]]</f>
        <v>63.842237470000001</v>
      </c>
      <c r="K3" s="4">
        <f>Table5[[#This Row],[l_green_wf]]/Table5[[#This Row],[Extraction rate]]</f>
        <v>2767.3693060000001</v>
      </c>
      <c r="L3" s="5">
        <v>1</v>
      </c>
      <c r="M3" s="5"/>
      <c r="N3" s="5"/>
      <c r="O3" s="5"/>
    </row>
    <row r="4" spans="1:15" x14ac:dyDescent="0.3">
      <c r="A4" s="3" t="s">
        <v>17</v>
      </c>
      <c r="B4" s="3">
        <v>65322</v>
      </c>
      <c r="C4" s="3">
        <v>2546</v>
      </c>
      <c r="D4" s="3">
        <v>0.26200000000000001</v>
      </c>
      <c r="E4" s="3">
        <v>4635.5098330000001</v>
      </c>
      <c r="F4" s="3">
        <v>6.7440021080000001</v>
      </c>
      <c r="G4" s="3">
        <v>4628.7658309999997</v>
      </c>
      <c r="H4" s="4">
        <f>Table5[[#This Row],[kg_co2e_total]]/Table5[[#This Row],[Extraction rate]]</f>
        <v>0.26200000000000001</v>
      </c>
      <c r="I4" s="4">
        <f>Table5[[#This Row],[l_blue_green_wf]]/Table5[[#This Row],[Extraction rate]]</f>
        <v>4635.5098330000001</v>
      </c>
      <c r="J4" s="4">
        <f>Table5[[#This Row],[l_blue_wf_total]]/Table5[[#This Row],[Extraction rate]]</f>
        <v>6.7440021080000001</v>
      </c>
      <c r="K4" s="4">
        <f>Table5[[#This Row],[l_green_wf]]/Table5[[#This Row],[Extraction rate]]</f>
        <v>4628.7658309999997</v>
      </c>
      <c r="L4" s="5">
        <v>1</v>
      </c>
      <c r="M4" s="5"/>
      <c r="N4" s="5"/>
      <c r="O4" s="5"/>
    </row>
    <row r="5" spans="1:15" x14ac:dyDescent="0.3">
      <c r="A5" s="5" t="s">
        <v>18</v>
      </c>
      <c r="B5" s="5">
        <v>96689</v>
      </c>
      <c r="C5" s="5">
        <v>2546</v>
      </c>
      <c r="D5" s="5">
        <v>0.26200000000000001</v>
      </c>
      <c r="E5" s="5">
        <v>4635.5098330000001</v>
      </c>
      <c r="F5" s="5">
        <v>6.7440021080000001</v>
      </c>
      <c r="G5" s="5">
        <v>4628.7658309999997</v>
      </c>
      <c r="H5" s="6">
        <f>Table5[[#This Row],[kg_co2e_total]]/Table5[[#This Row],[Extraction rate]]</f>
        <v>0.26200000000000001</v>
      </c>
      <c r="I5" s="6">
        <f>Table5[[#This Row],[l_blue_green_wf]]/Table5[[#This Row],[Extraction rate]]</f>
        <v>4635.5098330000001</v>
      </c>
      <c r="J5" s="6">
        <f>Table5[[#This Row],[l_blue_wf_total]]/Table5[[#This Row],[Extraction rate]]</f>
        <v>6.7440021080000001</v>
      </c>
      <c r="K5" s="6">
        <f>Table5[[#This Row],[l_green_wf]]/Table5[[#This Row],[Extraction rate]]</f>
        <v>4628.7658309999997</v>
      </c>
      <c r="L5" s="5">
        <v>1</v>
      </c>
      <c r="M5" s="5"/>
      <c r="N5" s="5"/>
      <c r="O5" s="5"/>
    </row>
    <row r="6" spans="1:15" x14ac:dyDescent="0.3">
      <c r="A6" s="5" t="s">
        <v>19</v>
      </c>
      <c r="B6" s="5">
        <v>55595</v>
      </c>
      <c r="C6" s="5">
        <v>2731</v>
      </c>
      <c r="D6" s="5">
        <v>60.58942613</v>
      </c>
      <c r="E6" s="5">
        <v>15489.51685</v>
      </c>
      <c r="F6" s="5">
        <v>199.7650457</v>
      </c>
      <c r="G6" s="5">
        <v>15289.75181</v>
      </c>
      <c r="H6" s="6">
        <f>Table5[[#This Row],[kg_co2e_total]]/Table5[[#This Row],[Extraction rate]]</f>
        <v>82.675004800435033</v>
      </c>
      <c r="I6" s="6">
        <f>Table5[[#This Row],[l_blue_green_wf]]/Table5[[#This Row],[Extraction rate]]</f>
        <v>21135.633091862219</v>
      </c>
      <c r="J6" s="6">
        <f>Table5[[#This Row],[l_blue_wf_total]]/Table5[[#This Row],[Extraction rate]]</f>
        <v>272.58182107173269</v>
      </c>
      <c r="K6" s="6">
        <f>Table5[[#This Row],[l_green_wf]]/Table5[[#This Row],[Extraction rate]]</f>
        <v>20863.051278568204</v>
      </c>
      <c r="L6" s="5">
        <v>0.73286268656716402</v>
      </c>
      <c r="M6" s="5">
        <v>1167</v>
      </c>
      <c r="N6" s="5" t="s">
        <v>20</v>
      </c>
      <c r="O6" s="5"/>
    </row>
    <row r="7" spans="1:15" x14ac:dyDescent="0.3">
      <c r="A7" s="5" t="s">
        <v>21</v>
      </c>
      <c r="B7" s="5">
        <v>15638</v>
      </c>
      <c r="C7" s="5">
        <v>2731</v>
      </c>
      <c r="D7" s="5">
        <v>60.58942613</v>
      </c>
      <c r="E7" s="5">
        <v>15489.51685</v>
      </c>
      <c r="F7" s="5">
        <v>199.7650457</v>
      </c>
      <c r="G7" s="5">
        <v>15289.75181</v>
      </c>
      <c r="H7" s="6">
        <f>Table5[[#This Row],[kg_co2e_total]]/Table5[[#This Row],[Extraction rate]]</f>
        <v>66.703955372477083</v>
      </c>
      <c r="I7" s="6">
        <f>Table5[[#This Row],[l_blue_green_wf]]/Table5[[#This Row],[Extraction rate]]</f>
        <v>17052.679100917438</v>
      </c>
      <c r="J7" s="6">
        <f>Table5[[#This Row],[l_blue_wf_total]]/Table5[[#This Row],[Extraction rate]]</f>
        <v>219.92482095412853</v>
      </c>
      <c r="K7" s="6">
        <f>Table5[[#This Row],[l_green_wf]]/Table5[[#This Row],[Extraction rate]]</f>
        <v>16832.754286238538</v>
      </c>
      <c r="L7" s="5">
        <v>0.90833333333333299</v>
      </c>
      <c r="M7" s="5">
        <v>1167</v>
      </c>
      <c r="N7" s="5" t="s">
        <v>20</v>
      </c>
      <c r="O7" s="5"/>
    </row>
    <row r="8" spans="1:15" x14ac:dyDescent="0.3">
      <c r="A8" s="3" t="s">
        <v>22</v>
      </c>
      <c r="B8" s="3">
        <v>15650</v>
      </c>
      <c r="C8" s="5">
        <v>2731</v>
      </c>
      <c r="D8" s="5">
        <v>60.58942613</v>
      </c>
      <c r="E8" s="5">
        <v>15489.51685</v>
      </c>
      <c r="F8" s="5">
        <v>199.7650457</v>
      </c>
      <c r="G8" s="5">
        <v>15289.75181</v>
      </c>
      <c r="H8" s="6">
        <f>Table5[[#This Row],[kg_co2e_total]]/Table5[[#This Row],[Extraction rate]]</f>
        <v>82.675004800435033</v>
      </c>
      <c r="I8" s="6">
        <f>Table5[[#This Row],[l_blue_green_wf]]/Table5[[#This Row],[Extraction rate]]</f>
        <v>21135.633091862219</v>
      </c>
      <c r="J8" s="6">
        <f>Table5[[#This Row],[l_blue_wf_total]]/Table5[[#This Row],[Extraction rate]]</f>
        <v>272.58182107173269</v>
      </c>
      <c r="K8" s="6">
        <f>Table5[[#This Row],[l_green_wf]]/Table5[[#This Row],[Extraction rate]]</f>
        <v>20863.051278568204</v>
      </c>
      <c r="L8" s="5">
        <v>0.73286268656716402</v>
      </c>
      <c r="M8" s="5">
        <v>870</v>
      </c>
      <c r="N8" s="5" t="s">
        <v>23</v>
      </c>
      <c r="O8" s="5"/>
    </row>
    <row r="9" spans="1:15" x14ac:dyDescent="0.3">
      <c r="A9" s="3" t="s">
        <v>24</v>
      </c>
      <c r="B9" s="3">
        <v>56244</v>
      </c>
      <c r="C9" s="5">
        <v>2740</v>
      </c>
      <c r="D9" s="5">
        <v>11.30763265</v>
      </c>
      <c r="E9" s="5">
        <v>4093.2809609999999</v>
      </c>
      <c r="F9" s="5">
        <v>290.07517960000001</v>
      </c>
      <c r="G9" s="5">
        <v>3803.2057810000001</v>
      </c>
      <c r="H9" s="6">
        <f>Table5[[#This Row],[kg_co2e_total]]/Table5[[#This Row],[Extraction rate]]</f>
        <v>11.30763265</v>
      </c>
      <c r="I9" s="6">
        <f>Table5[[#This Row],[l_blue_green_wf]]/Table5[[#This Row],[Extraction rate]]</f>
        <v>4093.2809609999999</v>
      </c>
      <c r="J9" s="6">
        <f>Table5[[#This Row],[l_blue_wf_total]]/Table5[[#This Row],[Extraction rate]]</f>
        <v>290.07517960000001</v>
      </c>
      <c r="K9" s="6">
        <f>Table5[[#This Row],[l_green_wf]]/Table5[[#This Row],[Extraction rate]]</f>
        <v>3803.2057810000001</v>
      </c>
      <c r="L9" s="5">
        <v>1</v>
      </c>
      <c r="M9" s="5"/>
      <c r="N9" s="5"/>
      <c r="O9" s="5"/>
    </row>
    <row r="10" spans="1:15" x14ac:dyDescent="0.3">
      <c r="A10" s="3" t="s">
        <v>25</v>
      </c>
      <c r="B10" s="3">
        <v>96713</v>
      </c>
      <c r="C10" s="5">
        <v>2605</v>
      </c>
      <c r="D10" s="5">
        <v>0.35</v>
      </c>
      <c r="E10" s="5">
        <v>348.6021222</v>
      </c>
      <c r="F10" s="5">
        <v>9.4257929409999992</v>
      </c>
      <c r="G10" s="5">
        <v>339.1763292</v>
      </c>
      <c r="H10" s="6">
        <f>Table5[[#This Row],[kg_co2e_total]]/Table5[[#This Row],[Extraction rate]]</f>
        <v>0.35</v>
      </c>
      <c r="I10" s="6">
        <f>Table5[[#This Row],[l_blue_green_wf]]/Table5[[#This Row],[Extraction rate]]</f>
        <v>348.6021222</v>
      </c>
      <c r="J10" s="6">
        <f>Table5[[#This Row],[l_blue_wf_total]]/Table5[[#This Row],[Extraction rate]]</f>
        <v>9.4257929409999992</v>
      </c>
      <c r="K10" s="6">
        <f>Table5[[#This Row],[l_green_wf]]/Table5[[#This Row],[Extraction rate]]</f>
        <v>339.1763292</v>
      </c>
      <c r="L10" s="5">
        <v>1</v>
      </c>
      <c r="M10" s="5"/>
      <c r="N10" s="5"/>
      <c r="O10" s="5"/>
    </row>
    <row r="11" spans="1:15" x14ac:dyDescent="0.3">
      <c r="A11" s="3" t="s">
        <v>26</v>
      </c>
      <c r="B11" s="3">
        <v>96715</v>
      </c>
      <c r="C11" s="5">
        <v>2605</v>
      </c>
      <c r="D11" s="5">
        <v>0.35</v>
      </c>
      <c r="E11" s="5">
        <v>348.6021222</v>
      </c>
      <c r="F11" s="5">
        <v>9.4257929409999992</v>
      </c>
      <c r="G11" s="5">
        <v>339.1763292</v>
      </c>
      <c r="H11" s="6">
        <f>Table5[[#This Row],[kg_co2e_total]]/Table5[[#This Row],[Extraction rate]]</f>
        <v>0.35</v>
      </c>
      <c r="I11" s="6">
        <f>Table5[[#This Row],[l_blue_green_wf]]/Table5[[#This Row],[Extraction rate]]</f>
        <v>348.6021222</v>
      </c>
      <c r="J11" s="6">
        <f>Table5[[#This Row],[l_blue_wf_total]]/Table5[[#This Row],[Extraction rate]]</f>
        <v>9.4257929409999992</v>
      </c>
      <c r="K11" s="6">
        <f>Table5[[#This Row],[l_green_wf]]/Table5[[#This Row],[Extraction rate]]</f>
        <v>339.1763292</v>
      </c>
      <c r="L11" s="5">
        <v>1</v>
      </c>
      <c r="M11" s="5"/>
      <c r="N11" s="5"/>
      <c r="O11" s="5"/>
    </row>
    <row r="12" spans="1:15" x14ac:dyDescent="0.3">
      <c r="A12" s="3" t="s">
        <v>27</v>
      </c>
      <c r="B12" s="3">
        <v>56716</v>
      </c>
      <c r="C12" s="5">
        <v>2605</v>
      </c>
      <c r="D12" s="5">
        <v>0.35</v>
      </c>
      <c r="E12" s="5">
        <v>348.6021222</v>
      </c>
      <c r="F12" s="5">
        <v>9.4257929409999992</v>
      </c>
      <c r="G12" s="5">
        <v>339.1763292</v>
      </c>
      <c r="H12" s="6">
        <f>Table5[[#This Row],[kg_co2e_total]]/Table5[[#This Row],[Extraction rate]]</f>
        <v>0.35</v>
      </c>
      <c r="I12" s="6">
        <f>Table5[[#This Row],[l_blue_green_wf]]/Table5[[#This Row],[Extraction rate]]</f>
        <v>348.6021222</v>
      </c>
      <c r="J12" s="6">
        <f>Table5[[#This Row],[l_blue_wf_total]]/Table5[[#This Row],[Extraction rate]]</f>
        <v>9.4257929409999992</v>
      </c>
      <c r="K12" s="6">
        <f>Table5[[#This Row],[l_green_wf]]/Table5[[#This Row],[Extraction rate]]</f>
        <v>339.1763292</v>
      </c>
      <c r="L12" s="5">
        <v>1</v>
      </c>
      <c r="M12" s="5"/>
      <c r="N12" s="5"/>
      <c r="O12" s="5"/>
    </row>
    <row r="13" spans="1:15" x14ac:dyDescent="0.3">
      <c r="A13" s="3" t="s">
        <v>28</v>
      </c>
      <c r="B13" s="3">
        <v>56746</v>
      </c>
      <c r="C13" s="3">
        <v>2534</v>
      </c>
      <c r="D13" s="3">
        <v>0.35</v>
      </c>
      <c r="E13" s="3">
        <v>285.94944149999998</v>
      </c>
      <c r="F13" s="3">
        <v>11.680364389999999</v>
      </c>
      <c r="G13" s="3">
        <v>274.2690771</v>
      </c>
      <c r="H13" s="4">
        <f>Table5[[#This Row],[kg_co2e_total]]/Table5[[#This Row],[Extraction rate]]</f>
        <v>0.35</v>
      </c>
      <c r="I13" s="4">
        <f>Table5[[#This Row],[l_blue_green_wf]]/Table5[[#This Row],[Extraction rate]]</f>
        <v>285.94944149999998</v>
      </c>
      <c r="J13" s="4">
        <f>Table5[[#This Row],[l_blue_wf_total]]/Table5[[#This Row],[Extraction rate]]</f>
        <v>11.680364389999999</v>
      </c>
      <c r="K13" s="4">
        <f>Table5[[#This Row],[l_green_wf]]/Table5[[#This Row],[Extraction rate]]</f>
        <v>274.2690771</v>
      </c>
      <c r="L13" s="5">
        <v>1</v>
      </c>
      <c r="M13" s="5"/>
      <c r="N13" s="5"/>
      <c r="O13" s="5"/>
    </row>
    <row r="14" spans="1:15" x14ac:dyDescent="0.3">
      <c r="A14" s="3" t="s">
        <v>29</v>
      </c>
      <c r="B14" s="3">
        <v>56375</v>
      </c>
      <c r="C14" s="3">
        <v>2532</v>
      </c>
      <c r="D14" s="3">
        <v>0.35</v>
      </c>
      <c r="E14" s="3">
        <v>639.44876380000005</v>
      </c>
      <c r="F14" s="3">
        <v>5.0670515170000003</v>
      </c>
      <c r="G14" s="3">
        <v>634.3817123</v>
      </c>
      <c r="H14" s="4">
        <f>Table5[[#This Row],[kg_co2e_total]]/Table5[[#This Row],[Extraction rate]]</f>
        <v>0.35</v>
      </c>
      <c r="I14" s="4">
        <f>Table5[[#This Row],[l_blue_green_wf]]/Table5[[#This Row],[Extraction rate]]</f>
        <v>639.44876380000005</v>
      </c>
      <c r="J14" s="4">
        <f>Table5[[#This Row],[l_blue_wf_total]]/Table5[[#This Row],[Extraction rate]]</f>
        <v>5.0670515170000003</v>
      </c>
      <c r="K14" s="4">
        <f>Table5[[#This Row],[l_green_wf]]/Table5[[#This Row],[Extraction rate]]</f>
        <v>634.3817123</v>
      </c>
      <c r="L14" s="5">
        <v>1</v>
      </c>
      <c r="M14" s="5"/>
      <c r="N14" s="5"/>
      <c r="O14" s="5"/>
    </row>
    <row r="15" spans="1:15" x14ac:dyDescent="0.3">
      <c r="A15" s="3" t="s">
        <v>30</v>
      </c>
      <c r="B15" s="3">
        <v>56757</v>
      </c>
      <c r="C15" s="5">
        <v>2605</v>
      </c>
      <c r="D15" s="5">
        <v>0.35</v>
      </c>
      <c r="E15" s="5">
        <v>348.6021222</v>
      </c>
      <c r="F15" s="5">
        <v>9.4257929409999992</v>
      </c>
      <c r="G15" s="5">
        <v>339.1763292</v>
      </c>
      <c r="H15" s="6">
        <f>Table5[[#This Row],[kg_co2e_total]]/Table5[[#This Row],[Extraction rate]]</f>
        <v>0.35</v>
      </c>
      <c r="I15" s="6">
        <f>Table5[[#This Row],[l_blue_green_wf]]/Table5[[#This Row],[Extraction rate]]</f>
        <v>348.6021222</v>
      </c>
      <c r="J15" s="6">
        <f>Table5[[#This Row],[l_blue_wf_total]]/Table5[[#This Row],[Extraction rate]]</f>
        <v>9.4257929409999992</v>
      </c>
      <c r="K15" s="6">
        <f>Table5[[#This Row],[l_green_wf]]/Table5[[#This Row],[Extraction rate]]</f>
        <v>339.1763292</v>
      </c>
      <c r="L15" s="5">
        <v>1</v>
      </c>
      <c r="M15" s="5"/>
      <c r="N15" s="5"/>
      <c r="O15" s="5"/>
    </row>
    <row r="16" spans="1:15" x14ac:dyDescent="0.3">
      <c r="A16" s="3" t="s">
        <v>31</v>
      </c>
      <c r="B16" s="3">
        <v>15771</v>
      </c>
      <c r="C16" s="3">
        <v>2734</v>
      </c>
      <c r="D16" s="3">
        <v>6.3370757649999998</v>
      </c>
      <c r="E16" s="3">
        <v>5629.4798950000004</v>
      </c>
      <c r="F16" s="3">
        <v>247.24029110000001</v>
      </c>
      <c r="G16" s="3">
        <v>5382.2396040000003</v>
      </c>
      <c r="H16" s="6">
        <f>Table5[[#This Row],[kg_co2e_total]]/Table5[[#This Row],[Extraction rate]]</f>
        <v>6.3370757649999998</v>
      </c>
      <c r="I16" s="6">
        <f>Table5[[#This Row],[l_blue_green_wf]]/Table5[[#This Row],[Extraction rate]]</f>
        <v>5629.4798950000004</v>
      </c>
      <c r="J16" s="6">
        <f>Table5[[#This Row],[l_blue_wf_total]]/Table5[[#This Row],[Extraction rate]]</f>
        <v>247.24029110000001</v>
      </c>
      <c r="K16" s="6">
        <f>Table5[[#This Row],[l_green_wf]]/Table5[[#This Row],[Extraction rate]]</f>
        <v>5382.2396040000003</v>
      </c>
      <c r="L16" s="5">
        <v>1</v>
      </c>
      <c r="M16" s="5"/>
      <c r="N16" s="5"/>
      <c r="O16" s="5"/>
    </row>
    <row r="17" spans="1:15" x14ac:dyDescent="0.3">
      <c r="A17" s="3" t="s">
        <v>32</v>
      </c>
      <c r="B17" s="3">
        <v>55774</v>
      </c>
      <c r="C17" s="3">
        <v>2734</v>
      </c>
      <c r="D17" s="3">
        <v>6.3370757649999998</v>
      </c>
      <c r="E17" s="3">
        <v>5629.4798950000004</v>
      </c>
      <c r="F17" s="3">
        <v>247.24029110000001</v>
      </c>
      <c r="G17" s="3">
        <v>5382.2396040000003</v>
      </c>
      <c r="H17" s="4">
        <f>Table5[[#This Row],[kg_co2e_total]]/Table5[[#This Row],[Extraction rate]]</f>
        <v>6.3370757649999998</v>
      </c>
      <c r="I17" s="4">
        <f>Table5[[#This Row],[l_blue_green_wf]]/Table5[[#This Row],[Extraction rate]]</f>
        <v>5629.4798950000004</v>
      </c>
      <c r="J17" s="4">
        <f>Table5[[#This Row],[l_blue_wf_total]]/Table5[[#This Row],[Extraction rate]]</f>
        <v>247.24029110000001</v>
      </c>
      <c r="K17" s="4">
        <f>Table5[[#This Row],[l_green_wf]]/Table5[[#This Row],[Extraction rate]]</f>
        <v>5382.2396040000003</v>
      </c>
      <c r="L17" s="5">
        <v>1</v>
      </c>
      <c r="M17" s="5"/>
      <c r="N17" s="5"/>
      <c r="O17" s="5"/>
    </row>
    <row r="18" spans="1:15" x14ac:dyDescent="0.3">
      <c r="A18" s="7" t="s">
        <v>33</v>
      </c>
      <c r="B18" s="7">
        <v>53790</v>
      </c>
      <c r="C18" s="7">
        <v>9002</v>
      </c>
      <c r="D18" s="7">
        <v>2.57</v>
      </c>
      <c r="E18" s="7">
        <v>0</v>
      </c>
      <c r="F18" s="7">
        <v>0</v>
      </c>
      <c r="G18" s="7">
        <v>0</v>
      </c>
      <c r="H18" s="8">
        <f>Table5[[#This Row],[kg_co2e_total]]/Table5[[#This Row],[Extraction rate]]</f>
        <v>2.57</v>
      </c>
      <c r="I18" s="8">
        <f>Table5[[#This Row],[l_blue_green_wf]]/Table5[[#This Row],[Extraction rate]]</f>
        <v>0</v>
      </c>
      <c r="J18" s="8">
        <f>Table5[[#This Row],[l_blue_wf_total]]/Table5[[#This Row],[Extraction rate]]</f>
        <v>0</v>
      </c>
      <c r="K18" s="8">
        <f>Table5[[#This Row],[l_green_wf]]/Table5[[#This Row],[Extraction rate]]</f>
        <v>0</v>
      </c>
      <c r="L18" s="5">
        <v>1</v>
      </c>
      <c r="M18" s="5"/>
      <c r="N18" s="5"/>
      <c r="O18" s="5" t="s">
        <v>109</v>
      </c>
    </row>
    <row r="19" spans="1:15" x14ac:dyDescent="0.3">
      <c r="A19" s="3" t="s">
        <v>34</v>
      </c>
      <c r="B19" s="3">
        <v>56787</v>
      </c>
      <c r="C19" s="5">
        <v>2605</v>
      </c>
      <c r="D19" s="5">
        <v>0.35</v>
      </c>
      <c r="E19" s="5">
        <v>348.6021222</v>
      </c>
      <c r="F19" s="5">
        <v>9.4257929409999992</v>
      </c>
      <c r="G19" s="5">
        <v>339.1763292</v>
      </c>
      <c r="H19" s="6">
        <f>Table5[[#This Row],[kg_co2e_total]]/Table5[[#This Row],[Extraction rate]]</f>
        <v>0.35</v>
      </c>
      <c r="I19" s="6">
        <f>Table5[[#This Row],[l_blue_green_wf]]/Table5[[#This Row],[Extraction rate]]</f>
        <v>348.6021222</v>
      </c>
      <c r="J19" s="6">
        <f>Table5[[#This Row],[l_blue_wf_total]]/Table5[[#This Row],[Extraction rate]]</f>
        <v>9.4257929409999992</v>
      </c>
      <c r="K19" s="6">
        <f>Table5[[#This Row],[l_green_wf]]/Table5[[#This Row],[Extraction rate]]</f>
        <v>339.1763292</v>
      </c>
      <c r="L19" s="5">
        <v>1</v>
      </c>
      <c r="M19" s="5"/>
      <c r="N19" s="5"/>
      <c r="O19" s="5"/>
    </row>
    <row r="20" spans="1:15" x14ac:dyDescent="0.3">
      <c r="A20" s="3" t="s">
        <v>35</v>
      </c>
      <c r="B20" s="3">
        <v>95808</v>
      </c>
      <c r="C20" s="3">
        <v>2734</v>
      </c>
      <c r="D20" s="3">
        <v>6.3370757649999998</v>
      </c>
      <c r="E20" s="3">
        <v>5629.4798950000004</v>
      </c>
      <c r="F20" s="3">
        <v>247.24029110000001</v>
      </c>
      <c r="G20" s="3">
        <v>5382.2396040000003</v>
      </c>
      <c r="H20" s="6">
        <f>Table5[[#This Row],[kg_co2e_total]]/Table5[[#This Row],[Extraction rate]]</f>
        <v>6.3370757649999998</v>
      </c>
      <c r="I20" s="6">
        <f>Table5[[#This Row],[l_blue_green_wf]]/Table5[[#This Row],[Extraction rate]]</f>
        <v>5629.4798950000004</v>
      </c>
      <c r="J20" s="6">
        <f>Table5[[#This Row],[l_blue_wf_total]]/Table5[[#This Row],[Extraction rate]]</f>
        <v>247.24029110000001</v>
      </c>
      <c r="K20" s="6">
        <f>Table5[[#This Row],[l_green_wf]]/Table5[[#This Row],[Extraction rate]]</f>
        <v>5382.2396040000003</v>
      </c>
      <c r="L20" s="5">
        <v>1</v>
      </c>
      <c r="M20" s="5"/>
      <c r="N20" s="5"/>
      <c r="O20" s="5"/>
    </row>
    <row r="21" spans="1:15" x14ac:dyDescent="0.3">
      <c r="A21" s="3" t="s">
        <v>36</v>
      </c>
      <c r="B21" s="3">
        <v>15823</v>
      </c>
      <c r="C21" s="3">
        <v>2734</v>
      </c>
      <c r="D21" s="3">
        <v>6.3370757649999998</v>
      </c>
      <c r="E21" s="3">
        <v>5629.4798950000004</v>
      </c>
      <c r="F21" s="3">
        <v>247.24029110000001</v>
      </c>
      <c r="G21" s="3">
        <v>5382.2396040000003</v>
      </c>
      <c r="H21" s="4">
        <f>Table5[[#This Row],[kg_co2e_total]]/Table5[[#This Row],[Extraction rate]]</f>
        <v>6.3370757649999998</v>
      </c>
      <c r="I21" s="9">
        <f>Table5[[#This Row],[l_blue_green_wf]]/Table5[[#This Row],[Extraction rate]]</f>
        <v>5629.4798950000004</v>
      </c>
      <c r="J21" s="9">
        <f>Table5[[#This Row],[l_blue_wf_total]]/Table5[[#This Row],[Extraction rate]]</f>
        <v>247.24029110000001</v>
      </c>
      <c r="K21" s="9">
        <f>Table5[[#This Row],[l_green_wf]]/Table5[[#This Row],[Extraction rate]]</f>
        <v>5382.2396040000003</v>
      </c>
      <c r="L21" s="5">
        <v>1</v>
      </c>
      <c r="M21" s="5"/>
      <c r="N21" s="5"/>
      <c r="O21" s="5"/>
    </row>
    <row r="22" spans="1:15" x14ac:dyDescent="0.3">
      <c r="A22" s="3" t="s">
        <v>37</v>
      </c>
      <c r="B22" s="3">
        <v>13726</v>
      </c>
      <c r="C22" s="3">
        <v>2744</v>
      </c>
      <c r="D22" s="3">
        <v>7.4269348839999996</v>
      </c>
      <c r="E22" s="3">
        <v>3505.0733919999998</v>
      </c>
      <c r="F22" s="3">
        <v>177.352844</v>
      </c>
      <c r="G22" s="3">
        <v>3327.7205479999998</v>
      </c>
      <c r="H22" s="4">
        <f>Table5[[#This Row],[kg_co2e_total]]/Table5[[#This Row],[Extraction rate]]</f>
        <v>7.4269348839999996</v>
      </c>
      <c r="I22" s="4">
        <f>Table5[[#This Row],[l_blue_green_wf]]/Table5[[#This Row],[Extraction rate]]</f>
        <v>3505.0733919999998</v>
      </c>
      <c r="J22" s="4">
        <f>Table5[[#This Row],[l_blue_wf_total]]/Table5[[#This Row],[Extraction rate]]</f>
        <v>177.352844</v>
      </c>
      <c r="K22" s="4">
        <f>Table5[[#This Row],[l_green_wf]]/Table5[[#This Row],[Extraction rate]]</f>
        <v>3327.7205479999998</v>
      </c>
      <c r="L22" s="5">
        <v>1</v>
      </c>
      <c r="M22" s="5"/>
      <c r="N22" s="5"/>
      <c r="O22" s="5"/>
    </row>
    <row r="23" spans="1:15" x14ac:dyDescent="0.3">
      <c r="A23" s="3" t="s">
        <v>38</v>
      </c>
      <c r="B23" s="3">
        <v>13740</v>
      </c>
      <c r="C23" s="3">
        <v>2744</v>
      </c>
      <c r="D23" s="3">
        <v>7.4269348839999996</v>
      </c>
      <c r="E23" s="3">
        <v>3505.0733919999998</v>
      </c>
      <c r="F23" s="3">
        <v>177.352844</v>
      </c>
      <c r="G23" s="3">
        <v>3327.7205479999998</v>
      </c>
      <c r="H23" s="4">
        <f>Table5[[#This Row],[kg_co2e_total]]/Table5[[#This Row],[Extraction rate]]</f>
        <v>7.4269348839999996</v>
      </c>
      <c r="I23" s="4">
        <f>Table5[[#This Row],[l_blue_green_wf]]/Table5[[#This Row],[Extraction rate]]</f>
        <v>3505.0733919999998</v>
      </c>
      <c r="J23" s="4">
        <f>Table5[[#This Row],[l_blue_wf_total]]/Table5[[#This Row],[Extraction rate]]</f>
        <v>177.352844</v>
      </c>
      <c r="K23" s="4">
        <f>Table5[[#This Row],[l_green_wf]]/Table5[[#This Row],[Extraction rate]]</f>
        <v>3327.7205479999998</v>
      </c>
      <c r="L23" s="5">
        <v>1</v>
      </c>
      <c r="M23" s="5"/>
      <c r="N23" s="5"/>
      <c r="O23" s="5"/>
    </row>
    <row r="24" spans="1:15" x14ac:dyDescent="0.3">
      <c r="A24" s="3" t="s">
        <v>39</v>
      </c>
      <c r="B24" s="3">
        <v>56796</v>
      </c>
      <c r="C24" s="5">
        <v>2605</v>
      </c>
      <c r="D24" s="10">
        <v>0.35</v>
      </c>
      <c r="E24" s="5">
        <v>348.6021222</v>
      </c>
      <c r="F24" s="5">
        <v>9.4257929409999992</v>
      </c>
      <c r="G24" s="5">
        <v>339.1763292</v>
      </c>
      <c r="H24" s="6">
        <f>Table5[[#This Row],[kg_co2e_total]]/Table5[[#This Row],[Extraction rate]]</f>
        <v>0.35</v>
      </c>
      <c r="I24" s="6">
        <f>Table5[[#This Row],[l_blue_green_wf]]/Table5[[#This Row],[Extraction rate]]</f>
        <v>348.6021222</v>
      </c>
      <c r="J24" s="6">
        <f>Table5[[#This Row],[l_blue_wf_total]]/Table5[[#This Row],[Extraction rate]]</f>
        <v>9.4257929409999992</v>
      </c>
      <c r="K24" s="6">
        <f>Table5[[#This Row],[l_green_wf]]/Table5[[#This Row],[Extraction rate]]</f>
        <v>339.1763292</v>
      </c>
      <c r="L24" s="5">
        <v>1</v>
      </c>
      <c r="M24" s="5"/>
      <c r="N24" s="5"/>
      <c r="O24" s="5"/>
    </row>
    <row r="25" spans="1:15" x14ac:dyDescent="0.3">
      <c r="A25" s="3" t="s">
        <v>40</v>
      </c>
      <c r="B25" s="3">
        <v>96797</v>
      </c>
      <c r="C25" s="5">
        <v>2605</v>
      </c>
      <c r="D25" s="10">
        <v>0.35</v>
      </c>
      <c r="E25" s="5">
        <v>348.6021222</v>
      </c>
      <c r="F25" s="5">
        <v>9.4257929409999992</v>
      </c>
      <c r="G25" s="5">
        <v>339.1763292</v>
      </c>
      <c r="H25" s="6">
        <f>Table5[[#This Row],[kg_co2e_total]]/Table5[[#This Row],[Extraction rate]]</f>
        <v>0.35</v>
      </c>
      <c r="I25" s="6">
        <f>Table5[[#This Row],[l_blue_green_wf]]/Table5[[#This Row],[Extraction rate]]</f>
        <v>348.6021222</v>
      </c>
      <c r="J25" s="6">
        <f>Table5[[#This Row],[l_blue_wf_total]]/Table5[[#This Row],[Extraction rate]]</f>
        <v>9.4257929409999992</v>
      </c>
      <c r="K25" s="6">
        <f>Table5[[#This Row],[l_green_wf]]/Table5[[#This Row],[Extraction rate]]</f>
        <v>339.1763292</v>
      </c>
      <c r="L25" s="5">
        <v>1</v>
      </c>
      <c r="M25" s="5"/>
      <c r="N25" s="5"/>
      <c r="O25" s="5"/>
    </row>
    <row r="26" spans="1:15" x14ac:dyDescent="0.3">
      <c r="A26" s="7" t="s">
        <v>41</v>
      </c>
      <c r="B26" s="7">
        <v>53801</v>
      </c>
      <c r="C26" s="7"/>
      <c r="D26" s="7">
        <v>0</v>
      </c>
      <c r="E26" s="7">
        <v>0</v>
      </c>
      <c r="F26" s="7">
        <v>0</v>
      </c>
      <c r="G26" s="7">
        <v>0</v>
      </c>
      <c r="H26" s="8">
        <f>Table5[[#This Row],[kg_co2e_total]]/Table5[[#This Row],[Extraction rate]]</f>
        <v>0</v>
      </c>
      <c r="I26" s="8">
        <f>Table5[[#This Row],[l_blue_green_wf]]/Table5[[#This Row],[Extraction rate]]</f>
        <v>0</v>
      </c>
      <c r="J26" s="8">
        <f>Table5[[#This Row],[l_blue_wf_total]]/Table5[[#This Row],[Extraction rate]]</f>
        <v>0</v>
      </c>
      <c r="K26" s="8">
        <f>Table5[[#This Row],[l_green_wf]]/Table5[[#This Row],[Extraction rate]]</f>
        <v>0</v>
      </c>
      <c r="L26" s="5">
        <v>1</v>
      </c>
      <c r="M26" s="5"/>
      <c r="N26" s="5"/>
      <c r="O26" s="5" t="s">
        <v>109</v>
      </c>
    </row>
    <row r="27" spans="1:15" x14ac:dyDescent="0.3">
      <c r="A27" s="3" t="s">
        <v>42</v>
      </c>
      <c r="B27" s="3">
        <v>13826</v>
      </c>
      <c r="C27" s="3">
        <v>2761</v>
      </c>
      <c r="D27" s="3">
        <v>1.5505000000000002</v>
      </c>
      <c r="E27" s="3">
        <v>985.8218849304742</v>
      </c>
      <c r="F27" s="3">
        <v>985.8218849304742</v>
      </c>
      <c r="G27" s="3">
        <v>0</v>
      </c>
      <c r="H27" s="4">
        <f>Table5[[#This Row],[kg_co2e_total]]/Table5[[#This Row],[Extraction rate]]</f>
        <v>1.5505000000000002</v>
      </c>
      <c r="I27" s="4">
        <f>Table5[[#This Row],[l_blue_green_wf]]/Table5[[#This Row],[Extraction rate]]</f>
        <v>985.8218849304742</v>
      </c>
      <c r="J27" s="4">
        <f>Table5[[#This Row],[l_blue_wf_total]]/Table5[[#This Row],[Extraction rate]]</f>
        <v>985.8218849304742</v>
      </c>
      <c r="K27" s="4">
        <f>Table5[[#This Row],[l_green_wf]]/Table5[[#This Row],[Extraction rate]]</f>
        <v>0</v>
      </c>
      <c r="L27" s="5">
        <v>1</v>
      </c>
      <c r="M27" s="5"/>
      <c r="N27" s="5"/>
      <c r="O27" s="5"/>
    </row>
    <row r="28" spans="1:15" x14ac:dyDescent="0.3">
      <c r="A28" s="3" t="s">
        <v>43</v>
      </c>
      <c r="B28" s="3">
        <v>103879</v>
      </c>
      <c r="C28" s="5">
        <v>2762</v>
      </c>
      <c r="D28" s="10">
        <v>1.5505000000000002</v>
      </c>
      <c r="E28" s="5">
        <v>985.8218849304742</v>
      </c>
      <c r="F28" s="5">
        <v>985.8218849304742</v>
      </c>
      <c r="G28" s="5">
        <v>0</v>
      </c>
      <c r="H28" s="6">
        <f>Table5[[#This Row],[kg_co2e_total]]/Table5[[#This Row],[Extraction rate]]</f>
        <v>1.5505000000000002</v>
      </c>
      <c r="I28" s="6">
        <f>Table5[[#This Row],[l_blue_green_wf]]/Table5[[#This Row],[Extraction rate]]</f>
        <v>985.8218849304742</v>
      </c>
      <c r="J28" s="6">
        <f>Table5[[#This Row],[l_blue_wf_total]]/Table5[[#This Row],[Extraction rate]]</f>
        <v>985.8218849304742</v>
      </c>
      <c r="K28" s="6">
        <f>Table5[[#This Row],[l_green_wf]]/Table5[[#This Row],[Extraction rate]]</f>
        <v>0</v>
      </c>
      <c r="L28" s="5">
        <v>1</v>
      </c>
      <c r="M28" s="5"/>
      <c r="N28" s="5"/>
      <c r="O28" s="5"/>
    </row>
    <row r="29" spans="1:15" x14ac:dyDescent="0.3">
      <c r="A29" s="3" t="s">
        <v>44</v>
      </c>
      <c r="B29" s="3">
        <v>13909</v>
      </c>
      <c r="C29" s="3">
        <v>2761</v>
      </c>
      <c r="D29" s="3">
        <v>1.5505000000000002</v>
      </c>
      <c r="E29" s="3">
        <v>985.8218849304742</v>
      </c>
      <c r="F29" s="3">
        <v>985.8218849304742</v>
      </c>
      <c r="G29" s="3">
        <v>0</v>
      </c>
      <c r="H29" s="4">
        <f>Table5[[#This Row],[kg_co2e_total]]/Table5[[#This Row],[Extraction rate]]</f>
        <v>1.5505000000000002</v>
      </c>
      <c r="I29" s="4">
        <f>Table5[[#This Row],[l_blue_green_wf]]/Table5[[#This Row],[Extraction rate]]</f>
        <v>985.8218849304742</v>
      </c>
      <c r="J29" s="4">
        <f>Table5[[#This Row],[l_blue_wf_total]]/Table5[[#This Row],[Extraction rate]]</f>
        <v>985.8218849304742</v>
      </c>
      <c r="K29" s="4">
        <f>Table5[[#This Row],[l_green_wf]]/Table5[[#This Row],[Extraction rate]]</f>
        <v>0</v>
      </c>
      <c r="L29" s="5">
        <v>1</v>
      </c>
      <c r="M29" s="5"/>
      <c r="N29" s="5"/>
      <c r="O29" s="5"/>
    </row>
    <row r="30" spans="1:15" x14ac:dyDescent="0.3">
      <c r="A30" s="3" t="s">
        <v>45</v>
      </c>
      <c r="B30" s="3">
        <v>13928</v>
      </c>
      <c r="C30" s="3">
        <v>2761</v>
      </c>
      <c r="D30" s="3">
        <v>1.5505000000000002</v>
      </c>
      <c r="E30" s="3">
        <v>985.8218849304742</v>
      </c>
      <c r="F30" s="3">
        <v>985.8218849304742</v>
      </c>
      <c r="G30" s="3">
        <v>0</v>
      </c>
      <c r="H30" s="4">
        <f>Table5[[#This Row],[kg_co2e_total]]/Table5[[#This Row],[Extraction rate]]</f>
        <v>1.5505000000000002</v>
      </c>
      <c r="I30" s="4">
        <f>Table5[[#This Row],[l_blue_green_wf]]/Table5[[#This Row],[Extraction rate]]</f>
        <v>985.8218849304742</v>
      </c>
      <c r="J30" s="4">
        <f>Table5[[#This Row],[l_blue_wf_total]]/Table5[[#This Row],[Extraction rate]]</f>
        <v>985.8218849304742</v>
      </c>
      <c r="K30" s="4">
        <f>Table5[[#This Row],[l_green_wf]]/Table5[[#This Row],[Extraction rate]]</f>
        <v>0</v>
      </c>
      <c r="L30" s="5">
        <v>1</v>
      </c>
      <c r="M30" s="5"/>
      <c r="N30" s="5"/>
      <c r="O30" s="5"/>
    </row>
    <row r="31" spans="1:15" x14ac:dyDescent="0.3">
      <c r="A31" s="3" t="s">
        <v>46</v>
      </c>
      <c r="B31" s="3">
        <v>74111</v>
      </c>
      <c r="C31" s="3">
        <v>2761</v>
      </c>
      <c r="D31" s="3">
        <v>1.5505000000000002</v>
      </c>
      <c r="E31" s="3">
        <v>985.8218849304742</v>
      </c>
      <c r="F31" s="3">
        <v>985.8218849304742</v>
      </c>
      <c r="G31" s="3">
        <v>0</v>
      </c>
      <c r="H31" s="4">
        <f>Table5[[#This Row],[kg_co2e_total]]/Table5[[#This Row],[Extraction rate]]</f>
        <v>1.5505000000000002</v>
      </c>
      <c r="I31" s="4">
        <f>Table5[[#This Row],[l_blue_green_wf]]/Table5[[#This Row],[Extraction rate]]</f>
        <v>985.8218849304742</v>
      </c>
      <c r="J31" s="4">
        <f>Table5[[#This Row],[l_blue_wf_total]]/Table5[[#This Row],[Extraction rate]]</f>
        <v>985.8218849304742</v>
      </c>
      <c r="K31" s="4">
        <f>Table5[[#This Row],[l_green_wf]]/Table5[[#This Row],[Extraction rate]]</f>
        <v>0</v>
      </c>
      <c r="L31" s="5">
        <v>1</v>
      </c>
      <c r="M31" s="5"/>
      <c r="N31" s="5"/>
      <c r="O31" s="5"/>
    </row>
    <row r="32" spans="1:15" x14ac:dyDescent="0.3">
      <c r="A32" s="3" t="s">
        <v>47</v>
      </c>
      <c r="B32" s="3">
        <v>54117</v>
      </c>
      <c r="C32" s="5">
        <v>2761</v>
      </c>
      <c r="D32" s="12">
        <f>D31*2.92</f>
        <v>4.5274600000000005</v>
      </c>
      <c r="E32" s="5">
        <v>2878.5999039969838</v>
      </c>
      <c r="F32" s="5">
        <v>2878.5999039969838</v>
      </c>
      <c r="G32" s="5">
        <v>0</v>
      </c>
      <c r="H32" s="6">
        <f>Table5[[#This Row],[kg_co2e_total]]/Table5[[#This Row],[Extraction rate]]</f>
        <v>4.5274600000000005</v>
      </c>
      <c r="I32" s="6">
        <f>Table5[[#This Row],[l_blue_green_wf]]/Table5[[#This Row],[Extraction rate]]</f>
        <v>2878.5999039969838</v>
      </c>
      <c r="J32" s="6">
        <f>Table5[[#This Row],[l_blue_wf_total]]/Table5[[#This Row],[Extraction rate]]</f>
        <v>2878.5999039969838</v>
      </c>
      <c r="K32" s="6">
        <f>Table5[[#This Row],[l_green_wf]]/Table5[[#This Row],[Extraction rate]]</f>
        <v>0</v>
      </c>
      <c r="L32" s="5">
        <v>1</v>
      </c>
      <c r="M32" s="5"/>
      <c r="N32" s="5"/>
      <c r="O32" s="5"/>
    </row>
    <row r="33" spans="1:15" x14ac:dyDescent="0.3">
      <c r="A33" s="3" t="s">
        <v>48</v>
      </c>
      <c r="B33" s="3">
        <v>14121</v>
      </c>
      <c r="C33" s="3">
        <v>2761</v>
      </c>
      <c r="D33" s="3">
        <v>1.5505000000000002</v>
      </c>
      <c r="E33" s="3">
        <v>985.8218849304742</v>
      </c>
      <c r="F33" s="3">
        <v>985.8218849304742</v>
      </c>
      <c r="G33" s="3">
        <v>0</v>
      </c>
      <c r="H33" s="4">
        <f>Table5[[#This Row],[kg_co2e_total]]/Table5[[#This Row],[Extraction rate]]</f>
        <v>1.5505000000000002</v>
      </c>
      <c r="I33" s="4">
        <f>Table5[[#This Row],[l_blue_green_wf]]/Table5[[#This Row],[Extraction rate]]</f>
        <v>985.8218849304742</v>
      </c>
      <c r="J33" s="4">
        <f>Table5[[#This Row],[l_blue_wf_total]]/Table5[[#This Row],[Extraction rate]]</f>
        <v>985.8218849304742</v>
      </c>
      <c r="K33" s="4">
        <f>Table5[[#This Row],[l_green_wf]]/Table5[[#This Row],[Extraction rate]]</f>
        <v>0</v>
      </c>
      <c r="L33" s="5">
        <v>1</v>
      </c>
      <c r="M33" s="5"/>
      <c r="N33" s="5"/>
      <c r="O33" s="5"/>
    </row>
    <row r="34" spans="1:15" x14ac:dyDescent="0.3">
      <c r="A34" s="3" t="s">
        <v>49</v>
      </c>
      <c r="B34" s="3">
        <v>54151</v>
      </c>
      <c r="C34" s="3">
        <v>2761</v>
      </c>
      <c r="D34" s="3">
        <v>1.5505000000000002</v>
      </c>
      <c r="E34" s="3">
        <v>985.8218849304742</v>
      </c>
      <c r="F34" s="3">
        <v>985.8218849304742</v>
      </c>
      <c r="G34" s="3">
        <v>0</v>
      </c>
      <c r="H34" s="4">
        <f>Table5[[#This Row],[kg_co2e_total]]/Table5[[#This Row],[Extraction rate]]</f>
        <v>4.5274600000000005</v>
      </c>
      <c r="I34" s="4">
        <f>Table5[[#This Row],[l_blue_green_wf]]/Table5[[#This Row],[Extraction rate]]</f>
        <v>2878.5999039969847</v>
      </c>
      <c r="J34" s="4">
        <f>Table5[[#This Row],[l_blue_wf_total]]/Table5[[#This Row],[Extraction rate]]</f>
        <v>2878.5999039969847</v>
      </c>
      <c r="K34" s="4">
        <f>Table5[[#This Row],[l_green_wf]]/Table5[[#This Row],[Extraction rate]]</f>
        <v>0</v>
      </c>
      <c r="L34" s="5">
        <v>0.34246575342465752</v>
      </c>
      <c r="M34" s="5"/>
      <c r="N34" s="5"/>
      <c r="O34" s="5"/>
    </row>
    <row r="35" spans="1:15" x14ac:dyDescent="0.3">
      <c r="A35" s="3" t="s">
        <v>50</v>
      </c>
      <c r="B35" s="3">
        <v>94153</v>
      </c>
      <c r="C35" s="5">
        <v>2761</v>
      </c>
      <c r="D35" s="10">
        <v>1.5505000000000002</v>
      </c>
      <c r="E35" s="5">
        <v>985.8218849304742</v>
      </c>
      <c r="F35" s="5">
        <v>985.8218849304742</v>
      </c>
      <c r="G35" s="5">
        <v>0</v>
      </c>
      <c r="H35" s="6">
        <f>Table5[[#This Row],[kg_co2e_total]]/Table5[[#This Row],[Extraction rate]]</f>
        <v>1.5505000000000002</v>
      </c>
      <c r="I35" s="6">
        <f>Table5[[#This Row],[l_blue_green_wf]]/Table5[[#This Row],[Extraction rate]]</f>
        <v>985.8218849304742</v>
      </c>
      <c r="J35" s="6">
        <f>Table5[[#This Row],[l_blue_wf_total]]/Table5[[#This Row],[Extraction rate]]</f>
        <v>985.8218849304742</v>
      </c>
      <c r="K35" s="6">
        <f>Table5[[#This Row],[l_green_wf]]/Table5[[#This Row],[Extraction rate]]</f>
        <v>0</v>
      </c>
      <c r="L35" s="5">
        <v>1</v>
      </c>
      <c r="M35" s="5"/>
      <c r="N35" s="5"/>
      <c r="O35" s="5"/>
    </row>
    <row r="36" spans="1:15" x14ac:dyDescent="0.3">
      <c r="A36" s="7" t="s">
        <v>51</v>
      </c>
      <c r="B36" s="7">
        <v>54198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8">
        <f>Table5[[#This Row],[kg_co2e_total]]/Table5[[#This Row],[Extraction rate]]</f>
        <v>0</v>
      </c>
      <c r="I36" s="8">
        <f>Table5[[#This Row],[l_blue_green_wf]]/Table5[[#This Row],[Extraction rate]]</f>
        <v>0</v>
      </c>
      <c r="J36" s="8">
        <f>Table5[[#This Row],[l_blue_wf_total]]/Table5[[#This Row],[Extraction rate]]</f>
        <v>0</v>
      </c>
      <c r="K36" s="8">
        <f>Table5[[#This Row],[l_green_wf]]/Table5[[#This Row],[Extraction rate]]</f>
        <v>0</v>
      </c>
      <c r="L36" s="7">
        <v>1</v>
      </c>
      <c r="M36" s="7"/>
      <c r="N36" s="7"/>
      <c r="O36" s="5" t="s">
        <v>109</v>
      </c>
    </row>
    <row r="37" spans="1:15" x14ac:dyDescent="0.3">
      <c r="A37" s="3" t="s">
        <v>52</v>
      </c>
      <c r="B37" s="3">
        <v>16822</v>
      </c>
      <c r="C37" s="3">
        <v>2605</v>
      </c>
      <c r="D37" s="3">
        <v>0.35</v>
      </c>
      <c r="E37" s="3">
        <v>348.6021222</v>
      </c>
      <c r="F37" s="3">
        <v>9.4257929409999992</v>
      </c>
      <c r="G37" s="3">
        <v>339.1763292</v>
      </c>
      <c r="H37" s="4">
        <f>Table5[[#This Row],[kg_co2e_total]]/Table5[[#This Row],[Extraction rate]]</f>
        <v>0.35</v>
      </c>
      <c r="I37" s="4">
        <f>Table5[[#This Row],[l_blue_green_wf]]/Table5[[#This Row],[Extraction rate]]</f>
        <v>348.6021222</v>
      </c>
      <c r="J37" s="4">
        <f>Table5[[#This Row],[l_blue_wf_total]]/Table5[[#This Row],[Extraction rate]]</f>
        <v>9.4257929409999992</v>
      </c>
      <c r="K37" s="4">
        <f>Table5[[#This Row],[l_green_wf]]/Table5[[#This Row],[Extraction rate]]</f>
        <v>339.1763292</v>
      </c>
      <c r="L37" s="5">
        <v>1</v>
      </c>
      <c r="M37" s="5"/>
      <c r="N37" s="5"/>
      <c r="O37" s="5"/>
    </row>
    <row r="38" spans="1:15" x14ac:dyDescent="0.3">
      <c r="A38" s="3" t="s">
        <v>53</v>
      </c>
      <c r="B38" s="3">
        <v>16832</v>
      </c>
      <c r="C38" s="3">
        <v>2605</v>
      </c>
      <c r="D38" s="3">
        <v>0.35</v>
      </c>
      <c r="E38" s="3">
        <v>348.6021222</v>
      </c>
      <c r="F38" s="3">
        <v>9.4257929409999992</v>
      </c>
      <c r="G38" s="3">
        <v>339.1763292</v>
      </c>
      <c r="H38" s="4">
        <f>Table5[[#This Row],[kg_co2e_total]]/Table5[[#This Row],[Extraction rate]]</f>
        <v>0.35</v>
      </c>
      <c r="I38" s="4">
        <f>Table5[[#This Row],[l_blue_green_wf]]/Table5[[#This Row],[Extraction rate]]</f>
        <v>348.6021222</v>
      </c>
      <c r="J38" s="4">
        <f>Table5[[#This Row],[l_blue_wf_total]]/Table5[[#This Row],[Extraction rate]]</f>
        <v>9.4257929409999992</v>
      </c>
      <c r="K38" s="4">
        <f>Table5[[#This Row],[l_green_wf]]/Table5[[#This Row],[Extraction rate]]</f>
        <v>339.1763292</v>
      </c>
      <c r="L38" s="5">
        <v>1</v>
      </c>
      <c r="M38" s="5"/>
      <c r="N38" s="5"/>
      <c r="O38" s="5"/>
    </row>
    <row r="39" spans="1:15" x14ac:dyDescent="0.3">
      <c r="A39" s="3" t="s">
        <v>54</v>
      </c>
      <c r="B39" s="3">
        <v>56839</v>
      </c>
      <c r="C39" s="3">
        <v>2605</v>
      </c>
      <c r="D39" s="3">
        <v>0.35</v>
      </c>
      <c r="E39" s="3">
        <v>348.6021222</v>
      </c>
      <c r="F39" s="3">
        <v>9.4257929409999992</v>
      </c>
      <c r="G39" s="3">
        <v>339.1763292</v>
      </c>
      <c r="H39" s="4">
        <f>Table5[[#This Row],[kg_co2e_total]]/Table5[[#This Row],[Extraction rate]]</f>
        <v>0.35</v>
      </c>
      <c r="I39" s="4">
        <f>Table5[[#This Row],[l_blue_green_wf]]/Table5[[#This Row],[Extraction rate]]</f>
        <v>348.6021222</v>
      </c>
      <c r="J39" s="4">
        <f>Table5[[#This Row],[l_blue_wf_total]]/Table5[[#This Row],[Extraction rate]]</f>
        <v>9.4257929409999992</v>
      </c>
      <c r="K39" s="4">
        <f>Table5[[#This Row],[l_green_wf]]/Table5[[#This Row],[Extraction rate]]</f>
        <v>339.1763292</v>
      </c>
      <c r="L39" s="5">
        <v>1</v>
      </c>
      <c r="M39" s="5"/>
      <c r="N39" s="5"/>
      <c r="O39" s="5"/>
    </row>
    <row r="40" spans="1:15" x14ac:dyDescent="0.3">
      <c r="A40" s="3" t="s">
        <v>55</v>
      </c>
      <c r="B40" s="3">
        <v>54401</v>
      </c>
      <c r="C40" s="5">
        <v>2625</v>
      </c>
      <c r="D40" s="10">
        <v>0.217</v>
      </c>
      <c r="E40" s="5">
        <v>1748.38509</v>
      </c>
      <c r="F40" s="5">
        <v>76.026219080000004</v>
      </c>
      <c r="G40" s="5">
        <v>1672.3588709999999</v>
      </c>
      <c r="H40" s="6">
        <f>Table5[[#This Row],[kg_co2e_total]]/Table5[[#This Row],[Extraction rate]]</f>
        <v>0.217</v>
      </c>
      <c r="I40" s="6">
        <f>Table5[[#This Row],[l_blue_green_wf]]/Table5[[#This Row],[Extraction rate]]</f>
        <v>1748.38509</v>
      </c>
      <c r="J40" s="6">
        <f>Table5[[#This Row],[l_blue_wf_total]]/Table5[[#This Row],[Extraction rate]]</f>
        <v>76.026219080000004</v>
      </c>
      <c r="K40" s="6">
        <f>Table5[[#This Row],[l_green_wf]]/Table5[[#This Row],[Extraction rate]]</f>
        <v>1672.3588709999999</v>
      </c>
      <c r="L40" s="5">
        <v>1</v>
      </c>
      <c r="M40" s="5"/>
      <c r="N40" s="5"/>
      <c r="O40" s="5"/>
    </row>
    <row r="41" spans="1:15" x14ac:dyDescent="0.3">
      <c r="A41" s="5" t="s">
        <v>56</v>
      </c>
      <c r="B41" s="5">
        <v>1332</v>
      </c>
      <c r="C41" s="3">
        <v>2605</v>
      </c>
      <c r="D41" s="3">
        <v>0.35</v>
      </c>
      <c r="E41" s="3">
        <v>348.6021222</v>
      </c>
      <c r="F41" s="3">
        <v>9.4257929409999992</v>
      </c>
      <c r="G41" s="3">
        <v>339.1763292</v>
      </c>
      <c r="H41" s="4">
        <f>Table5[[#This Row],[kg_co2e_total]]/Table5[[#This Row],[Extraction rate]]</f>
        <v>0.35</v>
      </c>
      <c r="I41" s="4">
        <f>Table5[[#This Row],[l_blue_green_wf]]/Table5[[#This Row],[Extraction rate]]</f>
        <v>348.6021222</v>
      </c>
      <c r="J41" s="4">
        <f>Table5[[#This Row],[l_blue_wf_total]]/Table5[[#This Row],[Extraction rate]]</f>
        <v>9.4257929409999992</v>
      </c>
      <c r="K41" s="4">
        <f>Table5[[#This Row],[l_green_wf]]/Table5[[#This Row],[Extraction rate]]</f>
        <v>339.1763292</v>
      </c>
      <c r="L41" s="5">
        <v>1</v>
      </c>
      <c r="M41" s="5"/>
      <c r="N41" s="5"/>
      <c r="O41" s="5"/>
    </row>
    <row r="42" spans="1:15" x14ac:dyDescent="0.3">
      <c r="A42" s="3" t="s">
        <v>57</v>
      </c>
      <c r="B42" s="3">
        <v>14415</v>
      </c>
      <c r="C42" s="5">
        <v>2625</v>
      </c>
      <c r="D42" s="10">
        <v>0.217</v>
      </c>
      <c r="E42" s="5">
        <v>1748.38509</v>
      </c>
      <c r="F42" s="5">
        <v>76.026219080000004</v>
      </c>
      <c r="G42" s="5">
        <v>1672.3588709999999</v>
      </c>
      <c r="H42" s="6">
        <f>Table5[[#This Row],[kg_co2e_total]]/Table5[[#This Row],[Extraction rate]]</f>
        <v>0.217</v>
      </c>
      <c r="I42" s="6">
        <f>Table5[[#This Row],[l_blue_green_wf]]/Table5[[#This Row],[Extraction rate]]</f>
        <v>1748.38509</v>
      </c>
      <c r="J42" s="6">
        <f>Table5[[#This Row],[l_blue_wf_total]]/Table5[[#This Row],[Extraction rate]]</f>
        <v>76.026219080000004</v>
      </c>
      <c r="K42" s="6">
        <f>Table5[[#This Row],[l_green_wf]]/Table5[[#This Row],[Extraction rate]]</f>
        <v>1672.3588709999999</v>
      </c>
      <c r="L42" s="5">
        <v>1</v>
      </c>
      <c r="M42" s="5"/>
      <c r="N42" s="5"/>
      <c r="O42" s="5"/>
    </row>
    <row r="43" spans="1:15" x14ac:dyDescent="0.3">
      <c r="A43" s="3" t="s">
        <v>58</v>
      </c>
      <c r="B43" s="3">
        <v>96849</v>
      </c>
      <c r="C43" s="3">
        <v>2605</v>
      </c>
      <c r="D43" s="3">
        <v>0.35</v>
      </c>
      <c r="E43" s="3">
        <v>348.6021222</v>
      </c>
      <c r="F43" s="3">
        <v>9.4257929409999992</v>
      </c>
      <c r="G43" s="3">
        <v>339.1763292</v>
      </c>
      <c r="H43" s="4">
        <f>Table5[[#This Row],[kg_co2e_total]]/Table5[[#This Row],[Extraction rate]]</f>
        <v>0.35</v>
      </c>
      <c r="I43" s="4">
        <f>Table5[[#This Row],[l_blue_green_wf]]/Table5[[#This Row],[Extraction rate]]</f>
        <v>348.6021222</v>
      </c>
      <c r="J43" s="4">
        <f>Table5[[#This Row],[l_blue_wf_total]]/Table5[[#This Row],[Extraction rate]]</f>
        <v>9.4257929409999992</v>
      </c>
      <c r="K43" s="4">
        <f>Table5[[#This Row],[l_green_wf]]/Table5[[#This Row],[Extraction rate]]</f>
        <v>339.1763292</v>
      </c>
      <c r="L43" s="5">
        <v>1</v>
      </c>
      <c r="M43" s="5"/>
      <c r="N43" s="5"/>
      <c r="O43" s="5"/>
    </row>
    <row r="44" spans="1:15" x14ac:dyDescent="0.3">
      <c r="A44" s="3" t="s">
        <v>59</v>
      </c>
      <c r="B44" s="3">
        <v>16872</v>
      </c>
      <c r="C44" s="3">
        <v>2605</v>
      </c>
      <c r="D44" s="3">
        <v>0.35</v>
      </c>
      <c r="E44" s="3">
        <v>348.6021222</v>
      </c>
      <c r="F44" s="3">
        <v>9.4257929409999992</v>
      </c>
      <c r="G44" s="3">
        <v>339.1763292</v>
      </c>
      <c r="H44" s="4">
        <f>Table5[[#This Row],[kg_co2e_total]]/Table5[[#This Row],[Extraction rate]]</f>
        <v>0.35</v>
      </c>
      <c r="I44" s="4">
        <f>Table5[[#This Row],[l_blue_green_wf]]/Table5[[#This Row],[Extraction rate]]</f>
        <v>348.6021222</v>
      </c>
      <c r="J44" s="4">
        <f>Table5[[#This Row],[l_blue_wf_total]]/Table5[[#This Row],[Extraction rate]]</f>
        <v>9.4257929409999992</v>
      </c>
      <c r="K44" s="4">
        <f>Table5[[#This Row],[l_green_wf]]/Table5[[#This Row],[Extraction rate]]</f>
        <v>339.1763292</v>
      </c>
      <c r="L44" s="5">
        <v>1</v>
      </c>
      <c r="M44" s="5"/>
      <c r="N44" s="5"/>
      <c r="O44" s="5"/>
    </row>
    <row r="45" spans="1:15" x14ac:dyDescent="0.3">
      <c r="A45" s="3" t="s">
        <v>60</v>
      </c>
      <c r="B45" s="3">
        <v>96876</v>
      </c>
      <c r="C45" s="3">
        <v>2605</v>
      </c>
      <c r="D45" s="3">
        <v>0.35</v>
      </c>
      <c r="E45" s="3">
        <v>348.6021222</v>
      </c>
      <c r="F45" s="3">
        <v>9.4257929409999992</v>
      </c>
      <c r="G45" s="3">
        <v>339.1763292</v>
      </c>
      <c r="H45" s="4">
        <f>Table5[[#This Row],[kg_co2e_total]]/Table5[[#This Row],[Extraction rate]]</f>
        <v>0.35</v>
      </c>
      <c r="I45" s="4">
        <f>Table5[[#This Row],[l_blue_green_wf]]/Table5[[#This Row],[Extraction rate]]</f>
        <v>348.6021222</v>
      </c>
      <c r="J45" s="4">
        <f>Table5[[#This Row],[l_blue_wf_total]]/Table5[[#This Row],[Extraction rate]]</f>
        <v>9.4257929409999992</v>
      </c>
      <c r="K45" s="4">
        <f>Table5[[#This Row],[l_green_wf]]/Table5[[#This Row],[Extraction rate]]</f>
        <v>339.1763292</v>
      </c>
      <c r="L45" s="5">
        <v>1</v>
      </c>
      <c r="M45" s="5"/>
      <c r="N45" s="5"/>
      <c r="O45" s="5"/>
    </row>
    <row r="46" spans="1:15" x14ac:dyDescent="0.3">
      <c r="A46" s="3" t="s">
        <v>61</v>
      </c>
      <c r="B46" s="3">
        <v>16938</v>
      </c>
      <c r="C46" s="3">
        <v>2605</v>
      </c>
      <c r="D46" s="3">
        <v>0.35</v>
      </c>
      <c r="E46" s="3">
        <v>348.6021222</v>
      </c>
      <c r="F46" s="3">
        <v>9.4257929409999992</v>
      </c>
      <c r="G46" s="3">
        <v>339.1763292</v>
      </c>
      <c r="H46" s="4">
        <f>Table5[[#This Row],[kg_co2e_total]]/Table5[[#This Row],[Extraction rate]]</f>
        <v>0.35</v>
      </c>
      <c r="I46" s="4">
        <f>Table5[[#This Row],[l_blue_green_wf]]/Table5[[#This Row],[Extraction rate]]</f>
        <v>348.6021222</v>
      </c>
      <c r="J46" s="4">
        <f>Table5[[#This Row],[l_blue_wf_total]]/Table5[[#This Row],[Extraction rate]]</f>
        <v>9.4257929409999992</v>
      </c>
      <c r="K46" s="4">
        <f>Table5[[#This Row],[l_green_wf]]/Table5[[#This Row],[Extraction rate]]</f>
        <v>339.1763292</v>
      </c>
      <c r="L46" s="5">
        <v>1</v>
      </c>
      <c r="M46" s="5"/>
      <c r="N46" s="5"/>
      <c r="O46" s="5"/>
    </row>
    <row r="47" spans="1:15" x14ac:dyDescent="0.3">
      <c r="A47" s="3" t="s">
        <v>62</v>
      </c>
      <c r="B47" s="3">
        <v>56957</v>
      </c>
      <c r="C47" s="5">
        <v>2605</v>
      </c>
      <c r="D47" s="10">
        <v>0.35</v>
      </c>
      <c r="E47" s="5">
        <v>348.6021222</v>
      </c>
      <c r="F47" s="5">
        <v>9.4257929409999992</v>
      </c>
      <c r="G47" s="5">
        <v>339.1763292</v>
      </c>
      <c r="H47" s="6">
        <f>Table5[[#This Row],[kg_co2e_total]]/Table5[[#This Row],[Extraction rate]]</f>
        <v>0.35</v>
      </c>
      <c r="I47" s="6">
        <f>Table5[[#This Row],[l_blue_green_wf]]/Table5[[#This Row],[Extraction rate]]</f>
        <v>348.6021222</v>
      </c>
      <c r="J47" s="6">
        <f>Table5[[#This Row],[l_blue_wf_total]]/Table5[[#This Row],[Extraction rate]]</f>
        <v>9.4257929409999992</v>
      </c>
      <c r="K47" s="6">
        <f>Table5[[#This Row],[l_green_wf]]/Table5[[#This Row],[Extraction rate]]</f>
        <v>339.1763292</v>
      </c>
      <c r="L47" s="5">
        <v>1</v>
      </c>
      <c r="M47" s="5"/>
      <c r="N47" s="5"/>
      <c r="O47" s="5"/>
    </row>
    <row r="48" spans="1:15" x14ac:dyDescent="0.3">
      <c r="A48" s="3" t="s">
        <v>63</v>
      </c>
      <c r="B48" s="3">
        <v>96986</v>
      </c>
      <c r="C48" s="3">
        <v>2605</v>
      </c>
      <c r="D48" s="3">
        <v>0.35</v>
      </c>
      <c r="E48" s="3">
        <v>348.6021222</v>
      </c>
      <c r="F48" s="3">
        <v>9.4257929409999992</v>
      </c>
      <c r="G48" s="3">
        <v>339.1763292</v>
      </c>
      <c r="H48" s="4">
        <f>Table5[[#This Row],[kg_co2e_total]]/Table5[[#This Row],[Extraction rate]]</f>
        <v>0.35</v>
      </c>
      <c r="I48" s="4">
        <f>Table5[[#This Row],[l_blue_green_wf]]/Table5[[#This Row],[Extraction rate]]</f>
        <v>348.6021222</v>
      </c>
      <c r="J48" s="4">
        <f>Table5[[#This Row],[l_blue_wf_total]]/Table5[[#This Row],[Extraction rate]]</f>
        <v>9.4257929409999992</v>
      </c>
      <c r="K48" s="4">
        <f>Table5[[#This Row],[l_green_wf]]/Table5[[#This Row],[Extraction rate]]</f>
        <v>339.1763292</v>
      </c>
      <c r="L48" s="5">
        <v>1</v>
      </c>
      <c r="M48" s="5"/>
      <c r="N48" s="5"/>
      <c r="O48" s="5"/>
    </row>
    <row r="49" spans="1:15" x14ac:dyDescent="0.3">
      <c r="A49" s="3" t="s">
        <v>64</v>
      </c>
      <c r="B49" s="3">
        <v>17000</v>
      </c>
      <c r="C49" s="3">
        <v>2605</v>
      </c>
      <c r="D49" s="3">
        <v>0.35</v>
      </c>
      <c r="E49" s="3">
        <v>348.6021222</v>
      </c>
      <c r="F49" s="3">
        <v>9.4257929409999992</v>
      </c>
      <c r="G49" s="3">
        <v>339.1763292</v>
      </c>
      <c r="H49" s="4">
        <f>Table5[[#This Row],[kg_co2e_total]]/Table5[[#This Row],[Extraction rate]]</f>
        <v>0.35</v>
      </c>
      <c r="I49" s="4">
        <f>Table5[[#This Row],[l_blue_green_wf]]/Table5[[#This Row],[Extraction rate]]</f>
        <v>348.6021222</v>
      </c>
      <c r="J49" s="4">
        <f>Table5[[#This Row],[l_blue_wf_total]]/Table5[[#This Row],[Extraction rate]]</f>
        <v>9.4257929409999992</v>
      </c>
      <c r="K49" s="4">
        <f>Table5[[#This Row],[l_green_wf]]/Table5[[#This Row],[Extraction rate]]</f>
        <v>339.1763292</v>
      </c>
      <c r="L49" s="5">
        <v>1</v>
      </c>
      <c r="M49" s="5"/>
      <c r="N49" s="5"/>
      <c r="O49" s="5"/>
    </row>
    <row r="50" spans="1:15" x14ac:dyDescent="0.3">
      <c r="A50" s="3" t="s">
        <v>65</v>
      </c>
      <c r="B50" s="3">
        <v>44493</v>
      </c>
      <c r="C50" s="3">
        <v>2625</v>
      </c>
      <c r="D50" s="3">
        <v>0.217</v>
      </c>
      <c r="E50" s="3">
        <v>1748.38509</v>
      </c>
      <c r="F50" s="3">
        <v>76.026219080000004</v>
      </c>
      <c r="G50" s="3">
        <v>1672.3588709999999</v>
      </c>
      <c r="H50" s="4">
        <f>Table5[[#This Row],[kg_co2e_total]]/Table5[[#This Row],[Extraction rate]]</f>
        <v>0.217</v>
      </c>
      <c r="I50" s="4">
        <f>Table5[[#This Row],[l_blue_green_wf]]/Table5[[#This Row],[Extraction rate]]</f>
        <v>1748.38509</v>
      </c>
      <c r="J50" s="4">
        <f>Table5[[#This Row],[l_blue_wf_total]]/Table5[[#This Row],[Extraction rate]]</f>
        <v>76.026219080000004</v>
      </c>
      <c r="K50" s="4">
        <f>Table5[[#This Row],[l_green_wf]]/Table5[[#This Row],[Extraction rate]]</f>
        <v>1672.3588709999999</v>
      </c>
      <c r="L50" s="5">
        <v>1</v>
      </c>
      <c r="M50" s="5"/>
      <c r="N50" s="5"/>
      <c r="O50" s="5"/>
    </row>
    <row r="51" spans="1:15" x14ac:dyDescent="0.3">
      <c r="A51" s="3" t="s">
        <v>66</v>
      </c>
      <c r="B51" s="3">
        <v>54499</v>
      </c>
      <c r="C51" s="3">
        <v>2625</v>
      </c>
      <c r="D51" s="3">
        <v>0.217</v>
      </c>
      <c r="E51" s="3">
        <v>1748.38509</v>
      </c>
      <c r="F51" s="3">
        <v>76.026219080000004</v>
      </c>
      <c r="G51" s="3">
        <v>1672.3588709999999</v>
      </c>
      <c r="H51" s="4">
        <f>Table5[[#This Row],[kg_co2e_total]]/Table5[[#This Row],[Extraction rate]]</f>
        <v>0.217</v>
      </c>
      <c r="I51" s="4">
        <f>Table5[[#This Row],[l_blue_green_wf]]/Table5[[#This Row],[Extraction rate]]</f>
        <v>1748.38509</v>
      </c>
      <c r="J51" s="4">
        <f>Table5[[#This Row],[l_blue_wf_total]]/Table5[[#This Row],[Extraction rate]]</f>
        <v>76.026219080000004</v>
      </c>
      <c r="K51" s="4">
        <f>Table5[[#This Row],[l_green_wf]]/Table5[[#This Row],[Extraction rate]]</f>
        <v>1672.3588709999999</v>
      </c>
      <c r="L51" s="5">
        <v>1</v>
      </c>
      <c r="M51" s="5"/>
      <c r="N51" s="5"/>
      <c r="O51" s="5"/>
    </row>
    <row r="52" spans="1:15" x14ac:dyDescent="0.3">
      <c r="A52" s="3" t="s">
        <v>67</v>
      </c>
      <c r="B52" s="3">
        <v>76198</v>
      </c>
      <c r="C52" s="5">
        <v>2848</v>
      </c>
      <c r="D52" s="5">
        <v>7.8618344210000002</v>
      </c>
      <c r="E52" s="5">
        <v>1259.8780369999999</v>
      </c>
      <c r="F52" s="5">
        <v>125.8680942</v>
      </c>
      <c r="G52" s="5">
        <v>1134.009943</v>
      </c>
      <c r="H52" s="6">
        <f>Table5[[#This Row],[kg_co2e_total]]/Table5[[#This Row],[Extraction rate]]</f>
        <v>7.8618344210000002</v>
      </c>
      <c r="I52" s="6">
        <f>Table5[[#This Row],[l_blue_green_wf]]/Table5[[#This Row],[Extraction rate]]</f>
        <v>1259.8780369999999</v>
      </c>
      <c r="J52" s="6">
        <f>Table5[[#This Row],[l_blue_wf_total]]/Table5[[#This Row],[Extraction rate]]</f>
        <v>125.8680942</v>
      </c>
      <c r="K52" s="6">
        <f>Table5[[#This Row],[l_green_wf]]/Table5[[#This Row],[Extraction rate]]</f>
        <v>1134.009943</v>
      </c>
      <c r="L52" s="5">
        <v>1</v>
      </c>
      <c r="M52" s="5"/>
      <c r="N52" s="5"/>
      <c r="O52" s="5"/>
    </row>
    <row r="53" spans="1:15" x14ac:dyDescent="0.3">
      <c r="A53" s="3" t="s">
        <v>68</v>
      </c>
      <c r="B53" s="3">
        <v>97083</v>
      </c>
      <c r="C53" s="5">
        <v>2605</v>
      </c>
      <c r="D53" s="10">
        <v>0.35</v>
      </c>
      <c r="E53" s="5">
        <v>348.6021222</v>
      </c>
      <c r="F53" s="5">
        <v>9.4257929409999992</v>
      </c>
      <c r="G53" s="5">
        <v>339.1763292</v>
      </c>
      <c r="H53" s="6">
        <f>Table5[[#This Row],[kg_co2e_total]]/Table5[[#This Row],[Extraction rate]]</f>
        <v>1.4984709480122358</v>
      </c>
      <c r="I53" s="6">
        <f>Table5[[#This Row],[l_blue_green_wf]]/Table5[[#This Row],[Extraction rate]]</f>
        <v>1492.4861500917466</v>
      </c>
      <c r="J53" s="6">
        <f>Table5[[#This Row],[l_blue_wf_total]]/Table5[[#This Row],[Extraction rate]]</f>
        <v>40.35507681162089</v>
      </c>
      <c r="K53" s="6">
        <f>Table5[[#This Row],[l_green_wf]]/Table5[[#This Row],[Extraction rate]]</f>
        <v>1452.1310730275263</v>
      </c>
      <c r="L53" s="5">
        <v>0.23357142857142801</v>
      </c>
      <c r="M53" s="5"/>
      <c r="N53" s="5"/>
      <c r="O53" s="5"/>
    </row>
    <row r="54" spans="1:15" x14ac:dyDescent="0.3">
      <c r="A54" s="3" t="s">
        <v>69</v>
      </c>
      <c r="B54" s="3">
        <v>97084</v>
      </c>
      <c r="C54" s="5">
        <v>2605</v>
      </c>
      <c r="D54" s="10">
        <v>0.35</v>
      </c>
      <c r="E54" s="5">
        <v>348.6021222</v>
      </c>
      <c r="F54" s="5">
        <v>9.4257929409999992</v>
      </c>
      <c r="G54" s="5">
        <v>339.1763292</v>
      </c>
      <c r="H54" s="6">
        <f>Table5[[#This Row],[kg_co2e_total]]/Table5[[#This Row],[Extraction rate]]</f>
        <v>0.35</v>
      </c>
      <c r="I54" s="6">
        <f>Table5[[#This Row],[l_blue_green_wf]]/Table5[[#This Row],[Extraction rate]]</f>
        <v>348.6021222</v>
      </c>
      <c r="J54" s="6">
        <f>Table5[[#This Row],[l_blue_wf_total]]/Table5[[#This Row],[Extraction rate]]</f>
        <v>9.4257929409999992</v>
      </c>
      <c r="K54" s="6">
        <f>Table5[[#This Row],[l_green_wf]]/Table5[[#This Row],[Extraction rate]]</f>
        <v>339.1763292</v>
      </c>
      <c r="L54" s="5">
        <v>1</v>
      </c>
      <c r="M54" s="5"/>
      <c r="N54" s="5"/>
      <c r="O54" s="5"/>
    </row>
    <row r="55" spans="1:15" x14ac:dyDescent="0.3">
      <c r="A55" s="3" t="s">
        <v>70</v>
      </c>
      <c r="B55" s="3">
        <v>94850</v>
      </c>
      <c r="C55" s="3">
        <v>2511</v>
      </c>
      <c r="D55" s="3">
        <v>0.41299999999999998</v>
      </c>
      <c r="E55" s="3">
        <v>3202.457496</v>
      </c>
      <c r="F55" s="3">
        <v>72.835740729999998</v>
      </c>
      <c r="G55" s="3">
        <v>3129.6217550000001</v>
      </c>
      <c r="H55" s="4">
        <f>Table5[[#This Row],[kg_co2e_total]]/Table5[[#This Row],[Extraction rate]]</f>
        <v>0.41433373504839027</v>
      </c>
      <c r="I55" s="4">
        <f>Table5[[#This Row],[l_blue_green_wf]]/Table5[[#This Row],[Extraction rate]]</f>
        <v>3212.7994567830397</v>
      </c>
      <c r="J55" s="4">
        <f>Table5[[#This Row],[l_blue_wf_total]]/Table5[[#This Row],[Extraction rate]]</f>
        <v>73.070955209871826</v>
      </c>
      <c r="K55" s="4">
        <f>Table5[[#This Row],[l_green_wf]]/Table5[[#This Row],[Extraction rate]]</f>
        <v>3139.7285013022961</v>
      </c>
      <c r="L55" s="5">
        <v>0.99678101265822705</v>
      </c>
      <c r="M55" s="5">
        <v>18</v>
      </c>
      <c r="N55" s="5" t="s">
        <v>71</v>
      </c>
      <c r="O55" s="5"/>
    </row>
    <row r="56" spans="1:15" x14ac:dyDescent="0.3">
      <c r="A56" s="3" t="s">
        <v>72</v>
      </c>
      <c r="B56" s="3">
        <v>94879</v>
      </c>
      <c r="C56" s="3">
        <v>2805</v>
      </c>
      <c r="D56" s="3">
        <v>1.3680000000000001</v>
      </c>
      <c r="E56" s="3">
        <v>3762.7460420000002</v>
      </c>
      <c r="F56" s="3">
        <v>272.38242630000002</v>
      </c>
      <c r="G56" s="3">
        <v>3490.3636160000001</v>
      </c>
      <c r="H56" s="4">
        <f>Table5[[#This Row],[kg_co2e_total]]/Table5[[#This Row],[Extraction rate]]</f>
        <v>1.3680000000000001</v>
      </c>
      <c r="I56" s="4">
        <f>Table5[[#This Row],[l_blue_green_wf]]/Table5[[#This Row],[Extraction rate]]</f>
        <v>3762.7460420000002</v>
      </c>
      <c r="J56" s="4">
        <f>Table5[[#This Row],[l_blue_wf_total]]/Table5[[#This Row],[Extraction rate]]</f>
        <v>272.38242630000002</v>
      </c>
      <c r="K56" s="4">
        <f>Table5[[#This Row],[l_green_wf]]/Table5[[#This Row],[Extraction rate]]</f>
        <v>3490.3636160000001</v>
      </c>
      <c r="L56" s="5">
        <v>1</v>
      </c>
      <c r="M56" s="5"/>
      <c r="N56" s="5"/>
      <c r="O56" s="5"/>
    </row>
    <row r="57" spans="1:15" x14ac:dyDescent="0.3">
      <c r="A57" s="3" t="s">
        <v>73</v>
      </c>
      <c r="B57" s="3">
        <v>96320</v>
      </c>
      <c r="C57" s="3">
        <v>2577</v>
      </c>
      <c r="D57" s="3">
        <v>0.16323494299999999</v>
      </c>
      <c r="E57" s="3">
        <v>3777.7780339999999</v>
      </c>
      <c r="F57" s="3">
        <v>14.06936784</v>
      </c>
      <c r="G57" s="3">
        <v>3763.708666</v>
      </c>
      <c r="H57" s="4">
        <f>Table5[[#This Row],[kg_co2e_total]]/Table5[[#This Row],[Extraction rate]]</f>
        <v>0.16323494299999999</v>
      </c>
      <c r="I57" s="4">
        <f>Table5[[#This Row],[l_blue_green_wf]]/Table5[[#This Row],[Extraction rate]]</f>
        <v>3777.7780339999999</v>
      </c>
      <c r="J57" s="4">
        <f>Table5[[#This Row],[l_blue_wf_total]]/Table5[[#This Row],[Extraction rate]]</f>
        <v>14.06936784</v>
      </c>
      <c r="K57" s="4">
        <f>Table5[[#This Row],[l_green_wf]]/Table5[[#This Row],[Extraction rate]]</f>
        <v>3763.708666</v>
      </c>
      <c r="L57" s="5">
        <v>1</v>
      </c>
      <c r="M57" s="5"/>
      <c r="N57" s="5"/>
      <c r="O57" s="5"/>
    </row>
    <row r="58" spans="1:15" x14ac:dyDescent="0.3">
      <c r="A58" s="3" t="s">
        <v>74</v>
      </c>
      <c r="B58" s="3">
        <v>17114</v>
      </c>
      <c r="C58" s="5">
        <v>2602</v>
      </c>
      <c r="D58" s="10">
        <v>0.35</v>
      </c>
      <c r="E58" s="5">
        <v>1456.461548</v>
      </c>
      <c r="F58" s="5">
        <v>586.18440190000001</v>
      </c>
      <c r="G58" s="5">
        <v>870.27714649999996</v>
      </c>
      <c r="H58" s="6">
        <f>Table5[[#This Row],[kg_co2e_total]]/Table5[[#This Row],[Extraction rate]]</f>
        <v>0.35</v>
      </c>
      <c r="I58" s="6">
        <f>Table5[[#This Row],[l_blue_green_wf]]/Table5[[#This Row],[Extraction rate]]</f>
        <v>1456.461548</v>
      </c>
      <c r="J58" s="6">
        <f>Table5[[#This Row],[l_blue_wf_total]]/Table5[[#This Row],[Extraction rate]]</f>
        <v>586.18440190000001</v>
      </c>
      <c r="K58" s="6">
        <f>Table5[[#This Row],[l_green_wf]]/Table5[[#This Row],[Extraction rate]]</f>
        <v>870.27714649999996</v>
      </c>
      <c r="L58" s="5">
        <v>1</v>
      </c>
      <c r="M58" s="5"/>
      <c r="N58" s="5"/>
      <c r="O58" s="5"/>
    </row>
    <row r="59" spans="1:15" x14ac:dyDescent="0.3">
      <c r="A59" s="3" t="s">
        <v>75</v>
      </c>
      <c r="B59" s="3">
        <v>14526</v>
      </c>
      <c r="C59" s="5">
        <v>2611</v>
      </c>
      <c r="D59" s="3">
        <v>0.13</v>
      </c>
      <c r="E59" s="5">
        <v>1326.6790659999999</v>
      </c>
      <c r="F59" s="5">
        <v>53.070644199999997</v>
      </c>
      <c r="G59" s="5">
        <v>1273.608422</v>
      </c>
      <c r="H59" s="6">
        <f>Table5[[#This Row],[kg_co2e_total]]/Table5[[#This Row],[Extraction rate]]</f>
        <v>0.13</v>
      </c>
      <c r="I59" s="6">
        <f>Table5[[#This Row],[l_blue_green_wf]]/Table5[[#This Row],[Extraction rate]]</f>
        <v>1326.6790659999999</v>
      </c>
      <c r="J59" s="6">
        <f>Table5[[#This Row],[l_blue_wf_total]]/Table5[[#This Row],[Extraction rate]]</f>
        <v>53.070644199999997</v>
      </c>
      <c r="K59" s="6">
        <f>Table5[[#This Row],[l_green_wf]]/Table5[[#This Row],[Extraction rate]]</f>
        <v>1273.608422</v>
      </c>
      <c r="L59" s="5">
        <v>1</v>
      </c>
      <c r="M59" s="5"/>
      <c r="N59" s="5"/>
      <c r="O59" s="5"/>
    </row>
    <row r="60" spans="1:15" x14ac:dyDescent="0.3">
      <c r="A60" s="3" t="s">
        <v>76</v>
      </c>
      <c r="B60" s="3">
        <v>14540</v>
      </c>
      <c r="C60" s="3">
        <v>2625</v>
      </c>
      <c r="D60" s="3">
        <v>0.217</v>
      </c>
      <c r="E60" s="3">
        <v>1748.38509</v>
      </c>
      <c r="F60" s="3">
        <v>76.026219080000004</v>
      </c>
      <c r="G60" s="3">
        <v>1672.3588709999999</v>
      </c>
      <c r="H60" s="4">
        <f>Table5[[#This Row],[kg_co2e_total]]/Table5[[#This Row],[Extraction rate]]</f>
        <v>0.217</v>
      </c>
      <c r="I60" s="4">
        <f>Table5[[#This Row],[l_blue_green_wf]]/Table5[[#This Row],[Extraction rate]]</f>
        <v>1748.38509</v>
      </c>
      <c r="J60" s="4">
        <f>Table5[[#This Row],[l_blue_wf_total]]/Table5[[#This Row],[Extraction rate]]</f>
        <v>76.026219080000004</v>
      </c>
      <c r="K60" s="4">
        <f>Table5[[#This Row],[l_green_wf]]/Table5[[#This Row],[Extraction rate]]</f>
        <v>1672.3588709999999</v>
      </c>
      <c r="L60" s="5">
        <v>1</v>
      </c>
      <c r="M60" s="5"/>
      <c r="N60" s="5"/>
      <c r="O60" s="5"/>
    </row>
    <row r="61" spans="1:15" x14ac:dyDescent="0.3">
      <c r="A61" s="3" t="s">
        <v>77</v>
      </c>
      <c r="B61" s="3">
        <v>57123</v>
      </c>
      <c r="C61" s="3">
        <v>2625</v>
      </c>
      <c r="D61" s="3">
        <v>0.217</v>
      </c>
      <c r="E61" s="3">
        <v>1748.38509</v>
      </c>
      <c r="F61" s="3">
        <v>76.026219080000004</v>
      </c>
      <c r="G61" s="3">
        <v>1672.3588709999999</v>
      </c>
      <c r="H61" s="4">
        <f>Table5[[#This Row],[kg_co2e_total]]/Table5[[#This Row],[Extraction rate]]</f>
        <v>0.217</v>
      </c>
      <c r="I61" s="4">
        <f>Table5[[#This Row],[l_blue_green_wf]]/Table5[[#This Row],[Extraction rate]]</f>
        <v>1748.38509</v>
      </c>
      <c r="J61" s="4">
        <f>Table5[[#This Row],[l_blue_wf_total]]/Table5[[#This Row],[Extraction rate]]</f>
        <v>76.026219080000004</v>
      </c>
      <c r="K61" s="4">
        <f>Table5[[#This Row],[l_green_wf]]/Table5[[#This Row],[Extraction rate]]</f>
        <v>1672.3588709999999</v>
      </c>
      <c r="L61" s="5">
        <v>1</v>
      </c>
      <c r="M61" s="5"/>
      <c r="N61" s="5"/>
      <c r="O61" s="5"/>
    </row>
    <row r="62" spans="1:15" x14ac:dyDescent="0.3">
      <c r="A62" s="3" t="s">
        <v>78</v>
      </c>
      <c r="B62" s="3">
        <v>55519</v>
      </c>
      <c r="C62" s="3">
        <v>2551</v>
      </c>
      <c r="D62" s="3">
        <v>1.2395</v>
      </c>
      <c r="E62" s="3">
        <v>19723.894690000001</v>
      </c>
      <c r="F62" s="3">
        <v>137.33213520000001</v>
      </c>
      <c r="G62" s="3">
        <v>19586.562549999999</v>
      </c>
      <c r="H62" s="4">
        <f>Table5[[#This Row],[kg_co2e_total]]/Table5[[#This Row],[Extraction rate]]</f>
        <v>1.2395</v>
      </c>
      <c r="I62" s="4">
        <f>Table5[[#This Row],[l_blue_green_wf]]/Table5[[#This Row],[Extraction rate]]</f>
        <v>19723.894690000001</v>
      </c>
      <c r="J62" s="4">
        <f>Table5[[#This Row],[l_blue_wf_total]]/Table5[[#This Row],[Extraction rate]]</f>
        <v>137.33213520000001</v>
      </c>
      <c r="K62" s="4">
        <f>Table5[[#This Row],[l_green_wf]]/Table5[[#This Row],[Extraction rate]]</f>
        <v>19586.562549999999</v>
      </c>
      <c r="L62" s="5">
        <v>1</v>
      </c>
      <c r="M62" s="5"/>
      <c r="N62" s="5"/>
      <c r="O62" s="5"/>
    </row>
    <row r="63" spans="1:15" s="7" customFormat="1" x14ac:dyDescent="0.3">
      <c r="A63" s="3" t="s">
        <v>79</v>
      </c>
      <c r="B63" s="3">
        <v>14574</v>
      </c>
      <c r="C63" s="3">
        <v>2618</v>
      </c>
      <c r="D63" s="3">
        <v>5.7489999999999999E-2</v>
      </c>
      <c r="E63" s="3">
        <v>510.45860099999999</v>
      </c>
      <c r="F63" s="3">
        <v>7.5610717850000002</v>
      </c>
      <c r="G63" s="3">
        <v>502.89752920000001</v>
      </c>
      <c r="H63" s="4">
        <f>Table5[[#This Row],[kg_co2e_total]]/Table5[[#This Row],[Extraction rate]]</f>
        <v>5.7489999999999999E-2</v>
      </c>
      <c r="I63" s="4">
        <f>Table5[[#This Row],[l_blue_green_wf]]/Table5[[#This Row],[Extraction rate]]</f>
        <v>510.45860099999999</v>
      </c>
      <c r="J63" s="4">
        <f>Table5[[#This Row],[l_blue_wf_total]]/Table5[[#This Row],[Extraction rate]]</f>
        <v>7.5610717850000002</v>
      </c>
      <c r="K63" s="4">
        <f>Table5[[#This Row],[l_green_wf]]/Table5[[#This Row],[Extraction rate]]</f>
        <v>502.89752920000001</v>
      </c>
      <c r="L63" s="5">
        <v>1</v>
      </c>
      <c r="M63" s="5"/>
      <c r="N63" s="5"/>
      <c r="O63" s="5"/>
    </row>
    <row r="64" spans="1:15" x14ac:dyDescent="0.3">
      <c r="A64" s="3" t="s">
        <v>80</v>
      </c>
      <c r="B64" s="3">
        <v>57147</v>
      </c>
      <c r="C64" s="3">
        <v>2605</v>
      </c>
      <c r="D64" s="3">
        <v>0.27</v>
      </c>
      <c r="E64" s="3">
        <v>348.6021222</v>
      </c>
      <c r="F64" s="3">
        <v>9.4257929409999992</v>
      </c>
      <c r="G64" s="3">
        <v>339.1763292</v>
      </c>
      <c r="H64" s="4">
        <f>Table5[[#This Row],[kg_co2e_total]]/Table5[[#This Row],[Extraction rate]]</f>
        <v>0.27</v>
      </c>
      <c r="I64" s="4">
        <f>Table5[[#This Row],[l_blue_green_wf]]/Table5[[#This Row],[Extraction rate]]</f>
        <v>348.6021222</v>
      </c>
      <c r="J64" s="4">
        <f>Table5[[#This Row],[l_blue_wf_total]]/Table5[[#This Row],[Extraction rate]]</f>
        <v>9.4257929409999992</v>
      </c>
      <c r="K64" s="4">
        <f>Table5[[#This Row],[l_green_wf]]/Table5[[#This Row],[Extraction rate]]</f>
        <v>339.1763292</v>
      </c>
      <c r="L64" s="5">
        <v>1</v>
      </c>
      <c r="M64" s="5"/>
      <c r="N64" s="5"/>
      <c r="O64" s="5"/>
    </row>
    <row r="65" spans="1:15" x14ac:dyDescent="0.3">
      <c r="A65" s="3" t="s">
        <v>81</v>
      </c>
      <c r="B65" s="3">
        <v>95957</v>
      </c>
      <c r="C65" s="5">
        <v>2733</v>
      </c>
      <c r="D65" s="5">
        <v>6.0954631939999997</v>
      </c>
      <c r="E65" s="5">
        <v>3731.4159789999999</v>
      </c>
      <c r="F65" s="5">
        <v>334.48795619999999</v>
      </c>
      <c r="G65" s="5">
        <v>3396.9280220000001</v>
      </c>
      <c r="H65" s="6">
        <f>Table5[[#This Row],[kg_co2e_total]]/Table5[[#This Row],[Extraction rate]]</f>
        <v>8.6009437963300339</v>
      </c>
      <c r="I65" s="6">
        <f>Table5[[#This Row],[l_blue_green_wf]]/Table5[[#This Row],[Extraction rate]]</f>
        <v>5265.1780668117035</v>
      </c>
      <c r="J65" s="6">
        <f>Table5[[#This Row],[l_blue_wf_total]]/Table5[[#This Row],[Extraction rate]]</f>
        <v>471.97596314868372</v>
      </c>
      <c r="K65" s="6">
        <f>Table5[[#This Row],[l_green_wf]]/Table5[[#This Row],[Extraction rate]]</f>
        <v>4793.2021025341874</v>
      </c>
      <c r="L65" s="3">
        <v>0.70869701492537296</v>
      </c>
      <c r="M65" s="5">
        <v>1038</v>
      </c>
      <c r="N65" s="5" t="s">
        <v>82</v>
      </c>
      <c r="O65" s="5"/>
    </row>
    <row r="66" spans="1:15" x14ac:dyDescent="0.3">
      <c r="A66" s="3" t="s">
        <v>83</v>
      </c>
      <c r="B66" s="3">
        <v>95977</v>
      </c>
      <c r="C66" s="5">
        <v>2733</v>
      </c>
      <c r="D66" s="5">
        <v>6.0954631939999997</v>
      </c>
      <c r="E66" s="5">
        <v>3731.4159789999999</v>
      </c>
      <c r="F66" s="5">
        <v>334.48795619999999</v>
      </c>
      <c r="G66" s="5">
        <v>3396.9280220000001</v>
      </c>
      <c r="H66" s="6">
        <f>Table5[[#This Row],[kg_co2e_total]]/Table5[[#This Row],[Extraction rate]]</f>
        <v>6.7106016814678924</v>
      </c>
      <c r="I66" s="6">
        <f>Table5[[#This Row],[l_blue_green_wf]]/Table5[[#This Row],[Extraction rate]]</f>
        <v>4107.9808943119278</v>
      </c>
      <c r="J66" s="6">
        <f>Table5[[#This Row],[l_blue_wf_total]]/Table5[[#This Row],[Extraction rate]]</f>
        <v>368.24362150458728</v>
      </c>
      <c r="K66" s="6">
        <f>Table5[[#This Row],[l_green_wf]]/Table5[[#This Row],[Extraction rate]]</f>
        <v>3739.7372719266068</v>
      </c>
      <c r="L66" s="3">
        <v>0.90833333333333299</v>
      </c>
      <c r="M66" s="5">
        <v>1167</v>
      </c>
      <c r="N66" s="5" t="s">
        <v>20</v>
      </c>
      <c r="O66" s="5"/>
    </row>
    <row r="67" spans="1:15" x14ac:dyDescent="0.3">
      <c r="A67" s="3" t="s">
        <v>84</v>
      </c>
      <c r="B67" s="3">
        <v>96004</v>
      </c>
      <c r="C67" s="5">
        <v>2733</v>
      </c>
      <c r="D67" s="5">
        <v>6.0954631939999997</v>
      </c>
      <c r="E67" s="5">
        <v>3731.4159789999999</v>
      </c>
      <c r="F67" s="5">
        <v>334.48795619999999</v>
      </c>
      <c r="G67" s="5">
        <v>3396.9280220000001</v>
      </c>
      <c r="H67" s="6">
        <f>Table5[[#This Row],[kg_co2e_total]]/Table5[[#This Row],[Extraction rate]]</f>
        <v>8.6009437963300339</v>
      </c>
      <c r="I67" s="6">
        <f>Table5[[#This Row],[l_blue_green_wf]]/Table5[[#This Row],[Extraction rate]]</f>
        <v>5265.1780668117035</v>
      </c>
      <c r="J67" s="6">
        <f>Table5[[#This Row],[l_blue_wf_total]]/Table5[[#This Row],[Extraction rate]]</f>
        <v>471.97596314868372</v>
      </c>
      <c r="K67" s="6">
        <f>Table5[[#This Row],[l_green_wf]]/Table5[[#This Row],[Extraction rate]]</f>
        <v>4793.2021025341874</v>
      </c>
      <c r="L67" s="3">
        <v>0.70869701492537296</v>
      </c>
      <c r="M67" s="5">
        <v>1038</v>
      </c>
      <c r="N67" s="5" t="s">
        <v>82</v>
      </c>
      <c r="O67" s="5"/>
    </row>
    <row r="68" spans="1:15" x14ac:dyDescent="0.3">
      <c r="A68" s="3" t="s">
        <v>85</v>
      </c>
      <c r="B68" s="3">
        <v>55840</v>
      </c>
      <c r="C68" s="5">
        <v>2733</v>
      </c>
      <c r="D68" s="5">
        <v>15.879583947</v>
      </c>
      <c r="E68" s="5">
        <v>5067.6692174999998</v>
      </c>
      <c r="F68" s="5">
        <v>331.4701943</v>
      </c>
      <c r="G68" s="5">
        <v>4736.1990225</v>
      </c>
      <c r="H68" s="6">
        <f>Table5[[#This Row],[kg_co2e_total]]/Table5[[#This Row],[Extraction rate]]</f>
        <v>22.40673180861662</v>
      </c>
      <c r="I68" s="6">
        <f>Table5[[#This Row],[l_blue_green_wf]]/Table5[[#This Row],[Extraction rate]]</f>
        <v>7150.6851458004721</v>
      </c>
      <c r="J68" s="6">
        <f>Table5[[#This Row],[l_blue_wf_total]]/Table5[[#This Row],[Extraction rate]]</f>
        <v>467.71777969871147</v>
      </c>
      <c r="K68" s="6">
        <f>Table5[[#This Row],[l_green_wf]]/Table5[[#This Row],[Extraction rate]]</f>
        <v>6682.9673651140329</v>
      </c>
      <c r="L68" s="3">
        <v>0.70869701492537296</v>
      </c>
      <c r="M68" s="5">
        <v>1167</v>
      </c>
      <c r="N68" s="5" t="s">
        <v>20</v>
      </c>
      <c r="O68" s="5" t="s">
        <v>86</v>
      </c>
    </row>
    <row r="69" spans="1:15" x14ac:dyDescent="0.3">
      <c r="A69" s="3" t="s">
        <v>87</v>
      </c>
      <c r="B69" s="3">
        <v>17166</v>
      </c>
      <c r="C69" s="3">
        <v>2605</v>
      </c>
      <c r="D69" s="3">
        <v>0.35</v>
      </c>
      <c r="E69" s="3">
        <v>348.6021222</v>
      </c>
      <c r="F69" s="3">
        <v>9.4257929409999992</v>
      </c>
      <c r="G69" s="3">
        <v>339.1763292</v>
      </c>
      <c r="H69" s="4">
        <f>Table5[[#This Row],[kg_co2e_total]]/Table5[[#This Row],[Extraction rate]]</f>
        <v>0.35</v>
      </c>
      <c r="I69" s="4">
        <f>Table5[[#This Row],[l_blue_green_wf]]/Table5[[#This Row],[Extraction rate]]</f>
        <v>348.6021222</v>
      </c>
      <c r="J69" s="4">
        <f>Table5[[#This Row],[l_blue_wf_total]]/Table5[[#This Row],[Extraction rate]]</f>
        <v>9.4257929409999992</v>
      </c>
      <c r="K69" s="4">
        <f>Table5[[#This Row],[l_green_wf]]/Table5[[#This Row],[Extraction rate]]</f>
        <v>339.1763292</v>
      </c>
      <c r="L69" s="5">
        <v>1</v>
      </c>
      <c r="M69" s="5"/>
      <c r="N69" s="5"/>
      <c r="O69" s="5"/>
    </row>
    <row r="70" spans="1:15" x14ac:dyDescent="0.3">
      <c r="A70" s="3" t="s">
        <v>88</v>
      </c>
      <c r="B70" s="3">
        <v>56026</v>
      </c>
      <c r="C70" s="3">
        <v>2734</v>
      </c>
      <c r="D70" s="3">
        <v>6.3370757649999998</v>
      </c>
      <c r="E70" s="3">
        <v>5629.4798950000004</v>
      </c>
      <c r="F70" s="3">
        <v>247.24029110000001</v>
      </c>
      <c r="G70" s="3">
        <v>5382.2396040000003</v>
      </c>
      <c r="H70" s="9">
        <f>Table5[[#This Row],[kg_co2e_total]]/Table5[[#This Row],[Extraction rate]]</f>
        <v>6.3370757649999998</v>
      </c>
      <c r="I70" s="9">
        <f>Table5[[#This Row],[l_blue_green_wf]]/Table5[[#This Row],[Extraction rate]]</f>
        <v>5629.4798950000004</v>
      </c>
      <c r="J70" s="9">
        <f>Table5[[#This Row],[l_blue_wf_total]]/Table5[[#This Row],[Extraction rate]]</f>
        <v>247.24029110000001</v>
      </c>
      <c r="K70" s="9">
        <f>Table5[[#This Row],[l_green_wf]]/Table5[[#This Row],[Extraction rate]]</f>
        <v>5382.2396040000003</v>
      </c>
      <c r="L70" s="5">
        <v>1</v>
      </c>
      <c r="M70" s="5"/>
      <c r="N70" s="5"/>
      <c r="O70" s="5"/>
    </row>
    <row r="71" spans="1:15" x14ac:dyDescent="0.3">
      <c r="A71" s="3" t="s">
        <v>89</v>
      </c>
      <c r="B71" s="3">
        <v>57173</v>
      </c>
      <c r="C71" s="5">
        <v>2605</v>
      </c>
      <c r="D71" s="5">
        <v>0.35</v>
      </c>
      <c r="E71" s="5">
        <v>348.6021222</v>
      </c>
      <c r="F71" s="5">
        <v>9.4257929409999992</v>
      </c>
      <c r="G71" s="5">
        <v>339.1763292</v>
      </c>
      <c r="H71" s="6">
        <f>Table5[[#This Row],[kg_co2e_total]]/Table5[[#This Row],[Extraction rate]]</f>
        <v>0.35</v>
      </c>
      <c r="I71" s="6">
        <f>Table5[[#This Row],[l_blue_green_wf]]/Table5[[#This Row],[Extraction rate]]</f>
        <v>348.6021222</v>
      </c>
      <c r="J71" s="6">
        <f>Table5[[#This Row],[l_blue_wf_total]]/Table5[[#This Row],[Extraction rate]]</f>
        <v>9.4257929409999992</v>
      </c>
      <c r="K71" s="6">
        <f>Table5[[#This Row],[l_green_wf]]/Table5[[#This Row],[Extraction rate]]</f>
        <v>339.1763292</v>
      </c>
      <c r="L71" s="5">
        <v>1</v>
      </c>
      <c r="M71" s="5"/>
      <c r="N71" s="5"/>
      <c r="O71" s="5"/>
    </row>
    <row r="72" spans="1:15" x14ac:dyDescent="0.3">
      <c r="A72" s="3" t="s">
        <v>90</v>
      </c>
      <c r="B72" s="3">
        <v>104945</v>
      </c>
      <c r="C72" s="3">
        <v>2805</v>
      </c>
      <c r="D72" s="3">
        <v>1.3205209675324658</v>
      </c>
      <c r="E72" s="3">
        <v>3762.7460420000002</v>
      </c>
      <c r="F72" s="3">
        <v>272.38242630000002</v>
      </c>
      <c r="G72" s="3">
        <v>3490.3636160000001</v>
      </c>
      <c r="H72" s="4">
        <f>Table5[[#This Row],[kg_co2e_total]]/Table5[[#This Row],[Extraction rate]]</f>
        <v>1.3205209675324658</v>
      </c>
      <c r="I72" s="4">
        <f>Table5[[#This Row],[l_blue_green_wf]]/Table5[[#This Row],[Extraction rate]]</f>
        <v>3762.7460420000002</v>
      </c>
      <c r="J72" s="4">
        <f>Table5[[#This Row],[l_blue_wf_total]]/Table5[[#This Row],[Extraction rate]]</f>
        <v>272.38242630000002</v>
      </c>
      <c r="K72" s="4">
        <f>Table5[[#This Row],[l_green_wf]]/Table5[[#This Row],[Extraction rate]]</f>
        <v>3490.3636160000001</v>
      </c>
      <c r="L72" s="5">
        <v>1</v>
      </c>
      <c r="M72" s="5"/>
      <c r="N72" s="5"/>
      <c r="O72" s="5"/>
    </row>
    <row r="73" spans="1:15" x14ac:dyDescent="0.3">
      <c r="A73" s="3" t="s">
        <v>91</v>
      </c>
      <c r="B73" s="3">
        <v>74618</v>
      </c>
      <c r="C73" s="3">
        <v>2625</v>
      </c>
      <c r="D73" s="3">
        <v>0.35</v>
      </c>
      <c r="E73" s="3">
        <v>1748.38509</v>
      </c>
      <c r="F73" s="3">
        <v>76.026219080000004</v>
      </c>
      <c r="G73" s="3">
        <v>1672.3588709999999</v>
      </c>
      <c r="H73" s="4">
        <f>Table5[[#This Row],[kg_co2e_total]]/Table5[[#This Row],[Extraction rate]]</f>
        <v>0.35</v>
      </c>
      <c r="I73" s="4">
        <f>Table5[[#This Row],[l_blue_green_wf]]/Table5[[#This Row],[Extraction rate]]</f>
        <v>1748.38509</v>
      </c>
      <c r="J73" s="4">
        <f>Table5[[#This Row],[l_blue_wf_total]]/Table5[[#This Row],[Extraction rate]]</f>
        <v>76.026219080000004</v>
      </c>
      <c r="K73" s="4">
        <f>Table5[[#This Row],[l_green_wf]]/Table5[[#This Row],[Extraction rate]]</f>
        <v>1672.3588709999999</v>
      </c>
      <c r="L73" s="5">
        <v>1</v>
      </c>
      <c r="M73" s="5"/>
      <c r="N73" s="5"/>
      <c r="O73" s="5"/>
    </row>
    <row r="74" spans="1:15" x14ac:dyDescent="0.3">
      <c r="A74" s="3" t="s">
        <v>92</v>
      </c>
      <c r="B74" s="3">
        <v>54233</v>
      </c>
      <c r="C74" s="5">
        <v>2765</v>
      </c>
      <c r="D74" s="5">
        <v>4.4000000000000004</v>
      </c>
      <c r="E74" s="10">
        <v>6323.2834970000004</v>
      </c>
      <c r="F74" s="10">
        <v>4629.2834970000004</v>
      </c>
      <c r="G74" s="10">
        <v>1694</v>
      </c>
      <c r="H74" s="9">
        <f>Table5[[#This Row],[kg_co2e_total]]/Table5[[#This Row],[Extraction rate]]</f>
        <v>4.4000000000000004</v>
      </c>
      <c r="I74" s="9">
        <f>Table5[[#This Row],[l_blue_green_wf]]/Table5[[#This Row],[Extraction rate]]</f>
        <v>6323.2834970000004</v>
      </c>
      <c r="J74" s="9">
        <f>Table5[[#This Row],[l_blue_wf_total]]/Table5[[#This Row],[Extraction rate]]</f>
        <v>4629.2834970000004</v>
      </c>
      <c r="K74" s="9">
        <f>Table5[[#This Row],[l_green_wf]]/Table5[[#This Row],[Extraction rate]]</f>
        <v>1694</v>
      </c>
      <c r="L74" s="5">
        <v>1</v>
      </c>
      <c r="M74" s="5"/>
      <c r="N74" s="5"/>
      <c r="O74" s="5"/>
    </row>
    <row r="75" spans="1:15" x14ac:dyDescent="0.3">
      <c r="A75" s="3" t="s">
        <v>93</v>
      </c>
      <c r="B75" s="3">
        <v>55236</v>
      </c>
      <c r="C75" s="3">
        <v>2555</v>
      </c>
      <c r="D75" s="3">
        <v>1.9595243926659702</v>
      </c>
      <c r="E75" s="3">
        <v>1088.6256803011756</v>
      </c>
      <c r="F75" s="3">
        <v>63.817154024065047</v>
      </c>
      <c r="G75" s="3">
        <v>1024.8085261979047</v>
      </c>
      <c r="H75" s="4">
        <f>Table5[[#This Row],[kg_co2e_total]]/Table5[[#This Row],[Extraction rate]]</f>
        <v>0.51735356747006322</v>
      </c>
      <c r="I75" s="4">
        <f>Table5[[#This Row],[l_blue_green_wf]]/Table5[[#This Row],[Extraction rate]]</f>
        <v>287.41891728996922</v>
      </c>
      <c r="J75" s="4">
        <f>Table5[[#This Row],[l_blue_wf_total]]/Table5[[#This Row],[Extraction rate]]</f>
        <v>16.849002964039457</v>
      </c>
      <c r="K75" s="4">
        <f>Table5[[#This Row],[l_green_wf]]/Table5[[#This Row],[Extraction rate]]</f>
        <v>270.56991430501785</v>
      </c>
      <c r="L75" s="5">
        <v>3.7875923079999998</v>
      </c>
      <c r="M75" s="5"/>
      <c r="N75" s="5"/>
      <c r="O75" s="5"/>
    </row>
    <row r="76" spans="1:15" x14ac:dyDescent="0.3">
      <c r="A76" s="3" t="s">
        <v>94</v>
      </c>
      <c r="B76" s="3">
        <v>15557</v>
      </c>
      <c r="C76" s="3">
        <v>2555</v>
      </c>
      <c r="D76" s="3">
        <v>7.4218795169999998</v>
      </c>
      <c r="E76" s="3">
        <v>4123.2702529999997</v>
      </c>
      <c r="F76" s="3">
        <v>241.71336170000001</v>
      </c>
      <c r="G76" s="3">
        <v>3881.5568910000002</v>
      </c>
      <c r="H76" s="4">
        <f>Table5[[#This Row],[kg_co2e_total]]/Table5[[#This Row],[Extraction rate]]</f>
        <v>7.4218795169999998</v>
      </c>
      <c r="I76" s="4">
        <f>Table5[[#This Row],[l_blue_green_wf]]/Table5[[#This Row],[Extraction rate]]</f>
        <v>4123.2702529999997</v>
      </c>
      <c r="J76" s="4">
        <f>Table5[[#This Row],[l_blue_wf_total]]/Table5[[#This Row],[Extraction rate]]</f>
        <v>241.71336170000001</v>
      </c>
      <c r="K76" s="4">
        <f>Table5[[#This Row],[l_green_wf]]/Table5[[#This Row],[Extraction rate]]</f>
        <v>3881.5568910000002</v>
      </c>
      <c r="L76" s="5">
        <v>1</v>
      </c>
      <c r="M76" s="5"/>
      <c r="N76" s="5"/>
      <c r="O76" s="5"/>
    </row>
    <row r="77" spans="1:15" x14ac:dyDescent="0.3">
      <c r="A77" s="3" t="s">
        <v>95</v>
      </c>
      <c r="B77" s="3">
        <v>54240</v>
      </c>
      <c r="C77" s="5">
        <v>2766</v>
      </c>
      <c r="D77" s="5">
        <v>6.91</v>
      </c>
      <c r="E77" s="5">
        <v>0</v>
      </c>
      <c r="F77" s="5">
        <v>0</v>
      </c>
      <c r="G77" s="5">
        <v>0</v>
      </c>
      <c r="H77" s="6">
        <f>Table5[[#This Row],[kg_co2e_total]]/Table5[[#This Row],[Extraction rate]]</f>
        <v>6.91</v>
      </c>
      <c r="I77" s="6">
        <f>Table5[[#This Row],[l_blue_green_wf]]/Table5[[#This Row],[Extraction rate]]</f>
        <v>0</v>
      </c>
      <c r="J77" s="6">
        <f>Table5[[#This Row],[l_blue_wf_total]]/Table5[[#This Row],[Extraction rate]]</f>
        <v>0</v>
      </c>
      <c r="K77" s="6">
        <f>Table5[[#This Row],[l_green_wf]]/Table5[[#This Row],[Extraction rate]]</f>
        <v>0</v>
      </c>
      <c r="L77" s="5">
        <v>1</v>
      </c>
      <c r="M77" s="5"/>
      <c r="N77" s="5"/>
      <c r="O77" s="5"/>
    </row>
    <row r="78" spans="1:15" x14ac:dyDescent="0.3">
      <c r="A78" s="3" t="s">
        <v>96</v>
      </c>
      <c r="B78" s="3">
        <v>56571</v>
      </c>
      <c r="D78" s="3">
        <v>1.5771428569999999</v>
      </c>
      <c r="E78" s="3">
        <v>1996.467981</v>
      </c>
      <c r="F78" s="3">
        <v>352.44516499999997</v>
      </c>
      <c r="G78" s="3">
        <v>1644.0228159999999</v>
      </c>
      <c r="H78" s="4">
        <f>Table5[[#This Row],[kg_co2e_total]]/Table5[[#This Row],[Extraction rate]]</f>
        <v>1.5771428569999999</v>
      </c>
      <c r="I78" s="4">
        <f>Table5[[#This Row],[l_blue_green_wf]]/Table5[[#This Row],[Extraction rate]]</f>
        <v>1996.467981</v>
      </c>
      <c r="J78" s="4">
        <f>Table5[[#This Row],[l_blue_wf_total]]/Table5[[#This Row],[Extraction rate]]</f>
        <v>352.44516499999997</v>
      </c>
      <c r="K78" s="4">
        <f>Table5[[#This Row],[l_green_wf]]/Table5[[#This Row],[Extraction rate]]</f>
        <v>1644.0228159999999</v>
      </c>
      <c r="L78" s="5">
        <v>1</v>
      </c>
      <c r="M78" s="5"/>
      <c r="N78" s="5"/>
      <c r="O78" s="5"/>
    </row>
    <row r="79" spans="1:15" x14ac:dyDescent="0.3">
      <c r="A79" s="3" t="s">
        <v>97</v>
      </c>
      <c r="B79" s="3">
        <v>16574</v>
      </c>
      <c r="C79" s="5">
        <v>2542</v>
      </c>
      <c r="D79" s="5">
        <v>1.5771428569999999</v>
      </c>
      <c r="E79" s="5">
        <v>1996.467981</v>
      </c>
      <c r="F79" s="5">
        <v>352.44516499999997</v>
      </c>
      <c r="G79" s="5">
        <v>1644.0228159999999</v>
      </c>
      <c r="H79" s="6">
        <f>Table5[[#This Row],[kg_co2e_total]]/Table5[[#This Row],[Extraction rate]]</f>
        <v>1.5771428569999999</v>
      </c>
      <c r="I79" s="6">
        <f>Table5[[#This Row],[l_blue_green_wf]]/Table5[[#This Row],[Extraction rate]]</f>
        <v>1996.467981</v>
      </c>
      <c r="J79" s="6">
        <f>Table5[[#This Row],[l_blue_wf_total]]/Table5[[#This Row],[Extraction rate]]</f>
        <v>352.44516499999997</v>
      </c>
      <c r="K79" s="6">
        <f>Table5[[#This Row],[l_green_wf]]/Table5[[#This Row],[Extraction rate]]</f>
        <v>1644.0228159999999</v>
      </c>
      <c r="L79" s="5">
        <v>1</v>
      </c>
      <c r="M79" s="5"/>
      <c r="N79" s="5"/>
      <c r="O79" s="5"/>
    </row>
    <row r="80" spans="1:15" x14ac:dyDescent="0.3">
      <c r="A80" s="3" t="s">
        <v>98</v>
      </c>
      <c r="B80" s="3">
        <v>16440</v>
      </c>
      <c r="C80" s="5">
        <v>2533</v>
      </c>
      <c r="D80" s="5">
        <v>0.35</v>
      </c>
      <c r="E80" s="5">
        <v>1376.360504</v>
      </c>
      <c r="F80" s="5">
        <v>4.1871516819999997</v>
      </c>
      <c r="G80" s="5">
        <v>1372.173352</v>
      </c>
      <c r="H80" s="6">
        <f>Table5[[#This Row],[kg_co2e_total]]/Table5[[#This Row],[Extraction rate]]</f>
        <v>0.35</v>
      </c>
      <c r="I80" s="6">
        <f>Table5[[#This Row],[l_blue_green_wf]]/Table5[[#This Row],[Extraction rate]]</f>
        <v>1376.360504</v>
      </c>
      <c r="J80" s="6">
        <f>Table5[[#This Row],[l_blue_wf_total]]/Table5[[#This Row],[Extraction rate]]</f>
        <v>4.1871516819999997</v>
      </c>
      <c r="K80" s="6">
        <f>Table5[[#This Row],[l_green_wf]]/Table5[[#This Row],[Extraction rate]]</f>
        <v>1372.173352</v>
      </c>
      <c r="L80" s="5">
        <v>1</v>
      </c>
      <c r="M80" s="5"/>
      <c r="N80" s="5"/>
      <c r="O80" s="5"/>
    </row>
    <row r="81" spans="1:15" x14ac:dyDescent="0.3">
      <c r="A81" s="3" t="s">
        <v>99</v>
      </c>
      <c r="B81" s="3">
        <v>16446</v>
      </c>
      <c r="C81" s="5">
        <v>2533</v>
      </c>
      <c r="D81" s="5">
        <v>0.35</v>
      </c>
      <c r="E81" s="5">
        <v>1376.360504</v>
      </c>
      <c r="F81" s="5">
        <v>4.1871516819999997</v>
      </c>
      <c r="G81" s="5">
        <v>1372.173352</v>
      </c>
      <c r="H81" s="6">
        <f>Table5[[#This Row],[kg_co2e_total]]/Table5[[#This Row],[Extraction rate]]</f>
        <v>0.35</v>
      </c>
      <c r="I81" s="6">
        <f>Table5[[#This Row],[l_blue_green_wf]]/Table5[[#This Row],[Extraction rate]]</f>
        <v>1376.360504</v>
      </c>
      <c r="J81" s="6">
        <f>Table5[[#This Row],[l_blue_wf_total]]/Table5[[#This Row],[Extraction rate]]</f>
        <v>4.1871516819999997</v>
      </c>
      <c r="K81" s="6">
        <f>Table5[[#This Row],[l_green_wf]]/Table5[[#This Row],[Extraction rate]]</f>
        <v>1372.173352</v>
      </c>
      <c r="L81" s="5">
        <v>1</v>
      </c>
      <c r="M81" s="5"/>
      <c r="N81" s="5"/>
      <c r="O81" s="5"/>
    </row>
    <row r="82" spans="1:15" x14ac:dyDescent="0.3">
      <c r="A82" s="3" t="s">
        <v>100</v>
      </c>
      <c r="B82" s="3">
        <v>106464</v>
      </c>
      <c r="C82" s="5">
        <v>2534</v>
      </c>
      <c r="D82" s="5">
        <v>0.35</v>
      </c>
      <c r="E82" s="5">
        <v>285.94944149999998</v>
      </c>
      <c r="F82" s="5">
        <v>11.680364389999999</v>
      </c>
      <c r="G82" s="5">
        <v>274.2690771</v>
      </c>
      <c r="H82" s="6">
        <f>Table5[[#This Row],[kg_co2e_total]]/Table5[[#This Row],[Extraction rate]]</f>
        <v>0.35</v>
      </c>
      <c r="I82" s="6">
        <f>Table5[[#This Row],[l_blue_green_wf]]/Table5[[#This Row],[Extraction rate]]</f>
        <v>285.94944149999998</v>
      </c>
      <c r="J82" s="6">
        <f>Table5[[#This Row],[l_blue_wf_total]]/Table5[[#This Row],[Extraction rate]]</f>
        <v>11.680364389999999</v>
      </c>
      <c r="K82" s="6">
        <f>Table5[[#This Row],[l_green_wf]]/Table5[[#This Row],[Extraction rate]]</f>
        <v>274.2690771</v>
      </c>
      <c r="L82" s="5">
        <v>1</v>
      </c>
      <c r="M82" s="5"/>
      <c r="N82" s="5"/>
      <c r="O82" s="5"/>
    </row>
    <row r="83" spans="1:15" x14ac:dyDescent="0.3">
      <c r="A83" s="3" t="s">
        <v>101</v>
      </c>
      <c r="B83" s="3">
        <v>55573</v>
      </c>
      <c r="C83" s="5">
        <v>2555</v>
      </c>
      <c r="D83" s="5">
        <v>7.4218795169999998</v>
      </c>
      <c r="E83" s="5">
        <v>4123.2702529999997</v>
      </c>
      <c r="F83" s="5">
        <v>241.71336170000001</v>
      </c>
      <c r="G83" s="5">
        <v>3881.5568910000002</v>
      </c>
      <c r="H83" s="6">
        <f>Table5[[#This Row],[kg_co2e_total]]/Table5[[#This Row],[Extraction rate]]</f>
        <v>3.4926491844705883</v>
      </c>
      <c r="I83" s="6">
        <f>Table5[[#This Row],[l_blue_green_wf]]/Table5[[#This Row],[Extraction rate]]</f>
        <v>1940.3624719999998</v>
      </c>
      <c r="J83" s="6">
        <f>Table5[[#This Row],[l_blue_wf_total]]/Table5[[#This Row],[Extraction rate]]</f>
        <v>113.74746432941177</v>
      </c>
      <c r="K83" s="6">
        <f>Table5[[#This Row],[l_green_wf]]/Table5[[#This Row],[Extraction rate]]</f>
        <v>1826.6150075294117</v>
      </c>
      <c r="L83" s="5">
        <v>2.125</v>
      </c>
      <c r="M83" s="5">
        <v>241</v>
      </c>
      <c r="N83" s="5" t="s">
        <v>102</v>
      </c>
      <c r="O83" s="5"/>
    </row>
    <row r="84" spans="1:15" x14ac:dyDescent="0.3">
      <c r="A84" s="3" t="s">
        <v>103</v>
      </c>
      <c r="B84" s="3">
        <v>17246</v>
      </c>
      <c r="C84" s="3">
        <v>2601</v>
      </c>
      <c r="D84" s="3">
        <v>0.22</v>
      </c>
      <c r="E84" s="3">
        <v>154.8423841</v>
      </c>
      <c r="F84" s="3">
        <v>38.552634820000002</v>
      </c>
      <c r="G84" s="3">
        <v>116.2897493</v>
      </c>
      <c r="H84" s="4">
        <f>Table5[[#This Row],[kg_co2e_total]]/Table5[[#This Row],[Extraction rate]]</f>
        <v>0.22</v>
      </c>
      <c r="I84" s="4">
        <f>Table5[[#This Row],[l_blue_green_wf]]/Table5[[#This Row],[Extraction rate]]</f>
        <v>154.8423841</v>
      </c>
      <c r="J84" s="4">
        <f>Table5[[#This Row],[l_blue_wf_total]]/Table5[[#This Row],[Extraction rate]]</f>
        <v>38.552634820000002</v>
      </c>
      <c r="K84" s="4">
        <f>Table5[[#This Row],[l_green_wf]]/Table5[[#This Row],[Extraction rate]]</f>
        <v>116.2897493</v>
      </c>
      <c r="L84" s="5">
        <v>1</v>
      </c>
      <c r="M84" s="5"/>
      <c r="N84" s="5"/>
      <c r="O84" s="5"/>
    </row>
    <row r="85" spans="1:15" x14ac:dyDescent="0.3">
      <c r="A85" s="3" t="s">
        <v>104</v>
      </c>
      <c r="B85" s="3">
        <v>17258</v>
      </c>
      <c r="C85" s="3">
        <v>2605</v>
      </c>
      <c r="D85" s="3">
        <v>0.35</v>
      </c>
      <c r="E85" s="3">
        <v>348.6021222</v>
      </c>
      <c r="F85" s="3">
        <v>9.4257929409999992</v>
      </c>
      <c r="G85" s="3">
        <v>339.1763292</v>
      </c>
      <c r="H85" s="4">
        <f>Table5[[#This Row],[kg_co2e_total]]/Table5[[#This Row],[Extraction rate]]</f>
        <v>0.35</v>
      </c>
      <c r="I85" s="4">
        <f>Table5[[#This Row],[l_blue_green_wf]]/Table5[[#This Row],[Extraction rate]]</f>
        <v>348.6021222</v>
      </c>
      <c r="J85" s="4">
        <f>Table5[[#This Row],[l_blue_wf_total]]/Table5[[#This Row],[Extraction rate]]</f>
        <v>9.4257929409999992</v>
      </c>
      <c r="K85" s="4">
        <f>Table5[[#This Row],[l_green_wf]]/Table5[[#This Row],[Extraction rate]]</f>
        <v>339.1763292</v>
      </c>
      <c r="L85" s="5">
        <v>1</v>
      </c>
      <c r="M85" s="5"/>
      <c r="N85" s="5"/>
      <c r="O85" s="5"/>
    </row>
    <row r="86" spans="1:15" x14ac:dyDescent="0.3">
      <c r="A86" s="3" t="s">
        <v>105</v>
      </c>
      <c r="B86" s="3">
        <v>96496</v>
      </c>
      <c r="C86" s="5">
        <v>2546</v>
      </c>
      <c r="D86" s="10">
        <v>0.26200000000000001</v>
      </c>
      <c r="E86" s="5">
        <v>4635.5098330000001</v>
      </c>
      <c r="F86" s="5">
        <v>6.7440021080000001</v>
      </c>
      <c r="G86" s="5">
        <v>4628.7658309999997</v>
      </c>
      <c r="H86" s="6">
        <f>Table5[[#This Row],[kg_co2e_total]]/Table5[[#This Row],[Extraction rate]]</f>
        <v>0.26200000000000001</v>
      </c>
      <c r="I86" s="6">
        <f>Table5[[#This Row],[l_blue_green_wf]]/Table5[[#This Row],[Extraction rate]]</f>
        <v>4635.5098330000001</v>
      </c>
      <c r="J86" s="6">
        <f>Table5[[#This Row],[l_blue_wf_total]]/Table5[[#This Row],[Extraction rate]]</f>
        <v>6.7440021080000001</v>
      </c>
      <c r="K86" s="6">
        <f>Table5[[#This Row],[l_green_wf]]/Table5[[#This Row],[Extraction rate]]</f>
        <v>4628.7658309999997</v>
      </c>
      <c r="L86" s="5">
        <v>1</v>
      </c>
      <c r="M86" s="5"/>
      <c r="N86" s="5"/>
      <c r="O86" s="5"/>
    </row>
    <row r="87" spans="1:15" x14ac:dyDescent="0.3">
      <c r="A87" s="3" t="s">
        <v>106</v>
      </c>
      <c r="B87" s="3">
        <v>26236</v>
      </c>
      <c r="C87" s="5">
        <v>2848</v>
      </c>
      <c r="D87" s="5">
        <v>7.8618344210000002</v>
      </c>
      <c r="E87" s="5">
        <v>1259.8780369999999</v>
      </c>
      <c r="F87" s="5">
        <v>125.8680942</v>
      </c>
      <c r="G87" s="5">
        <v>1134.009943</v>
      </c>
      <c r="H87" s="6">
        <f>Table5[[#This Row],[kg_co2e_total]]/Table5[[#This Row],[Extraction rate]]</f>
        <v>9.5290935278860811</v>
      </c>
      <c r="I87" s="6">
        <f>Table5[[#This Row],[l_blue_green_wf]]/Table5[[#This Row],[Extraction rate]]</f>
        <v>1527.0603532725456</v>
      </c>
      <c r="J87" s="6">
        <f>Table5[[#This Row],[l_blue_wf_total]]/Table5[[#This Row],[Extraction rate]]</f>
        <v>152.56093903539812</v>
      </c>
      <c r="K87" s="6">
        <f>Table5[[#This Row],[l_green_wf]]/Table5[[#This Row],[Extraction rate]]</f>
        <v>1374.4994144795617</v>
      </c>
      <c r="L87" s="5">
        <v>0.82503486800638604</v>
      </c>
      <c r="M87" s="5"/>
      <c r="N87" s="5"/>
      <c r="O87" s="5"/>
    </row>
    <row r="88" spans="1:15" x14ac:dyDescent="0.3">
      <c r="A88" s="11" t="s">
        <v>107</v>
      </c>
      <c r="B88" s="5">
        <v>16835</v>
      </c>
      <c r="C88" s="5">
        <v>2605</v>
      </c>
      <c r="D88" s="5">
        <v>0.35</v>
      </c>
      <c r="E88" s="5">
        <v>348.6021222</v>
      </c>
      <c r="F88" s="5">
        <v>9.4257929409999992</v>
      </c>
      <c r="G88" s="5">
        <v>339.1763292</v>
      </c>
      <c r="H88" s="6">
        <f>Table5[[#This Row],[kg_co2e_total]]/Table5[[#This Row],[Extraction rate]]</f>
        <v>0.35</v>
      </c>
      <c r="I88" s="6">
        <f>Table5[[#This Row],[l_blue_green_wf]]/Table5[[#This Row],[Extraction rate]]</f>
        <v>348.6021222</v>
      </c>
      <c r="J88" s="6">
        <f>Table5[[#This Row],[l_blue_wf_total]]/Table5[[#This Row],[Extraction rate]]</f>
        <v>9.4257929409999992</v>
      </c>
      <c r="K88" s="6">
        <f>Table5[[#This Row],[l_green_wf]]/Table5[[#This Row],[Extraction rate]]</f>
        <v>339.1763292</v>
      </c>
      <c r="L88" s="5">
        <v>1</v>
      </c>
      <c r="M88" s="5"/>
      <c r="N88" s="5"/>
      <c r="O88" s="5"/>
    </row>
    <row r="89" spans="1:15" x14ac:dyDescent="0.3">
      <c r="A89" s="11" t="s">
        <v>108</v>
      </c>
      <c r="B89" s="5">
        <v>55340</v>
      </c>
      <c r="C89" s="5">
        <v>2546</v>
      </c>
      <c r="D89" s="5">
        <v>0.26200000000000001</v>
      </c>
      <c r="E89" s="5">
        <v>4635.5098330000001</v>
      </c>
      <c r="F89" s="5">
        <v>6.7440021080000001</v>
      </c>
      <c r="G89" s="5">
        <v>4628.7658309999997</v>
      </c>
      <c r="H89" s="6">
        <f>Table5[[#This Row],[kg_co2e_total]]/Table5[[#This Row],[Extraction rate]]</f>
        <v>0.26200000000000001</v>
      </c>
      <c r="I89" s="6">
        <f>Table5[[#This Row],[l_blue_green_wf]]/Table5[[#This Row],[Extraction rate]]</f>
        <v>4635.5098330000001</v>
      </c>
      <c r="J89" s="6">
        <f>Table5[[#This Row],[l_blue_wf_total]]/Table5[[#This Row],[Extraction rate]]</f>
        <v>6.7440021080000001</v>
      </c>
      <c r="K89" s="6">
        <f>Table5[[#This Row],[l_green_wf]]/Table5[[#This Row],[Extraction rate]]</f>
        <v>4628.7658309999997</v>
      </c>
      <c r="L89" s="5">
        <v>1</v>
      </c>
      <c r="M89" s="5"/>
      <c r="N89" s="5"/>
      <c r="O89" s="5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AF4A-022B-4970-810D-9DBD61D6325B}">
  <dimension ref="A1:F42"/>
  <sheetViews>
    <sheetView workbookViewId="0">
      <selection activeCell="D8" sqref="D8"/>
    </sheetView>
  </sheetViews>
  <sheetFormatPr defaultRowHeight="13.2" x14ac:dyDescent="0.25"/>
  <cols>
    <col min="1" max="1" width="40.5546875" bestFit="1" customWidth="1"/>
    <col min="2" max="2" width="10.5546875" customWidth="1"/>
    <col min="3" max="3" width="25.6640625" customWidth="1"/>
    <col min="4" max="4" width="27.5546875" customWidth="1"/>
    <col min="5" max="5" width="26.5546875" customWidth="1"/>
    <col min="6" max="6" width="23.109375" customWidth="1"/>
  </cols>
  <sheetData>
    <row r="1" spans="1:6" x14ac:dyDescent="0.25">
      <c r="A1" s="13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25">
      <c r="A2" t="s">
        <v>116</v>
      </c>
      <c r="B2" s="14">
        <v>1</v>
      </c>
      <c r="C2">
        <v>1.3205209675324658</v>
      </c>
      <c r="D2">
        <v>3762.7460420000002</v>
      </c>
      <c r="E2">
        <v>272.38242630000002</v>
      </c>
      <c r="F2">
        <v>3490.3636160000001</v>
      </c>
    </row>
    <row r="3" spans="1:6" x14ac:dyDescent="0.25">
      <c r="A3" t="s">
        <v>117</v>
      </c>
      <c r="B3" s="14">
        <v>2</v>
      </c>
      <c r="C3">
        <v>1.3205209675324658</v>
      </c>
      <c r="D3">
        <v>3762.7460420000002</v>
      </c>
      <c r="E3">
        <v>272.38242630000002</v>
      </c>
      <c r="F3">
        <v>3490.3636160000001</v>
      </c>
    </row>
    <row r="4" spans="1:6" x14ac:dyDescent="0.25">
      <c r="A4" t="s">
        <v>118</v>
      </c>
      <c r="B4" s="14">
        <v>3</v>
      </c>
      <c r="C4">
        <v>0.41433373504839027</v>
      </c>
      <c r="D4">
        <v>1810.8632117563259</v>
      </c>
      <c r="E4">
        <v>316.28247558533383</v>
      </c>
      <c r="F4">
        <v>1494.580736471961</v>
      </c>
    </row>
    <row r="5" spans="1:6" x14ac:dyDescent="0.25">
      <c r="A5" t="s">
        <v>119</v>
      </c>
      <c r="B5" s="14">
        <v>4</v>
      </c>
      <c r="C5">
        <v>1.3247854350785488</v>
      </c>
      <c r="D5">
        <v>3774.8973889113977</v>
      </c>
      <c r="E5">
        <v>273.26205339085203</v>
      </c>
      <c r="F5">
        <v>3501.6353358215142</v>
      </c>
    </row>
    <row r="6" spans="1:6" x14ac:dyDescent="0.25">
      <c r="A6" t="s">
        <v>120</v>
      </c>
      <c r="B6" s="14">
        <v>5</v>
      </c>
      <c r="C6">
        <v>0</v>
      </c>
      <c r="D6">
        <v>3202.457496</v>
      </c>
      <c r="E6">
        <v>72.835740729999998</v>
      </c>
      <c r="F6">
        <v>3129.6217550000001</v>
      </c>
    </row>
    <row r="7" spans="1:6" x14ac:dyDescent="0.25">
      <c r="A7" t="s">
        <v>121</v>
      </c>
      <c r="B7" s="14">
        <v>6</v>
      </c>
      <c r="C7">
        <v>0.37099638616417391</v>
      </c>
      <c r="D7">
        <v>1621.4554852039346</v>
      </c>
      <c r="E7">
        <v>283.20082465772009</v>
      </c>
      <c r="F7">
        <v>1338.2546608157036</v>
      </c>
    </row>
    <row r="8" spans="1:6" x14ac:dyDescent="0.25">
      <c r="A8" t="s">
        <v>122</v>
      </c>
      <c r="B8" s="14">
        <v>7</v>
      </c>
      <c r="C8">
        <v>1.5505000000000002</v>
      </c>
      <c r="D8">
        <v>985.8218849304742</v>
      </c>
      <c r="E8">
        <v>985.8218849304742</v>
      </c>
      <c r="F8">
        <v>0</v>
      </c>
    </row>
    <row r="9" spans="1:6" x14ac:dyDescent="0.25">
      <c r="A9" t="s">
        <v>123</v>
      </c>
      <c r="B9" s="14">
        <v>8</v>
      </c>
      <c r="C9">
        <v>1.5505000000000002</v>
      </c>
      <c r="D9">
        <v>985.8218849304742</v>
      </c>
      <c r="E9">
        <v>985.8218849304742</v>
      </c>
      <c r="F9">
        <v>0</v>
      </c>
    </row>
    <row r="10" spans="1:6" x14ac:dyDescent="0.25">
      <c r="A10" t="s">
        <v>124</v>
      </c>
      <c r="B10" s="14">
        <v>9</v>
      </c>
      <c r="C10">
        <v>1.5505000000000002</v>
      </c>
      <c r="D10">
        <v>985.8218849304742</v>
      </c>
      <c r="E10">
        <v>985.8218849304742</v>
      </c>
      <c r="F10">
        <v>0</v>
      </c>
    </row>
    <row r="11" spans="1:6" x14ac:dyDescent="0.25">
      <c r="A11" t="s">
        <v>125</v>
      </c>
      <c r="B11" s="14">
        <v>10</v>
      </c>
      <c r="C11">
        <v>4.4000000000000004</v>
      </c>
      <c r="D11">
        <v>6323.2834970000004</v>
      </c>
      <c r="E11">
        <v>4629.2834970000004</v>
      </c>
      <c r="F11">
        <v>1694</v>
      </c>
    </row>
    <row r="12" spans="1:6" x14ac:dyDescent="0.25">
      <c r="A12" t="s">
        <v>126</v>
      </c>
      <c r="B12" s="14">
        <v>11</v>
      </c>
      <c r="C12">
        <v>4.4000000000000004</v>
      </c>
      <c r="D12">
        <v>6323.2834970000004</v>
      </c>
      <c r="E12">
        <v>4629.2834970000004</v>
      </c>
      <c r="F12">
        <v>1694</v>
      </c>
    </row>
    <row r="13" spans="1:6" x14ac:dyDescent="0.25">
      <c r="A13" t="s">
        <v>127</v>
      </c>
      <c r="B13" s="14">
        <v>12</v>
      </c>
      <c r="C13">
        <v>1.56</v>
      </c>
      <c r="D13">
        <v>729</v>
      </c>
      <c r="E13">
        <v>66</v>
      </c>
      <c r="F13">
        <v>663</v>
      </c>
    </row>
    <row r="14" spans="1:6" x14ac:dyDescent="0.25">
      <c r="A14" t="s">
        <v>128</v>
      </c>
      <c r="B14" s="14">
        <v>13</v>
      </c>
      <c r="C14">
        <v>2.5071680000000001</v>
      </c>
      <c r="D14">
        <v>2594.2799178998002</v>
      </c>
      <c r="E14">
        <v>1587.4119178998001</v>
      </c>
      <c r="F14">
        <v>1006.8679999999999</v>
      </c>
    </row>
    <row r="15" spans="1:6" x14ac:dyDescent="0.25">
      <c r="A15" t="s">
        <v>82</v>
      </c>
      <c r="B15" s="14">
        <v>14</v>
      </c>
      <c r="C15">
        <v>8.6009437963300339</v>
      </c>
      <c r="D15">
        <v>3731.4159789999999</v>
      </c>
      <c r="E15">
        <v>334.48795619999999</v>
      </c>
      <c r="F15">
        <v>3396.9280220000001</v>
      </c>
    </row>
    <row r="16" spans="1:6" x14ac:dyDescent="0.25">
      <c r="A16" t="s">
        <v>129</v>
      </c>
      <c r="B16" s="14">
        <v>15</v>
      </c>
      <c r="C16">
        <v>82.675004800435033</v>
      </c>
      <c r="D16">
        <v>15489.51685</v>
      </c>
      <c r="E16">
        <v>199.7650457</v>
      </c>
      <c r="F16">
        <v>15289.75181</v>
      </c>
    </row>
    <row r="17" spans="1:6" x14ac:dyDescent="0.25">
      <c r="A17" t="s">
        <v>130</v>
      </c>
      <c r="B17" s="14">
        <v>16</v>
      </c>
      <c r="C17">
        <v>6.3370757649999998</v>
      </c>
      <c r="D17">
        <v>5629.4798950000004</v>
      </c>
      <c r="E17">
        <v>247.24029110000001</v>
      </c>
      <c r="F17">
        <v>5382.2396040000003</v>
      </c>
    </row>
    <row r="18" spans="1:6" x14ac:dyDescent="0.25">
      <c r="A18" t="s">
        <v>131</v>
      </c>
      <c r="B18" s="14">
        <v>17</v>
      </c>
      <c r="C18">
        <v>6.3370757649999998</v>
      </c>
      <c r="D18">
        <v>5629.4798950000004</v>
      </c>
      <c r="E18">
        <v>247.24029110000001</v>
      </c>
      <c r="F18">
        <v>5382.2396040000003</v>
      </c>
    </row>
    <row r="19" spans="1:6" x14ac:dyDescent="0.25">
      <c r="A19" t="s">
        <v>132</v>
      </c>
      <c r="B19" s="14">
        <v>18</v>
      </c>
      <c r="C19">
        <v>4.9568851893191539</v>
      </c>
      <c r="D19">
        <v>4369.8456929934018</v>
      </c>
      <c r="E19">
        <v>391.71745069024792</v>
      </c>
      <c r="F19">
        <v>3978.1282413662775</v>
      </c>
    </row>
    <row r="20" spans="1:6" x14ac:dyDescent="0.25">
      <c r="A20" t="s">
        <v>133</v>
      </c>
      <c r="B20" s="14">
        <v>19</v>
      </c>
      <c r="C20">
        <v>7.4269348839999996</v>
      </c>
      <c r="D20">
        <v>3505.0733919999998</v>
      </c>
      <c r="E20">
        <v>177.352844</v>
      </c>
      <c r="F20">
        <v>3327.7205479999998</v>
      </c>
    </row>
    <row r="21" spans="1:6" x14ac:dyDescent="0.25">
      <c r="A21" t="s">
        <v>134</v>
      </c>
      <c r="B21" s="14">
        <v>20</v>
      </c>
      <c r="C21">
        <v>8.6954639744430402</v>
      </c>
      <c r="D21">
        <v>1393.4691951362729</v>
      </c>
      <c r="E21">
        <v>139.21451661769908</v>
      </c>
      <c r="F21">
        <v>1254.254678739781</v>
      </c>
    </row>
    <row r="22" spans="1:6" x14ac:dyDescent="0.25">
      <c r="A22" t="s">
        <v>135</v>
      </c>
      <c r="B22" s="14">
        <v>21</v>
      </c>
      <c r="C22">
        <v>5.4165495407292052</v>
      </c>
      <c r="D22">
        <v>5182.2914203649998</v>
      </c>
      <c r="E22">
        <v>291.59222499372459</v>
      </c>
      <c r="F22">
        <v>4890.6991950389165</v>
      </c>
    </row>
    <row r="23" spans="1:6" x14ac:dyDescent="0.25">
      <c r="A23" t="s">
        <v>136</v>
      </c>
      <c r="B23" s="14">
        <v>22</v>
      </c>
      <c r="C23">
        <v>0.27</v>
      </c>
      <c r="D23">
        <v>2831.2115439999998</v>
      </c>
      <c r="E23">
        <v>63.842237470000001</v>
      </c>
      <c r="F23">
        <v>2767.3693060000001</v>
      </c>
    </row>
    <row r="24" spans="1:6" x14ac:dyDescent="0.25">
      <c r="A24" t="s">
        <v>137</v>
      </c>
      <c r="B24" s="14">
        <v>23</v>
      </c>
      <c r="C24">
        <v>0.217</v>
      </c>
      <c r="D24">
        <v>1748.38509</v>
      </c>
      <c r="E24">
        <v>76.026219080000004</v>
      </c>
      <c r="F24">
        <v>1672.3588709999999</v>
      </c>
    </row>
    <row r="25" spans="1:6" x14ac:dyDescent="0.25">
      <c r="A25" t="s">
        <v>138</v>
      </c>
      <c r="B25" s="14">
        <v>24</v>
      </c>
      <c r="C25">
        <v>0.217</v>
      </c>
      <c r="D25">
        <v>1748.38509</v>
      </c>
      <c r="E25">
        <v>76.026219080000004</v>
      </c>
      <c r="F25">
        <v>1672.3588709999999</v>
      </c>
    </row>
    <row r="26" spans="1:6" x14ac:dyDescent="0.25">
      <c r="A26" t="s">
        <v>139</v>
      </c>
      <c r="B26" s="14">
        <v>25</v>
      </c>
      <c r="C26">
        <v>0.217</v>
      </c>
      <c r="D26">
        <v>1748.38509</v>
      </c>
      <c r="E26">
        <v>76.026219080000004</v>
      </c>
      <c r="F26">
        <v>1672.3588709999999</v>
      </c>
    </row>
    <row r="27" spans="1:6" x14ac:dyDescent="0.25">
      <c r="A27" t="s">
        <v>140</v>
      </c>
      <c r="B27" s="14">
        <v>26</v>
      </c>
      <c r="C27">
        <v>0.217</v>
      </c>
      <c r="D27">
        <v>1748.38509</v>
      </c>
      <c r="E27">
        <v>76.026219080000004</v>
      </c>
      <c r="F27">
        <v>1672.3588709999999</v>
      </c>
    </row>
    <row r="28" spans="1:6" x14ac:dyDescent="0.25">
      <c r="A28" t="s">
        <v>141</v>
      </c>
      <c r="B28" s="14">
        <v>27</v>
      </c>
      <c r="C28">
        <v>0.217</v>
      </c>
      <c r="D28">
        <v>2451.5075900000002</v>
      </c>
      <c r="E28">
        <v>23.200885450000001</v>
      </c>
      <c r="F28">
        <v>2428.3067040000001</v>
      </c>
    </row>
    <row r="29" spans="1:6" x14ac:dyDescent="0.25">
      <c r="A29" t="s">
        <v>142</v>
      </c>
      <c r="B29" s="14">
        <v>28</v>
      </c>
      <c r="C29">
        <v>0.79475000000000007</v>
      </c>
      <c r="D29">
        <v>10036.248406100001</v>
      </c>
      <c r="E29">
        <v>73.378964070500004</v>
      </c>
      <c r="F29">
        <v>9962.8694395999992</v>
      </c>
    </row>
    <row r="30" spans="1:6" x14ac:dyDescent="0.25">
      <c r="A30" t="s">
        <v>143</v>
      </c>
      <c r="B30" s="14">
        <v>29</v>
      </c>
      <c r="C30">
        <v>0.46700000000000003</v>
      </c>
      <c r="D30">
        <v>1804.156297</v>
      </c>
      <c r="E30">
        <v>0.54489375699999998</v>
      </c>
      <c r="F30">
        <v>1803.611404</v>
      </c>
    </row>
    <row r="31" spans="1:6" x14ac:dyDescent="0.25">
      <c r="A31" t="s">
        <v>144</v>
      </c>
      <c r="B31" s="14">
        <v>30</v>
      </c>
      <c r="C31">
        <v>0.21700000000000003</v>
      </c>
      <c r="D31">
        <v>1748.38509</v>
      </c>
      <c r="E31">
        <v>76.026219080000018</v>
      </c>
      <c r="F31">
        <v>1672.3588710000001</v>
      </c>
    </row>
    <row r="32" spans="1:6" x14ac:dyDescent="0.25">
      <c r="A32" t="s">
        <v>145</v>
      </c>
      <c r="B32" s="14">
        <v>32</v>
      </c>
      <c r="C32">
        <v>0.35</v>
      </c>
      <c r="D32">
        <v>348.6021222</v>
      </c>
      <c r="E32">
        <v>9.4257929409999992</v>
      </c>
      <c r="F32">
        <v>339.1763292</v>
      </c>
    </row>
    <row r="33" spans="1:6" x14ac:dyDescent="0.25">
      <c r="A33" t="s">
        <v>146</v>
      </c>
      <c r="B33" s="14">
        <v>33</v>
      </c>
      <c r="C33">
        <v>0.35006999999999999</v>
      </c>
      <c r="D33">
        <v>348.67184262443993</v>
      </c>
      <c r="E33">
        <v>9.4276780995881992</v>
      </c>
      <c r="F33">
        <v>339.24416446583996</v>
      </c>
    </row>
    <row r="34" spans="1:6" x14ac:dyDescent="0.25">
      <c r="A34" t="s">
        <v>147</v>
      </c>
      <c r="B34" s="14">
        <v>34</v>
      </c>
      <c r="C34">
        <v>0.35</v>
      </c>
      <c r="D34">
        <v>348.6021222</v>
      </c>
      <c r="E34">
        <v>9.4257929409999992</v>
      </c>
      <c r="F34">
        <v>339.17632920000005</v>
      </c>
    </row>
    <row r="35" spans="1:6" x14ac:dyDescent="0.25">
      <c r="A35" t="s">
        <v>148</v>
      </c>
      <c r="B35" s="14">
        <v>35</v>
      </c>
      <c r="C35">
        <v>0.35</v>
      </c>
      <c r="D35">
        <v>348.6021222</v>
      </c>
      <c r="E35">
        <v>9.4257929409999992</v>
      </c>
      <c r="F35">
        <v>339.17632920000005</v>
      </c>
    </row>
    <row r="36" spans="1:6" x14ac:dyDescent="0.25">
      <c r="A36" t="s">
        <v>149</v>
      </c>
      <c r="B36" s="14">
        <v>36</v>
      </c>
      <c r="C36">
        <v>0.35</v>
      </c>
      <c r="D36">
        <v>348.60212219999994</v>
      </c>
      <c r="E36">
        <v>9.4257929409999974</v>
      </c>
      <c r="F36">
        <v>339.1763292</v>
      </c>
    </row>
    <row r="37" spans="1:6" x14ac:dyDescent="0.25">
      <c r="A37" t="s">
        <v>150</v>
      </c>
      <c r="B37" s="14">
        <v>37</v>
      </c>
      <c r="C37">
        <v>0.37454238242748533</v>
      </c>
      <c r="D37">
        <v>373.0464839087582</v>
      </c>
      <c r="E37">
        <v>10.086739841115181</v>
      </c>
      <c r="F37">
        <v>362.95974400450586</v>
      </c>
    </row>
    <row r="38" spans="1:6" x14ac:dyDescent="0.25">
      <c r="A38" t="s">
        <v>151</v>
      </c>
      <c r="B38" s="14">
        <v>38</v>
      </c>
      <c r="C38">
        <v>0.35</v>
      </c>
      <c r="D38">
        <v>846.81814292499996</v>
      </c>
      <c r="E38">
        <v>7.3701151737499995</v>
      </c>
      <c r="F38">
        <v>839.44802757500008</v>
      </c>
    </row>
    <row r="39" spans="1:6" x14ac:dyDescent="0.25">
      <c r="A39" t="s">
        <v>152</v>
      </c>
      <c r="B39" s="14">
        <v>39</v>
      </c>
      <c r="C39">
        <v>0.92423547400611783</v>
      </c>
      <c r="D39">
        <v>920.54413614587327</v>
      </c>
      <c r="E39">
        <v>24.890434876310444</v>
      </c>
      <c r="F39">
        <v>895.65370111376319</v>
      </c>
    </row>
    <row r="40" spans="1:6" x14ac:dyDescent="0.25">
      <c r="A40" t="s">
        <v>153</v>
      </c>
      <c r="B40" s="14">
        <v>40</v>
      </c>
      <c r="C40">
        <v>1.4806091465</v>
      </c>
      <c r="D40">
        <v>3462.7212883333323</v>
      </c>
      <c r="E40">
        <v>58.743219104000005</v>
      </c>
      <c r="F40">
        <v>3403.9780693333328</v>
      </c>
    </row>
    <row r="41" spans="1:6" x14ac:dyDescent="0.25">
      <c r="A41" t="s">
        <v>154</v>
      </c>
      <c r="B41" s="14">
        <v>41</v>
      </c>
      <c r="C41">
        <v>0.99907142849999997</v>
      </c>
      <c r="D41">
        <v>1360.5522386</v>
      </c>
      <c r="E41">
        <v>250.2698671</v>
      </c>
      <c r="F41">
        <v>1110.2823715</v>
      </c>
    </row>
    <row r="42" spans="1:6" x14ac:dyDescent="0.25">
      <c r="A42" t="s">
        <v>155</v>
      </c>
      <c r="B42" s="14">
        <v>46</v>
      </c>
      <c r="C42">
        <v>1.9599162977037246</v>
      </c>
      <c r="D42">
        <v>1088.8434055256921</v>
      </c>
      <c r="E42">
        <v>63.82991746005532</v>
      </c>
      <c r="F42">
        <v>1025.0134879864152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8CDD-D7F6-4F34-9719-D358DB1A0FB4}">
  <dimension ref="A1:Y92"/>
  <sheetViews>
    <sheetView workbookViewId="0">
      <selection activeCell="Q1" sqref="Q1"/>
    </sheetView>
  </sheetViews>
  <sheetFormatPr defaultRowHeight="13.2" x14ac:dyDescent="0.25"/>
  <cols>
    <col min="1" max="1" width="14.109375" bestFit="1" customWidth="1"/>
    <col min="2" max="2" width="0" hidden="1" customWidth="1"/>
    <col min="3" max="3" width="11.44140625" customWidth="1"/>
    <col min="4" max="4" width="10.109375" customWidth="1"/>
    <col min="5" max="5" width="17.44140625" customWidth="1"/>
    <col min="6" max="6" width="13" hidden="1" customWidth="1"/>
    <col min="7" max="7" width="19.88671875" hidden="1" customWidth="1"/>
    <col min="8" max="8" width="40.21875" bestFit="1" customWidth="1"/>
    <col min="9" max="9" width="11.77734375" style="15" hidden="1" customWidth="1"/>
    <col min="10" max="10" width="21.77734375" customWidth="1"/>
    <col min="11" max="11" width="20.21875" bestFit="1" customWidth="1"/>
    <col min="12" max="12" width="16.109375" customWidth="1"/>
    <col min="13" max="13" width="22.6640625" hidden="1" customWidth="1"/>
    <col min="14" max="14" width="21.44140625" hidden="1" customWidth="1"/>
    <col min="15" max="15" width="15" customWidth="1"/>
    <col min="16" max="16" width="17" customWidth="1"/>
    <col min="17" max="17" width="15.88671875" customWidth="1"/>
    <col min="18" max="18" width="12.33203125" customWidth="1"/>
    <col min="19" max="19" width="28.33203125" customWidth="1"/>
    <col min="20" max="20" width="27.21875" customWidth="1"/>
    <col min="21" max="21" width="29.21875" customWidth="1"/>
    <col min="22" max="22" width="28.109375" customWidth="1"/>
    <col min="23" max="23" width="24.5546875" customWidth="1"/>
    <col min="24" max="24" width="16.21875" customWidth="1"/>
    <col min="25" max="25" width="38.77734375" bestFit="1" customWidth="1"/>
  </cols>
  <sheetData>
    <row r="1" spans="1:25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s="15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3</v>
      </c>
      <c r="P1" t="s">
        <v>4</v>
      </c>
      <c r="Q1" t="s">
        <v>5</v>
      </c>
      <c r="R1" t="s">
        <v>6</v>
      </c>
      <c r="S1" t="s">
        <v>170</v>
      </c>
      <c r="T1" t="s">
        <v>112</v>
      </c>
      <c r="U1" t="s">
        <v>113</v>
      </c>
      <c r="V1" t="s">
        <v>114</v>
      </c>
      <c r="W1" t="s">
        <v>115</v>
      </c>
      <c r="X1" t="s">
        <v>171</v>
      </c>
      <c r="Y1" t="s">
        <v>172</v>
      </c>
    </row>
    <row r="2" spans="1:25" x14ac:dyDescent="0.25">
      <c r="A2" t="s">
        <v>173</v>
      </c>
      <c r="B2">
        <v>1</v>
      </c>
      <c r="C2">
        <v>1</v>
      </c>
      <c r="D2">
        <v>1</v>
      </c>
      <c r="E2" t="s">
        <v>116</v>
      </c>
      <c r="F2">
        <v>1</v>
      </c>
      <c r="G2" t="s">
        <v>174</v>
      </c>
      <c r="H2" t="s">
        <v>90</v>
      </c>
      <c r="I2" s="15">
        <v>104945</v>
      </c>
      <c r="J2">
        <v>2805</v>
      </c>
      <c r="K2" t="s">
        <v>175</v>
      </c>
      <c r="L2">
        <v>1</v>
      </c>
      <c r="M2" t="b">
        <v>0</v>
      </c>
      <c r="N2" t="b">
        <v>1</v>
      </c>
      <c r="O2">
        <v>1.3205209675324658</v>
      </c>
      <c r="P2">
        <v>3762.7460420000002</v>
      </c>
      <c r="Q2">
        <v>272.38242630000002</v>
      </c>
      <c r="R2">
        <v>3490.3636160000001</v>
      </c>
      <c r="S2" t="s">
        <v>176</v>
      </c>
      <c r="T2">
        <v>1.3205209675324658</v>
      </c>
      <c r="U2">
        <v>3762.7460420000002</v>
      </c>
      <c r="V2">
        <v>272.38242630000002</v>
      </c>
      <c r="W2">
        <v>3490.3636160000001</v>
      </c>
      <c r="X2" t="s">
        <v>177</v>
      </c>
      <c r="Y2" t="s">
        <v>178</v>
      </c>
    </row>
    <row r="3" spans="1:25" x14ac:dyDescent="0.25">
      <c r="A3" t="s">
        <v>173</v>
      </c>
      <c r="B3">
        <v>1</v>
      </c>
      <c r="C3">
        <v>2</v>
      </c>
      <c r="D3">
        <v>1</v>
      </c>
      <c r="E3" t="s">
        <v>117</v>
      </c>
      <c r="F3">
        <v>1</v>
      </c>
      <c r="G3" t="s">
        <v>174</v>
      </c>
      <c r="H3" t="s">
        <v>90</v>
      </c>
      <c r="I3" s="15">
        <v>104945</v>
      </c>
      <c r="J3">
        <v>2805</v>
      </c>
      <c r="K3" t="s">
        <v>175</v>
      </c>
      <c r="L3">
        <v>1</v>
      </c>
      <c r="M3" t="b">
        <v>0</v>
      </c>
      <c r="N3" t="b">
        <v>1</v>
      </c>
      <c r="O3">
        <v>1.3205209675324658</v>
      </c>
      <c r="P3">
        <v>3762.7460420000002</v>
      </c>
      <c r="Q3">
        <v>272.38242630000002</v>
      </c>
      <c r="R3">
        <v>3490.3636160000001</v>
      </c>
      <c r="S3" t="s">
        <v>176</v>
      </c>
      <c r="T3">
        <v>1.3205209675324658</v>
      </c>
      <c r="U3">
        <v>3762.7460420000002</v>
      </c>
      <c r="V3">
        <v>272.38242630000002</v>
      </c>
      <c r="W3">
        <v>3490.3636160000001</v>
      </c>
      <c r="X3" t="s">
        <v>177</v>
      </c>
      <c r="Y3" t="s">
        <v>178</v>
      </c>
    </row>
    <row r="4" spans="1:25" x14ac:dyDescent="0.25">
      <c r="A4" t="s">
        <v>173</v>
      </c>
      <c r="B4">
        <v>1</v>
      </c>
      <c r="C4">
        <v>3</v>
      </c>
      <c r="D4">
        <v>1</v>
      </c>
      <c r="E4" t="s">
        <v>118</v>
      </c>
      <c r="F4">
        <v>1</v>
      </c>
      <c r="G4" t="s">
        <v>174</v>
      </c>
      <c r="H4" t="s">
        <v>70</v>
      </c>
      <c r="I4" s="15">
        <v>94850</v>
      </c>
      <c r="J4">
        <v>2511</v>
      </c>
      <c r="K4" t="s">
        <v>179</v>
      </c>
      <c r="L4">
        <v>0.99678101265822705</v>
      </c>
      <c r="M4" t="b">
        <v>0</v>
      </c>
      <c r="N4" t="b">
        <v>1</v>
      </c>
      <c r="O4">
        <v>0.41299999999999998</v>
      </c>
      <c r="P4">
        <v>1805.0340659999999</v>
      </c>
      <c r="Q4">
        <v>315.26436630000001</v>
      </c>
      <c r="R4">
        <v>1489.7697000000001</v>
      </c>
      <c r="S4" t="s">
        <v>176</v>
      </c>
      <c r="T4">
        <v>0.41433373504839027</v>
      </c>
      <c r="U4">
        <v>1810.8632117563259</v>
      </c>
      <c r="V4">
        <v>316.28247558533383</v>
      </c>
      <c r="W4">
        <v>1494.580736471961</v>
      </c>
      <c r="X4" t="s">
        <v>180</v>
      </c>
      <c r="Y4" t="s">
        <v>178</v>
      </c>
    </row>
    <row r="5" spans="1:25" x14ac:dyDescent="0.25">
      <c r="A5" t="s">
        <v>173</v>
      </c>
      <c r="B5">
        <v>1</v>
      </c>
      <c r="C5">
        <v>4</v>
      </c>
      <c r="D5">
        <v>1</v>
      </c>
      <c r="E5" t="s">
        <v>119</v>
      </c>
      <c r="F5">
        <v>1</v>
      </c>
      <c r="G5" t="s">
        <v>174</v>
      </c>
      <c r="H5" t="s">
        <v>181</v>
      </c>
      <c r="I5" s="15">
        <v>54916</v>
      </c>
      <c r="J5">
        <v>2805</v>
      </c>
      <c r="K5" t="s">
        <v>175</v>
      </c>
      <c r="L5">
        <v>0.99678101265822705</v>
      </c>
      <c r="M5" t="b">
        <v>0</v>
      </c>
      <c r="N5" t="b">
        <v>1</v>
      </c>
      <c r="O5">
        <v>1.3205209675324658</v>
      </c>
      <c r="P5">
        <v>3762.7460420000002</v>
      </c>
      <c r="Q5">
        <v>272.38242630000002</v>
      </c>
      <c r="R5">
        <v>3490.3636160000001</v>
      </c>
      <c r="S5" t="s">
        <v>176</v>
      </c>
      <c r="T5">
        <v>1.3247854350785488</v>
      </c>
      <c r="U5">
        <v>3774.8973889113977</v>
      </c>
      <c r="V5">
        <v>273.26205339085203</v>
      </c>
      <c r="W5">
        <v>3501.6353358215142</v>
      </c>
      <c r="X5" t="s">
        <v>177</v>
      </c>
      <c r="Y5" t="s">
        <v>178</v>
      </c>
    </row>
    <row r="6" spans="1:25" x14ac:dyDescent="0.25">
      <c r="A6" t="s">
        <v>173</v>
      </c>
      <c r="B6">
        <v>1</v>
      </c>
      <c r="C6">
        <v>5</v>
      </c>
      <c r="D6">
        <v>1</v>
      </c>
      <c r="E6" t="s">
        <v>120</v>
      </c>
      <c r="F6">
        <v>5</v>
      </c>
      <c r="G6" t="s">
        <v>182</v>
      </c>
      <c r="J6">
        <v>2520</v>
      </c>
      <c r="K6" t="s">
        <v>183</v>
      </c>
      <c r="L6">
        <v>1</v>
      </c>
      <c r="M6" t="b">
        <v>0</v>
      </c>
      <c r="N6" t="b">
        <v>1</v>
      </c>
      <c r="O6">
        <v>0</v>
      </c>
      <c r="P6">
        <v>3202.457496</v>
      </c>
      <c r="Q6">
        <v>72.835740729999998</v>
      </c>
      <c r="R6">
        <v>3129.6217550000001</v>
      </c>
      <c r="S6" t="s">
        <v>176</v>
      </c>
      <c r="T6">
        <v>0</v>
      </c>
      <c r="U6">
        <v>3202.457496</v>
      </c>
      <c r="V6">
        <v>72.835740729999998</v>
      </c>
      <c r="W6">
        <v>3129.6217550000001</v>
      </c>
      <c r="X6" t="s">
        <v>184</v>
      </c>
      <c r="Y6" t="s">
        <v>178</v>
      </c>
    </row>
    <row r="7" spans="1:25" x14ac:dyDescent="0.25">
      <c r="A7" t="s">
        <v>173</v>
      </c>
      <c r="B7">
        <v>1</v>
      </c>
      <c r="C7">
        <v>6</v>
      </c>
      <c r="D7">
        <v>1</v>
      </c>
      <c r="E7" t="s">
        <v>121</v>
      </c>
      <c r="F7">
        <v>1</v>
      </c>
      <c r="G7" t="s">
        <v>174</v>
      </c>
      <c r="H7" t="s">
        <v>185</v>
      </c>
      <c r="I7" s="15" t="s">
        <v>186</v>
      </c>
      <c r="J7">
        <v>2511</v>
      </c>
      <c r="K7" t="s">
        <v>179</v>
      </c>
      <c r="L7">
        <v>1.1132183908045901</v>
      </c>
      <c r="M7" t="b">
        <v>0</v>
      </c>
      <c r="N7" t="b">
        <v>1</v>
      </c>
      <c r="O7">
        <v>0.41299999999999998</v>
      </c>
      <c r="P7">
        <v>1805.0340659999999</v>
      </c>
      <c r="Q7">
        <v>315.26436630000001</v>
      </c>
      <c r="R7">
        <v>1489.7697000000001</v>
      </c>
      <c r="S7" t="s">
        <v>176</v>
      </c>
      <c r="T7">
        <v>0.37099638616417391</v>
      </c>
      <c r="U7">
        <v>1621.4554852039346</v>
      </c>
      <c r="V7">
        <v>283.20082465772009</v>
      </c>
      <c r="W7">
        <v>1338.2546608157036</v>
      </c>
      <c r="X7" t="s">
        <v>180</v>
      </c>
      <c r="Y7" t="s">
        <v>178</v>
      </c>
    </row>
    <row r="8" spans="1:25" x14ac:dyDescent="0.25">
      <c r="A8" t="s">
        <v>187</v>
      </c>
      <c r="B8">
        <v>5</v>
      </c>
      <c r="C8">
        <v>7</v>
      </c>
      <c r="D8">
        <v>1</v>
      </c>
      <c r="E8" t="s">
        <v>122</v>
      </c>
      <c r="F8">
        <v>1</v>
      </c>
      <c r="G8" t="s">
        <v>174</v>
      </c>
      <c r="H8" t="s">
        <v>188</v>
      </c>
      <c r="I8" s="15">
        <v>14121</v>
      </c>
      <c r="J8">
        <v>2761</v>
      </c>
      <c r="K8" t="s">
        <v>189</v>
      </c>
      <c r="L8">
        <v>1</v>
      </c>
      <c r="M8" t="b">
        <v>0</v>
      </c>
      <c r="N8" t="b">
        <v>1</v>
      </c>
      <c r="O8">
        <v>1.5505000000000002</v>
      </c>
      <c r="P8">
        <v>985.8218849304742</v>
      </c>
      <c r="Q8">
        <v>985.8218849304742</v>
      </c>
      <c r="R8">
        <v>0</v>
      </c>
      <c r="S8" t="s">
        <v>176</v>
      </c>
      <c r="T8">
        <v>1.5505000000000002</v>
      </c>
      <c r="U8">
        <v>985.8218849304742</v>
      </c>
      <c r="V8">
        <v>985.8218849304742</v>
      </c>
      <c r="W8">
        <v>0</v>
      </c>
      <c r="X8" t="s">
        <v>190</v>
      </c>
      <c r="Y8" t="s">
        <v>190</v>
      </c>
    </row>
    <row r="9" spans="1:25" x14ac:dyDescent="0.25">
      <c r="A9" t="s">
        <v>187</v>
      </c>
      <c r="B9">
        <v>5</v>
      </c>
      <c r="C9">
        <v>8</v>
      </c>
      <c r="D9">
        <v>1</v>
      </c>
      <c r="E9" t="s">
        <v>123</v>
      </c>
      <c r="F9">
        <v>1</v>
      </c>
      <c r="G9" t="s">
        <v>174</v>
      </c>
      <c r="H9" t="s">
        <v>43</v>
      </c>
      <c r="I9" s="15">
        <v>103879</v>
      </c>
      <c r="J9">
        <v>2761</v>
      </c>
      <c r="K9" t="s">
        <v>189</v>
      </c>
      <c r="L9">
        <v>1</v>
      </c>
      <c r="M9" t="b">
        <v>0</v>
      </c>
      <c r="N9" t="b">
        <v>1</v>
      </c>
      <c r="O9">
        <v>1.5505000000000002</v>
      </c>
      <c r="P9">
        <v>985.8218849304742</v>
      </c>
      <c r="Q9">
        <v>985.8218849304742</v>
      </c>
      <c r="R9">
        <v>0</v>
      </c>
      <c r="S9" t="s">
        <v>176</v>
      </c>
      <c r="T9">
        <v>1.5505000000000002</v>
      </c>
      <c r="U9">
        <v>985.8218849304742</v>
      </c>
      <c r="V9">
        <v>985.8218849304742</v>
      </c>
      <c r="W9">
        <v>0</v>
      </c>
      <c r="X9" t="s">
        <v>190</v>
      </c>
      <c r="Y9" t="s">
        <v>190</v>
      </c>
    </row>
    <row r="10" spans="1:25" x14ac:dyDescent="0.25">
      <c r="A10" t="s">
        <v>187</v>
      </c>
      <c r="B10">
        <v>5</v>
      </c>
      <c r="C10">
        <v>9</v>
      </c>
      <c r="D10">
        <v>0.25</v>
      </c>
      <c r="E10" t="s">
        <v>124</v>
      </c>
      <c r="F10">
        <v>3</v>
      </c>
      <c r="G10" t="s">
        <v>191</v>
      </c>
      <c r="H10" t="s">
        <v>192</v>
      </c>
      <c r="I10" s="15" t="s">
        <v>193</v>
      </c>
      <c r="J10">
        <v>2761</v>
      </c>
      <c r="K10" t="s">
        <v>189</v>
      </c>
      <c r="L10">
        <v>1</v>
      </c>
      <c r="M10" t="b">
        <v>0</v>
      </c>
      <c r="N10" t="b">
        <v>1</v>
      </c>
      <c r="O10">
        <v>1.5505000000000002</v>
      </c>
      <c r="P10">
        <v>985.8218849304742</v>
      </c>
      <c r="Q10">
        <v>985.8218849304742</v>
      </c>
      <c r="R10">
        <v>0</v>
      </c>
      <c r="S10" t="s">
        <v>176</v>
      </c>
      <c r="T10">
        <v>0.38762500000000005</v>
      </c>
      <c r="U10">
        <v>246.45547123261855</v>
      </c>
      <c r="V10">
        <v>246.45547123261855</v>
      </c>
      <c r="W10">
        <v>0</v>
      </c>
      <c r="X10" t="s">
        <v>190</v>
      </c>
      <c r="Y10" t="s">
        <v>190</v>
      </c>
    </row>
    <row r="11" spans="1:25" x14ac:dyDescent="0.25">
      <c r="A11" t="s">
        <v>187</v>
      </c>
      <c r="B11">
        <v>5</v>
      </c>
      <c r="C11">
        <v>9</v>
      </c>
      <c r="D11">
        <v>0.25</v>
      </c>
      <c r="E11" t="s">
        <v>124</v>
      </c>
      <c r="F11">
        <v>3</v>
      </c>
      <c r="G11" t="s">
        <v>191</v>
      </c>
      <c r="H11" t="s">
        <v>194</v>
      </c>
      <c r="I11" s="15" t="s">
        <v>195</v>
      </c>
      <c r="J11">
        <v>2761</v>
      </c>
      <c r="K11" t="s">
        <v>189</v>
      </c>
      <c r="L11">
        <v>1</v>
      </c>
      <c r="M11" t="b">
        <v>0</v>
      </c>
      <c r="N11" t="b">
        <v>1</v>
      </c>
      <c r="O11">
        <v>1.5505000000000002</v>
      </c>
      <c r="P11">
        <v>985.8218849304742</v>
      </c>
      <c r="Q11">
        <v>985.8218849304742</v>
      </c>
      <c r="R11">
        <v>0</v>
      </c>
      <c r="S11" t="s">
        <v>176</v>
      </c>
      <c r="T11">
        <v>0.38762500000000005</v>
      </c>
      <c r="U11">
        <v>246.45547123261855</v>
      </c>
      <c r="V11">
        <v>246.45547123261855</v>
      </c>
      <c r="W11">
        <v>0</v>
      </c>
      <c r="X11" t="s">
        <v>190</v>
      </c>
      <c r="Y11" t="s">
        <v>190</v>
      </c>
    </row>
    <row r="12" spans="1:25" x14ac:dyDescent="0.25">
      <c r="A12" t="s">
        <v>187</v>
      </c>
      <c r="B12">
        <v>5</v>
      </c>
      <c r="C12">
        <v>9</v>
      </c>
      <c r="D12">
        <v>0.25</v>
      </c>
      <c r="E12" t="s">
        <v>124</v>
      </c>
      <c r="F12">
        <v>3</v>
      </c>
      <c r="G12" t="s">
        <v>191</v>
      </c>
      <c r="H12" t="s">
        <v>196</v>
      </c>
      <c r="I12" s="15" t="s">
        <v>197</v>
      </c>
      <c r="J12">
        <v>2761</v>
      </c>
      <c r="K12" t="s">
        <v>189</v>
      </c>
      <c r="L12">
        <v>1</v>
      </c>
      <c r="M12" t="b">
        <v>0</v>
      </c>
      <c r="N12" t="b">
        <v>1</v>
      </c>
      <c r="O12">
        <v>1.5505000000000002</v>
      </c>
      <c r="P12">
        <v>985.8218849304742</v>
      </c>
      <c r="Q12">
        <v>985.8218849304742</v>
      </c>
      <c r="R12">
        <v>0</v>
      </c>
      <c r="S12" t="s">
        <v>176</v>
      </c>
      <c r="T12">
        <v>0.38762500000000005</v>
      </c>
      <c r="U12">
        <v>246.45547123261855</v>
      </c>
      <c r="V12">
        <v>246.45547123261855</v>
      </c>
      <c r="W12">
        <v>0</v>
      </c>
      <c r="X12" t="s">
        <v>190</v>
      </c>
      <c r="Y12" t="s">
        <v>190</v>
      </c>
    </row>
    <row r="13" spans="1:25" x14ac:dyDescent="0.25">
      <c r="A13" t="s">
        <v>187</v>
      </c>
      <c r="B13">
        <v>5</v>
      </c>
      <c r="C13">
        <v>9</v>
      </c>
      <c r="D13">
        <v>0.25</v>
      </c>
      <c r="E13" t="s">
        <v>124</v>
      </c>
      <c r="F13">
        <v>3</v>
      </c>
      <c r="G13" t="s">
        <v>191</v>
      </c>
      <c r="H13" t="s">
        <v>198</v>
      </c>
      <c r="I13" s="15" t="s">
        <v>199</v>
      </c>
      <c r="J13">
        <v>2761</v>
      </c>
      <c r="K13" t="s">
        <v>189</v>
      </c>
      <c r="L13">
        <v>1</v>
      </c>
      <c r="M13" t="b">
        <v>0</v>
      </c>
      <c r="N13" t="b">
        <v>1</v>
      </c>
      <c r="O13">
        <v>1.5505000000000002</v>
      </c>
      <c r="P13">
        <v>985.8218849304742</v>
      </c>
      <c r="Q13">
        <v>985.8218849304742</v>
      </c>
      <c r="R13">
        <v>0</v>
      </c>
      <c r="S13" t="s">
        <v>176</v>
      </c>
      <c r="T13">
        <v>0.38762500000000005</v>
      </c>
      <c r="U13">
        <v>246.45547123261855</v>
      </c>
      <c r="V13">
        <v>246.45547123261855</v>
      </c>
      <c r="W13">
        <v>0</v>
      </c>
      <c r="X13" t="s">
        <v>190</v>
      </c>
      <c r="Y13" t="s">
        <v>190</v>
      </c>
    </row>
    <row r="14" spans="1:25" x14ac:dyDescent="0.25">
      <c r="A14" t="s">
        <v>187</v>
      </c>
      <c r="B14">
        <v>5</v>
      </c>
      <c r="C14">
        <v>10</v>
      </c>
      <c r="D14">
        <v>1</v>
      </c>
      <c r="E14" t="s">
        <v>125</v>
      </c>
      <c r="F14">
        <v>1</v>
      </c>
      <c r="G14" t="s">
        <v>174</v>
      </c>
      <c r="H14" t="s">
        <v>92</v>
      </c>
      <c r="I14" s="15">
        <v>54233</v>
      </c>
      <c r="J14">
        <v>2765</v>
      </c>
      <c r="K14" t="s">
        <v>200</v>
      </c>
      <c r="L14">
        <v>1</v>
      </c>
      <c r="M14" t="b">
        <v>0</v>
      </c>
      <c r="N14" t="b">
        <v>1</v>
      </c>
      <c r="O14">
        <v>4.4000000000000004</v>
      </c>
      <c r="P14">
        <v>6323.2834970000004</v>
      </c>
      <c r="Q14">
        <v>4629.2834970000004</v>
      </c>
      <c r="R14">
        <v>1694</v>
      </c>
      <c r="S14" t="s">
        <v>176</v>
      </c>
      <c r="T14">
        <v>4.4000000000000004</v>
      </c>
      <c r="U14">
        <v>6323.2834970000004</v>
      </c>
      <c r="V14">
        <v>4629.2834970000004</v>
      </c>
      <c r="W14">
        <v>1694</v>
      </c>
      <c r="X14" t="s">
        <v>180</v>
      </c>
      <c r="Y14" t="s">
        <v>180</v>
      </c>
    </row>
    <row r="15" spans="1:25" x14ac:dyDescent="0.25">
      <c r="A15" t="s">
        <v>187</v>
      </c>
      <c r="B15">
        <v>5</v>
      </c>
      <c r="C15">
        <v>11</v>
      </c>
      <c r="D15">
        <v>0.5</v>
      </c>
      <c r="E15" t="s">
        <v>126</v>
      </c>
      <c r="F15">
        <v>1</v>
      </c>
      <c r="G15" t="s">
        <v>174</v>
      </c>
      <c r="H15" t="s">
        <v>201</v>
      </c>
      <c r="I15" s="15">
        <v>53779</v>
      </c>
      <c r="J15">
        <v>2765</v>
      </c>
      <c r="K15" t="s">
        <v>200</v>
      </c>
      <c r="L15">
        <v>1</v>
      </c>
      <c r="M15" t="b">
        <v>0</v>
      </c>
      <c r="N15" t="b">
        <v>1</v>
      </c>
      <c r="O15">
        <v>4.4000000000000004</v>
      </c>
      <c r="P15">
        <v>6323.2834970000004</v>
      </c>
      <c r="Q15">
        <v>4629.2834970000004</v>
      </c>
      <c r="R15">
        <v>1694</v>
      </c>
      <c r="S15" t="s">
        <v>176</v>
      </c>
      <c r="T15">
        <v>2.2000000000000002</v>
      </c>
      <c r="U15">
        <v>3161.6417485000002</v>
      </c>
      <c r="V15">
        <v>2314.6417485000002</v>
      </c>
      <c r="W15">
        <v>847</v>
      </c>
      <c r="X15" t="s">
        <v>180</v>
      </c>
      <c r="Y15" t="s">
        <v>180</v>
      </c>
    </row>
    <row r="16" spans="1:25" x14ac:dyDescent="0.25">
      <c r="A16" t="s">
        <v>187</v>
      </c>
      <c r="B16">
        <v>5</v>
      </c>
      <c r="C16">
        <v>11</v>
      </c>
      <c r="D16">
        <v>0.5</v>
      </c>
      <c r="E16" t="s">
        <v>126</v>
      </c>
      <c r="F16">
        <v>1</v>
      </c>
      <c r="G16" t="s">
        <v>174</v>
      </c>
      <c r="H16" t="s">
        <v>202</v>
      </c>
      <c r="I16" s="15">
        <v>53782</v>
      </c>
      <c r="J16">
        <v>2765</v>
      </c>
      <c r="K16" t="s">
        <v>200</v>
      </c>
      <c r="L16">
        <v>1</v>
      </c>
      <c r="M16" t="b">
        <v>0</v>
      </c>
      <c r="N16" t="b">
        <v>1</v>
      </c>
      <c r="O16">
        <v>4.4000000000000004</v>
      </c>
      <c r="P16">
        <v>6323.2834970000004</v>
      </c>
      <c r="Q16">
        <v>4629.2834970000004</v>
      </c>
      <c r="R16">
        <v>1694</v>
      </c>
      <c r="S16" t="s">
        <v>176</v>
      </c>
      <c r="T16">
        <v>2.2000000000000002</v>
      </c>
      <c r="U16">
        <v>3161.6417485000002</v>
      </c>
      <c r="V16">
        <v>2314.6417485000002</v>
      </c>
      <c r="W16">
        <v>847</v>
      </c>
      <c r="X16" t="s">
        <v>180</v>
      </c>
      <c r="Y16" t="s">
        <v>180</v>
      </c>
    </row>
    <row r="17" spans="1:25" x14ac:dyDescent="0.25">
      <c r="A17" t="s">
        <v>187</v>
      </c>
      <c r="B17">
        <v>5</v>
      </c>
      <c r="C17">
        <v>12</v>
      </c>
      <c r="D17">
        <v>1</v>
      </c>
      <c r="E17" t="s">
        <v>127</v>
      </c>
      <c r="F17">
        <v>4</v>
      </c>
      <c r="G17" t="s">
        <v>203</v>
      </c>
      <c r="H17" t="s">
        <v>204</v>
      </c>
      <c r="I17" s="15">
        <v>53970</v>
      </c>
      <c r="J17">
        <v>2763</v>
      </c>
      <c r="K17" t="s">
        <v>205</v>
      </c>
      <c r="L17">
        <v>1</v>
      </c>
      <c r="M17" t="b">
        <v>0</v>
      </c>
      <c r="N17" t="b">
        <v>1</v>
      </c>
      <c r="O17">
        <v>1.56</v>
      </c>
      <c r="P17">
        <v>729</v>
      </c>
      <c r="Q17">
        <v>66</v>
      </c>
      <c r="R17">
        <v>663</v>
      </c>
      <c r="S17" t="s">
        <v>176</v>
      </c>
      <c r="T17">
        <v>1.56</v>
      </c>
      <c r="U17">
        <v>729</v>
      </c>
      <c r="V17">
        <v>66</v>
      </c>
      <c r="W17">
        <v>663</v>
      </c>
      <c r="X17" t="s">
        <v>180</v>
      </c>
      <c r="Y17" t="s">
        <v>180</v>
      </c>
    </row>
    <row r="18" spans="1:25" x14ac:dyDescent="0.25">
      <c r="A18" t="s">
        <v>187</v>
      </c>
      <c r="B18">
        <v>5</v>
      </c>
      <c r="C18">
        <v>13</v>
      </c>
      <c r="D18">
        <v>0.33339999999999997</v>
      </c>
      <c r="E18" t="s">
        <v>128</v>
      </c>
      <c r="F18">
        <v>3</v>
      </c>
      <c r="G18" t="s">
        <v>191</v>
      </c>
      <c r="H18" t="s">
        <v>41</v>
      </c>
      <c r="I18" s="15">
        <v>53801</v>
      </c>
      <c r="J18">
        <v>2763</v>
      </c>
      <c r="K18" t="s">
        <v>205</v>
      </c>
      <c r="L18">
        <v>1</v>
      </c>
      <c r="M18" t="b">
        <v>0</v>
      </c>
      <c r="N18" t="b">
        <v>1</v>
      </c>
      <c r="O18">
        <v>1.56</v>
      </c>
      <c r="P18">
        <v>729</v>
      </c>
      <c r="Q18">
        <v>66</v>
      </c>
      <c r="R18">
        <v>663</v>
      </c>
      <c r="S18" t="s">
        <v>206</v>
      </c>
      <c r="T18">
        <v>0.52010400000000001</v>
      </c>
      <c r="U18">
        <v>243.04859999999999</v>
      </c>
      <c r="V18">
        <v>22.004399999999997</v>
      </c>
      <c r="W18">
        <v>221.04419999999999</v>
      </c>
      <c r="X18" t="s">
        <v>180</v>
      </c>
      <c r="Y18" t="s">
        <v>180</v>
      </c>
    </row>
    <row r="19" spans="1:25" x14ac:dyDescent="0.25">
      <c r="A19" t="s">
        <v>187</v>
      </c>
      <c r="B19">
        <v>5</v>
      </c>
      <c r="C19">
        <v>13</v>
      </c>
      <c r="D19">
        <v>0.33339999999999997</v>
      </c>
      <c r="E19" t="s">
        <v>128</v>
      </c>
      <c r="F19">
        <v>3</v>
      </c>
      <c r="G19" t="s">
        <v>191</v>
      </c>
      <c r="H19" t="s">
        <v>207</v>
      </c>
      <c r="I19" s="15" t="s">
        <v>208</v>
      </c>
      <c r="J19">
        <v>2763</v>
      </c>
      <c r="K19" t="s">
        <v>205</v>
      </c>
      <c r="L19">
        <v>1</v>
      </c>
      <c r="M19" t="b">
        <v>0</v>
      </c>
      <c r="N19" t="b">
        <v>1</v>
      </c>
      <c r="O19">
        <v>1.56</v>
      </c>
      <c r="P19">
        <v>729</v>
      </c>
      <c r="Q19">
        <v>66</v>
      </c>
      <c r="R19">
        <v>663</v>
      </c>
      <c r="S19" t="s">
        <v>206</v>
      </c>
      <c r="T19">
        <v>0.52010400000000001</v>
      </c>
      <c r="U19">
        <v>243.04859999999999</v>
      </c>
      <c r="V19">
        <v>22.004399999999997</v>
      </c>
      <c r="W19">
        <v>221.04419999999999</v>
      </c>
      <c r="X19" t="s">
        <v>180</v>
      </c>
      <c r="Y19" t="s">
        <v>180</v>
      </c>
    </row>
    <row r="20" spans="1:25" x14ac:dyDescent="0.25">
      <c r="A20" t="s">
        <v>187</v>
      </c>
      <c r="B20">
        <v>5</v>
      </c>
      <c r="C20">
        <v>13</v>
      </c>
      <c r="D20">
        <v>0.33339999999999997</v>
      </c>
      <c r="E20" t="s">
        <v>128</v>
      </c>
      <c r="F20">
        <v>3</v>
      </c>
      <c r="G20" t="s">
        <v>191</v>
      </c>
      <c r="H20" t="s">
        <v>209</v>
      </c>
      <c r="I20" s="15" t="s">
        <v>210</v>
      </c>
      <c r="J20">
        <v>2765</v>
      </c>
      <c r="K20" t="s">
        <v>200</v>
      </c>
      <c r="L20">
        <v>1</v>
      </c>
      <c r="M20" t="b">
        <v>0</v>
      </c>
      <c r="N20" t="b">
        <v>1</v>
      </c>
      <c r="O20">
        <v>4.4000000000000004</v>
      </c>
      <c r="P20">
        <v>6323.2834970000004</v>
      </c>
      <c r="Q20">
        <v>4629.2834970000004</v>
      </c>
      <c r="R20">
        <v>1694</v>
      </c>
      <c r="S20" t="s">
        <v>206</v>
      </c>
      <c r="T20">
        <v>1.46696</v>
      </c>
      <c r="U20">
        <v>2108.1827178998001</v>
      </c>
      <c r="V20">
        <v>1543.4031178998</v>
      </c>
      <c r="W20">
        <v>564.77959999999996</v>
      </c>
      <c r="X20" t="s">
        <v>180</v>
      </c>
      <c r="Y20" t="s">
        <v>180</v>
      </c>
    </row>
    <row r="21" spans="1:25" x14ac:dyDescent="0.25">
      <c r="A21" t="s">
        <v>211</v>
      </c>
      <c r="B21">
        <v>4</v>
      </c>
      <c r="C21">
        <v>14</v>
      </c>
      <c r="D21">
        <v>1</v>
      </c>
      <c r="E21" t="s">
        <v>82</v>
      </c>
      <c r="F21">
        <v>1</v>
      </c>
      <c r="G21" t="s">
        <v>174</v>
      </c>
      <c r="H21" t="s">
        <v>84</v>
      </c>
      <c r="I21" s="15">
        <v>96004</v>
      </c>
      <c r="J21">
        <v>2733</v>
      </c>
      <c r="K21" t="s">
        <v>212</v>
      </c>
      <c r="L21">
        <v>0.70869701492537296</v>
      </c>
      <c r="M21" t="b">
        <v>1</v>
      </c>
      <c r="N21" t="b">
        <v>1</v>
      </c>
      <c r="O21">
        <v>6.0954631939999997</v>
      </c>
      <c r="P21">
        <v>3731.4159789999999</v>
      </c>
      <c r="Q21">
        <v>334.48795619999999</v>
      </c>
      <c r="R21">
        <v>3396.9280220000001</v>
      </c>
      <c r="S21" t="s">
        <v>176</v>
      </c>
      <c r="T21">
        <v>8.6009437963300339</v>
      </c>
      <c r="U21">
        <v>5265.1780668117035</v>
      </c>
      <c r="V21">
        <v>471.97596314868372</v>
      </c>
      <c r="W21">
        <v>4793.2021025341874</v>
      </c>
      <c r="X21" t="s">
        <v>178</v>
      </c>
      <c r="Y21" t="s">
        <v>178</v>
      </c>
    </row>
    <row r="22" spans="1:25" x14ac:dyDescent="0.25">
      <c r="A22" t="s">
        <v>211</v>
      </c>
      <c r="B22">
        <v>4</v>
      </c>
      <c r="C22">
        <v>15</v>
      </c>
      <c r="D22">
        <v>1</v>
      </c>
      <c r="E22" t="s">
        <v>129</v>
      </c>
      <c r="F22">
        <v>1</v>
      </c>
      <c r="G22" t="s">
        <v>174</v>
      </c>
      <c r="H22" t="s">
        <v>22</v>
      </c>
      <c r="I22" s="15">
        <v>15650</v>
      </c>
      <c r="J22">
        <v>2731</v>
      </c>
      <c r="K22" t="s">
        <v>213</v>
      </c>
      <c r="L22">
        <v>0.73286268656716402</v>
      </c>
      <c r="M22" t="b">
        <v>1</v>
      </c>
      <c r="N22" t="b">
        <v>1</v>
      </c>
      <c r="O22">
        <v>60.58942613</v>
      </c>
      <c r="P22">
        <v>15489.51685</v>
      </c>
      <c r="Q22">
        <v>199.7650457</v>
      </c>
      <c r="R22">
        <v>15289.75181</v>
      </c>
      <c r="S22" t="s">
        <v>176</v>
      </c>
      <c r="T22">
        <v>82.675004800435033</v>
      </c>
      <c r="U22">
        <v>21135.633091862219</v>
      </c>
      <c r="V22">
        <v>272.58182107173269</v>
      </c>
      <c r="W22">
        <v>20863.051278568204</v>
      </c>
      <c r="X22" t="s">
        <v>178</v>
      </c>
      <c r="Y22" t="s">
        <v>178</v>
      </c>
    </row>
    <row r="23" spans="1:25" x14ac:dyDescent="0.25">
      <c r="A23" t="s">
        <v>211</v>
      </c>
      <c r="B23">
        <v>4</v>
      </c>
      <c r="C23">
        <v>16</v>
      </c>
      <c r="D23">
        <v>1</v>
      </c>
      <c r="E23" t="s">
        <v>130</v>
      </c>
      <c r="F23">
        <v>1</v>
      </c>
      <c r="G23" t="s">
        <v>174</v>
      </c>
      <c r="H23" t="s">
        <v>36</v>
      </c>
      <c r="I23" s="15">
        <v>15823</v>
      </c>
      <c r="L23">
        <v>1</v>
      </c>
      <c r="M23" t="b">
        <v>0</v>
      </c>
      <c r="N23" t="b">
        <v>0</v>
      </c>
      <c r="O23">
        <v>6.3370757649999998</v>
      </c>
      <c r="P23">
        <v>5629.4798950000004</v>
      </c>
      <c r="Q23">
        <v>247.24029110000001</v>
      </c>
      <c r="R23">
        <v>5382.2396040000003</v>
      </c>
      <c r="T23">
        <v>6.3370757649999998</v>
      </c>
      <c r="U23">
        <v>5629.4798950000004</v>
      </c>
      <c r="V23">
        <v>247.24029110000001</v>
      </c>
      <c r="W23">
        <v>5382.2396040000003</v>
      </c>
      <c r="X23" t="s">
        <v>178</v>
      </c>
      <c r="Y23" t="s">
        <v>178</v>
      </c>
    </row>
    <row r="24" spans="1:25" x14ac:dyDescent="0.25">
      <c r="A24" t="s">
        <v>211</v>
      </c>
      <c r="B24">
        <v>4</v>
      </c>
      <c r="C24">
        <v>17</v>
      </c>
      <c r="D24">
        <v>1</v>
      </c>
      <c r="E24" t="s">
        <v>131</v>
      </c>
      <c r="F24">
        <v>1</v>
      </c>
      <c r="G24" t="s">
        <v>174</v>
      </c>
      <c r="H24" t="s">
        <v>32</v>
      </c>
      <c r="I24" s="15">
        <v>55774</v>
      </c>
      <c r="J24">
        <v>2734</v>
      </c>
      <c r="K24" t="s">
        <v>214</v>
      </c>
      <c r="L24">
        <v>1</v>
      </c>
      <c r="M24" t="b">
        <v>1</v>
      </c>
      <c r="N24" t="b">
        <v>1</v>
      </c>
      <c r="O24">
        <v>6.3370757649999998</v>
      </c>
      <c r="P24">
        <v>5629.4798950000004</v>
      </c>
      <c r="Q24">
        <v>247.24029110000001</v>
      </c>
      <c r="R24">
        <v>5382.2396040000003</v>
      </c>
      <c r="S24" t="s">
        <v>176</v>
      </c>
      <c r="T24">
        <v>6.3370757649999998</v>
      </c>
      <c r="U24">
        <v>5629.4798950000004</v>
      </c>
      <c r="V24">
        <v>247.24029110000001</v>
      </c>
      <c r="W24">
        <v>5382.2396040000003</v>
      </c>
      <c r="X24" t="s">
        <v>178</v>
      </c>
      <c r="Y24" t="s">
        <v>178</v>
      </c>
    </row>
    <row r="25" spans="1:25" x14ac:dyDescent="0.25">
      <c r="A25" t="s">
        <v>211</v>
      </c>
      <c r="B25">
        <v>4</v>
      </c>
      <c r="C25">
        <v>18</v>
      </c>
      <c r="D25">
        <v>1</v>
      </c>
      <c r="E25" t="s">
        <v>132</v>
      </c>
      <c r="F25">
        <v>4</v>
      </c>
      <c r="G25" t="s">
        <v>215</v>
      </c>
      <c r="H25" t="s">
        <v>216</v>
      </c>
      <c r="I25" s="15" t="s">
        <v>217</v>
      </c>
      <c r="J25">
        <v>2733</v>
      </c>
      <c r="K25" t="s">
        <v>212</v>
      </c>
      <c r="L25">
        <v>0.85390108510763696</v>
      </c>
      <c r="M25" t="b">
        <v>1</v>
      </c>
      <c r="N25" t="b">
        <v>1</v>
      </c>
      <c r="O25">
        <v>6.0954631939999997</v>
      </c>
      <c r="P25">
        <v>3731.4159789999999</v>
      </c>
      <c r="Q25">
        <v>334.48795619999999</v>
      </c>
      <c r="R25">
        <v>3396.9280220000001</v>
      </c>
      <c r="S25" t="s">
        <v>176</v>
      </c>
      <c r="T25">
        <v>7.138371528397399</v>
      </c>
      <c r="U25">
        <v>4369.8456929934018</v>
      </c>
      <c r="V25">
        <v>391.71745069024792</v>
      </c>
      <c r="W25">
        <v>3978.1282413662775</v>
      </c>
      <c r="X25" t="s">
        <v>178</v>
      </c>
      <c r="Y25" t="s">
        <v>178</v>
      </c>
    </row>
    <row r="26" spans="1:25" x14ac:dyDescent="0.25">
      <c r="A26" t="s">
        <v>211</v>
      </c>
      <c r="B26">
        <v>4</v>
      </c>
      <c r="C26">
        <v>18</v>
      </c>
      <c r="E26" t="s">
        <v>132</v>
      </c>
      <c r="F26">
        <v>4</v>
      </c>
      <c r="G26" t="s">
        <v>215</v>
      </c>
      <c r="H26" t="s">
        <v>218</v>
      </c>
      <c r="I26" s="15" t="s">
        <v>219</v>
      </c>
      <c r="L26">
        <v>1</v>
      </c>
      <c r="M26" t="b">
        <v>0</v>
      </c>
      <c r="N26" t="b">
        <v>0</v>
      </c>
      <c r="X26" t="s">
        <v>184</v>
      </c>
      <c r="Y26" t="s">
        <v>184</v>
      </c>
    </row>
    <row r="27" spans="1:25" x14ac:dyDescent="0.25">
      <c r="A27" t="s">
        <v>220</v>
      </c>
      <c r="B27">
        <v>7</v>
      </c>
      <c r="C27">
        <v>19</v>
      </c>
      <c r="D27">
        <v>0.5</v>
      </c>
      <c r="E27" t="s">
        <v>133</v>
      </c>
      <c r="F27">
        <v>4</v>
      </c>
      <c r="G27" t="s">
        <v>215</v>
      </c>
      <c r="H27" t="s">
        <v>38</v>
      </c>
      <c r="I27" s="15">
        <v>13740</v>
      </c>
      <c r="J27">
        <v>2744</v>
      </c>
      <c r="K27" t="s">
        <v>220</v>
      </c>
      <c r="L27">
        <v>1</v>
      </c>
      <c r="M27" t="b">
        <v>1</v>
      </c>
      <c r="N27" t="b">
        <v>1</v>
      </c>
      <c r="O27">
        <v>7.4269348839999996</v>
      </c>
      <c r="P27">
        <v>3505.0733919999998</v>
      </c>
      <c r="Q27">
        <v>177.352844</v>
      </c>
      <c r="R27">
        <v>3327.7205479999998</v>
      </c>
      <c r="S27" t="s">
        <v>176</v>
      </c>
      <c r="T27">
        <v>3.7134674419999998</v>
      </c>
      <c r="U27">
        <v>1752.5366959999999</v>
      </c>
      <c r="V27">
        <v>88.676422000000002</v>
      </c>
      <c r="W27">
        <v>1663.8602739999999</v>
      </c>
      <c r="X27" t="s">
        <v>178</v>
      </c>
      <c r="Y27" t="s">
        <v>178</v>
      </c>
    </row>
    <row r="28" spans="1:25" x14ac:dyDescent="0.25">
      <c r="A28" t="s">
        <v>220</v>
      </c>
      <c r="B28">
        <v>7</v>
      </c>
      <c r="C28">
        <v>19</v>
      </c>
      <c r="D28">
        <v>0.5</v>
      </c>
      <c r="E28" t="s">
        <v>133</v>
      </c>
      <c r="F28">
        <v>4</v>
      </c>
      <c r="G28" t="s">
        <v>215</v>
      </c>
      <c r="H28" t="s">
        <v>37</v>
      </c>
      <c r="I28" s="15">
        <v>13726</v>
      </c>
      <c r="J28">
        <v>2744</v>
      </c>
      <c r="K28" t="s">
        <v>220</v>
      </c>
      <c r="L28">
        <v>1</v>
      </c>
      <c r="M28" t="b">
        <v>1</v>
      </c>
      <c r="N28" t="b">
        <v>1</v>
      </c>
      <c r="O28">
        <v>7.4269348839999996</v>
      </c>
      <c r="P28">
        <v>3505.0733919999998</v>
      </c>
      <c r="Q28">
        <v>177.352844</v>
      </c>
      <c r="R28">
        <v>3327.7205479999998</v>
      </c>
      <c r="S28" t="s">
        <v>176</v>
      </c>
      <c r="T28">
        <v>3.7134674419999998</v>
      </c>
      <c r="U28">
        <v>1752.5366959999999</v>
      </c>
      <c r="V28">
        <v>88.676422000000002</v>
      </c>
      <c r="W28">
        <v>1663.8602739999999</v>
      </c>
      <c r="X28" t="s">
        <v>178</v>
      </c>
      <c r="Y28" t="s">
        <v>178</v>
      </c>
    </row>
    <row r="29" spans="1:25" x14ac:dyDescent="0.25">
      <c r="A29" t="s">
        <v>221</v>
      </c>
      <c r="B29">
        <v>6</v>
      </c>
      <c r="C29">
        <v>20</v>
      </c>
      <c r="D29">
        <v>0.5</v>
      </c>
      <c r="E29" t="s">
        <v>134</v>
      </c>
      <c r="F29">
        <v>3</v>
      </c>
      <c r="G29" t="s">
        <v>191</v>
      </c>
      <c r="H29" t="s">
        <v>67</v>
      </c>
      <c r="I29" s="15">
        <v>76198</v>
      </c>
      <c r="J29">
        <v>2848</v>
      </c>
      <c r="K29" t="s">
        <v>222</v>
      </c>
      <c r="L29">
        <v>1</v>
      </c>
      <c r="M29" t="b">
        <v>1</v>
      </c>
      <c r="N29" t="b">
        <v>1</v>
      </c>
      <c r="O29">
        <v>7.8618344210000002</v>
      </c>
      <c r="P29">
        <v>1259.8780369999999</v>
      </c>
      <c r="Q29">
        <v>125.8680942</v>
      </c>
      <c r="R29">
        <v>1134.009943</v>
      </c>
      <c r="S29" t="s">
        <v>176</v>
      </c>
      <c r="T29">
        <v>3.9309172105000001</v>
      </c>
      <c r="U29">
        <v>629.93901849999997</v>
      </c>
      <c r="V29">
        <v>62.934047100000001</v>
      </c>
      <c r="W29">
        <v>567.00497150000001</v>
      </c>
      <c r="X29" t="s">
        <v>178</v>
      </c>
      <c r="Y29" t="s">
        <v>178</v>
      </c>
    </row>
    <row r="30" spans="1:25" x14ac:dyDescent="0.25">
      <c r="A30" t="s">
        <v>221</v>
      </c>
      <c r="B30">
        <v>6</v>
      </c>
      <c r="C30">
        <v>20</v>
      </c>
      <c r="D30">
        <v>0.5</v>
      </c>
      <c r="E30" t="s">
        <v>134</v>
      </c>
      <c r="F30">
        <v>3</v>
      </c>
      <c r="G30" t="s">
        <v>191</v>
      </c>
      <c r="H30" t="s">
        <v>106</v>
      </c>
      <c r="I30" s="15">
        <v>26236</v>
      </c>
      <c r="J30">
        <v>2848</v>
      </c>
      <c r="K30" t="s">
        <v>222</v>
      </c>
      <c r="L30">
        <v>0.82503486800638604</v>
      </c>
      <c r="M30" t="b">
        <v>1</v>
      </c>
      <c r="N30" t="b">
        <v>1</v>
      </c>
      <c r="O30">
        <v>7.8618344210000002</v>
      </c>
      <c r="P30">
        <v>1259.8780369999999</v>
      </c>
      <c r="Q30">
        <v>125.8680942</v>
      </c>
      <c r="R30">
        <v>1134.009943</v>
      </c>
      <c r="S30" t="s">
        <v>176</v>
      </c>
      <c r="T30">
        <v>4.7645467639430406</v>
      </c>
      <c r="U30">
        <v>763.53017663627281</v>
      </c>
      <c r="V30">
        <v>76.280469517699061</v>
      </c>
      <c r="W30">
        <v>687.24970723978083</v>
      </c>
      <c r="X30" t="s">
        <v>178</v>
      </c>
      <c r="Y30" t="s">
        <v>178</v>
      </c>
    </row>
    <row r="31" spans="1:25" x14ac:dyDescent="0.25">
      <c r="A31" t="s">
        <v>223</v>
      </c>
      <c r="B31">
        <v>10</v>
      </c>
      <c r="C31">
        <v>21</v>
      </c>
      <c r="D31">
        <v>0.33339999999999997</v>
      </c>
      <c r="E31" t="s">
        <v>135</v>
      </c>
      <c r="F31">
        <v>2</v>
      </c>
      <c r="G31" t="s">
        <v>203</v>
      </c>
      <c r="H31" t="s">
        <v>224</v>
      </c>
      <c r="I31" s="15" t="s">
        <v>225</v>
      </c>
      <c r="J31">
        <v>2733</v>
      </c>
      <c r="K31" t="s">
        <v>212</v>
      </c>
      <c r="L31">
        <v>0.85390108510763696</v>
      </c>
      <c r="M31" t="b">
        <v>1</v>
      </c>
      <c r="N31" t="b">
        <v>1</v>
      </c>
      <c r="O31">
        <v>6.0954631939999997</v>
      </c>
      <c r="P31">
        <v>3731.4159789999999</v>
      </c>
      <c r="Q31">
        <v>334.48795619999999</v>
      </c>
      <c r="R31">
        <v>3396.9280220000001</v>
      </c>
      <c r="S31" t="s">
        <v>206</v>
      </c>
      <c r="T31">
        <v>2.3799330675676926</v>
      </c>
      <c r="U31">
        <v>1456.9065540440001</v>
      </c>
      <c r="V31">
        <v>130.59859806012864</v>
      </c>
      <c r="W31">
        <v>1326.3079556715168</v>
      </c>
      <c r="X31" t="s">
        <v>178</v>
      </c>
      <c r="Y31" t="s">
        <v>178</v>
      </c>
    </row>
    <row r="32" spans="1:25" x14ac:dyDescent="0.25">
      <c r="A32" t="s">
        <v>223</v>
      </c>
      <c r="B32">
        <v>10</v>
      </c>
      <c r="C32">
        <v>21</v>
      </c>
      <c r="D32">
        <v>0.33339999999999997</v>
      </c>
      <c r="E32" t="s">
        <v>135</v>
      </c>
      <c r="F32">
        <v>2</v>
      </c>
      <c r="G32" t="s">
        <v>203</v>
      </c>
      <c r="H32" t="s">
        <v>226</v>
      </c>
      <c r="I32" s="15">
        <v>46341</v>
      </c>
      <c r="J32">
        <v>2571</v>
      </c>
      <c r="K32" t="s">
        <v>227</v>
      </c>
      <c r="L32">
        <v>1</v>
      </c>
      <c r="M32" t="b">
        <v>1</v>
      </c>
      <c r="N32" t="b">
        <v>1</v>
      </c>
      <c r="O32">
        <v>11.12627921</v>
      </c>
      <c r="P32">
        <v>7396.1417810000003</v>
      </c>
      <c r="Q32">
        <v>468.81493610000001</v>
      </c>
      <c r="R32">
        <v>6927.3268449999996</v>
      </c>
      <c r="S32" t="s">
        <v>206</v>
      </c>
      <c r="T32">
        <v>3.7095014886139999</v>
      </c>
      <c r="U32">
        <v>2465.8736697853997</v>
      </c>
      <c r="V32">
        <v>156.30289969574</v>
      </c>
      <c r="W32">
        <v>2309.5707701229999</v>
      </c>
      <c r="X32" t="s">
        <v>178</v>
      </c>
      <c r="Y32" t="s">
        <v>178</v>
      </c>
    </row>
    <row r="33" spans="1:25" x14ac:dyDescent="0.25">
      <c r="A33" t="s">
        <v>223</v>
      </c>
      <c r="B33">
        <v>10</v>
      </c>
      <c r="C33">
        <v>21</v>
      </c>
      <c r="D33">
        <v>0.33339999999999997</v>
      </c>
      <c r="E33" t="s">
        <v>135</v>
      </c>
      <c r="F33">
        <v>2</v>
      </c>
      <c r="G33" t="s">
        <v>203</v>
      </c>
      <c r="H33" t="s">
        <v>73</v>
      </c>
      <c r="I33" s="15">
        <v>96320</v>
      </c>
      <c r="J33">
        <v>2577</v>
      </c>
      <c r="K33" t="s">
        <v>228</v>
      </c>
      <c r="L33">
        <v>1</v>
      </c>
      <c r="M33" t="b">
        <v>1</v>
      </c>
      <c r="N33" t="b">
        <v>1</v>
      </c>
      <c r="O33">
        <v>0.16323494299999999</v>
      </c>
      <c r="P33">
        <v>3777.7780339999999</v>
      </c>
      <c r="Q33">
        <v>14.06936784</v>
      </c>
      <c r="R33">
        <v>3763.708666</v>
      </c>
      <c r="S33" t="s">
        <v>206</v>
      </c>
      <c r="T33">
        <v>5.4422529996199995E-2</v>
      </c>
      <c r="U33">
        <v>1259.5111965356</v>
      </c>
      <c r="V33">
        <v>4.6907272378559997</v>
      </c>
      <c r="W33">
        <v>1254.8204692443999</v>
      </c>
      <c r="X33" t="s">
        <v>178</v>
      </c>
      <c r="Y33" t="s">
        <v>178</v>
      </c>
    </row>
    <row r="34" spans="1:25" x14ac:dyDescent="0.25">
      <c r="A34" t="s">
        <v>229</v>
      </c>
      <c r="B34">
        <v>9</v>
      </c>
      <c r="C34">
        <v>22</v>
      </c>
      <c r="D34">
        <v>0.5</v>
      </c>
      <c r="E34" t="s">
        <v>136</v>
      </c>
      <c r="F34">
        <v>1</v>
      </c>
      <c r="G34" t="s">
        <v>174</v>
      </c>
      <c r="H34" t="s">
        <v>16</v>
      </c>
      <c r="I34" s="15">
        <v>44288</v>
      </c>
      <c r="J34">
        <v>2615</v>
      </c>
      <c r="K34" t="s">
        <v>230</v>
      </c>
      <c r="L34">
        <v>1</v>
      </c>
      <c r="M34" t="b">
        <v>0</v>
      </c>
      <c r="N34" t="b">
        <v>1</v>
      </c>
      <c r="O34">
        <v>0.27</v>
      </c>
      <c r="P34">
        <v>2831.2115439999998</v>
      </c>
      <c r="Q34">
        <v>63.842237470000001</v>
      </c>
      <c r="R34">
        <v>2767.3693060000001</v>
      </c>
      <c r="S34" t="s">
        <v>176</v>
      </c>
      <c r="T34">
        <v>0.13500000000000001</v>
      </c>
      <c r="U34">
        <v>1415.6057719999999</v>
      </c>
      <c r="V34">
        <v>31.921118735</v>
      </c>
      <c r="W34">
        <v>1383.684653</v>
      </c>
      <c r="X34" t="s">
        <v>231</v>
      </c>
      <c r="Y34" t="s">
        <v>178</v>
      </c>
    </row>
    <row r="35" spans="1:25" x14ac:dyDescent="0.25">
      <c r="A35" t="s">
        <v>229</v>
      </c>
      <c r="B35">
        <v>9</v>
      </c>
      <c r="C35">
        <v>22</v>
      </c>
      <c r="D35">
        <v>0.5</v>
      </c>
      <c r="E35" t="s">
        <v>136</v>
      </c>
      <c r="F35">
        <v>1</v>
      </c>
      <c r="G35" t="s">
        <v>174</v>
      </c>
      <c r="H35" t="s">
        <v>232</v>
      </c>
      <c r="I35" s="15" t="s">
        <v>233</v>
      </c>
      <c r="J35">
        <v>2615</v>
      </c>
      <c r="K35" t="s">
        <v>230</v>
      </c>
      <c r="L35">
        <v>1</v>
      </c>
      <c r="M35" t="b">
        <v>0</v>
      </c>
      <c r="N35" t="b">
        <v>1</v>
      </c>
      <c r="O35">
        <v>0.27</v>
      </c>
      <c r="P35">
        <v>2831.2115439999998</v>
      </c>
      <c r="Q35">
        <v>63.842237470000001</v>
      </c>
      <c r="R35">
        <v>2767.3693060000001</v>
      </c>
      <c r="S35" t="s">
        <v>176</v>
      </c>
      <c r="T35">
        <v>0.13500000000000001</v>
      </c>
      <c r="U35">
        <v>1415.6057719999999</v>
      </c>
      <c r="V35">
        <v>31.921118735</v>
      </c>
      <c r="W35">
        <v>1383.684653</v>
      </c>
      <c r="X35" t="s">
        <v>231</v>
      </c>
      <c r="Y35" t="s">
        <v>178</v>
      </c>
    </row>
    <row r="36" spans="1:25" x14ac:dyDescent="0.25">
      <c r="A36" t="s">
        <v>229</v>
      </c>
      <c r="B36">
        <v>9</v>
      </c>
      <c r="C36">
        <v>23</v>
      </c>
      <c r="D36">
        <v>0.5</v>
      </c>
      <c r="E36" t="s">
        <v>137</v>
      </c>
      <c r="F36">
        <v>1</v>
      </c>
      <c r="G36" t="s">
        <v>174</v>
      </c>
      <c r="H36" t="s">
        <v>66</v>
      </c>
      <c r="I36" s="15">
        <v>54499</v>
      </c>
      <c r="J36">
        <v>2625</v>
      </c>
      <c r="K36" t="s">
        <v>234</v>
      </c>
      <c r="L36">
        <v>1</v>
      </c>
      <c r="M36" t="b">
        <v>0</v>
      </c>
      <c r="N36" t="b">
        <v>1</v>
      </c>
      <c r="O36">
        <v>0.217</v>
      </c>
      <c r="P36">
        <v>1748.38509</v>
      </c>
      <c r="Q36">
        <v>76.026219080000004</v>
      </c>
      <c r="R36">
        <v>1672.3588709999999</v>
      </c>
      <c r="S36" t="s">
        <v>176</v>
      </c>
      <c r="T36">
        <v>0.1085</v>
      </c>
      <c r="U36">
        <v>874.192545</v>
      </c>
      <c r="V36">
        <v>38.013109540000002</v>
      </c>
      <c r="W36">
        <v>836.17943549999995</v>
      </c>
      <c r="X36" t="s">
        <v>180</v>
      </c>
      <c r="Y36" t="s">
        <v>178</v>
      </c>
    </row>
    <row r="37" spans="1:25" x14ac:dyDescent="0.25">
      <c r="A37" t="s">
        <v>229</v>
      </c>
      <c r="B37">
        <v>9</v>
      </c>
      <c r="C37">
        <v>23</v>
      </c>
      <c r="D37">
        <v>0.5</v>
      </c>
      <c r="E37" t="s">
        <v>137</v>
      </c>
      <c r="F37">
        <v>1</v>
      </c>
      <c r="G37" t="s">
        <v>174</v>
      </c>
      <c r="H37" t="s">
        <v>65</v>
      </c>
      <c r="I37" s="15">
        <v>44493</v>
      </c>
      <c r="J37">
        <v>2625</v>
      </c>
      <c r="K37" t="s">
        <v>234</v>
      </c>
      <c r="L37">
        <v>1</v>
      </c>
      <c r="M37" t="b">
        <v>0</v>
      </c>
      <c r="N37" t="b">
        <v>1</v>
      </c>
      <c r="O37">
        <v>0.217</v>
      </c>
      <c r="P37">
        <v>1748.38509</v>
      </c>
      <c r="Q37">
        <v>76.026219080000004</v>
      </c>
      <c r="R37">
        <v>1672.3588709999999</v>
      </c>
      <c r="S37" t="s">
        <v>176</v>
      </c>
      <c r="T37">
        <v>0.1085</v>
      </c>
      <c r="U37">
        <v>874.192545</v>
      </c>
      <c r="V37">
        <v>38.013109540000002</v>
      </c>
      <c r="W37">
        <v>836.17943549999995</v>
      </c>
      <c r="X37" t="s">
        <v>180</v>
      </c>
      <c r="Y37" t="s">
        <v>178</v>
      </c>
    </row>
    <row r="38" spans="1:25" x14ac:dyDescent="0.25">
      <c r="A38" t="s">
        <v>229</v>
      </c>
      <c r="B38">
        <v>9</v>
      </c>
      <c r="C38">
        <v>24</v>
      </c>
      <c r="D38">
        <v>1</v>
      </c>
      <c r="E38" t="s">
        <v>138</v>
      </c>
      <c r="F38">
        <v>1</v>
      </c>
      <c r="G38" t="s">
        <v>174</v>
      </c>
      <c r="H38" t="s">
        <v>235</v>
      </c>
      <c r="I38" s="15">
        <v>94461</v>
      </c>
      <c r="J38">
        <v>2625</v>
      </c>
      <c r="K38" t="s">
        <v>234</v>
      </c>
      <c r="L38">
        <v>1</v>
      </c>
      <c r="M38" t="b">
        <v>0</v>
      </c>
      <c r="N38" t="b">
        <v>1</v>
      </c>
      <c r="O38">
        <v>0.217</v>
      </c>
      <c r="P38">
        <v>1748.38509</v>
      </c>
      <c r="Q38">
        <v>76.026219080000004</v>
      </c>
      <c r="R38">
        <v>1672.3588709999999</v>
      </c>
      <c r="S38" t="s">
        <v>176</v>
      </c>
      <c r="T38">
        <v>0.217</v>
      </c>
      <c r="U38">
        <v>1748.38509</v>
      </c>
      <c r="V38">
        <v>76.026219080000004</v>
      </c>
      <c r="W38">
        <v>1672.3588709999999</v>
      </c>
      <c r="X38" t="s">
        <v>180</v>
      </c>
      <c r="Y38" t="s">
        <v>178</v>
      </c>
    </row>
    <row r="39" spans="1:25" x14ac:dyDescent="0.25">
      <c r="A39" t="s">
        <v>229</v>
      </c>
      <c r="B39">
        <v>9</v>
      </c>
      <c r="C39">
        <v>25</v>
      </c>
      <c r="D39">
        <v>0.5</v>
      </c>
      <c r="E39" t="s">
        <v>139</v>
      </c>
      <c r="F39">
        <v>1</v>
      </c>
      <c r="G39" t="s">
        <v>174</v>
      </c>
      <c r="H39" t="s">
        <v>77</v>
      </c>
      <c r="I39" s="15">
        <v>57123</v>
      </c>
      <c r="J39">
        <v>2625</v>
      </c>
      <c r="K39" t="s">
        <v>234</v>
      </c>
      <c r="L39">
        <v>1</v>
      </c>
      <c r="M39" t="b">
        <v>0</v>
      </c>
      <c r="N39" t="b">
        <v>1</v>
      </c>
      <c r="O39">
        <v>0.217</v>
      </c>
      <c r="P39">
        <v>1748.38509</v>
      </c>
      <c r="Q39">
        <v>76.026219080000004</v>
      </c>
      <c r="R39">
        <v>1672.3588709999999</v>
      </c>
      <c r="S39" t="s">
        <v>176</v>
      </c>
      <c r="T39">
        <v>0.1085</v>
      </c>
      <c r="U39">
        <v>874.192545</v>
      </c>
      <c r="V39">
        <v>38.013109540000002</v>
      </c>
      <c r="W39">
        <v>836.17943549999995</v>
      </c>
      <c r="X39" t="s">
        <v>180</v>
      </c>
      <c r="Y39" t="s">
        <v>178</v>
      </c>
    </row>
    <row r="40" spans="1:25" x14ac:dyDescent="0.25">
      <c r="A40" t="s">
        <v>229</v>
      </c>
      <c r="B40">
        <v>9</v>
      </c>
      <c r="C40">
        <v>25</v>
      </c>
      <c r="D40">
        <v>0.5</v>
      </c>
      <c r="E40" t="s">
        <v>139</v>
      </c>
      <c r="F40">
        <v>1</v>
      </c>
      <c r="G40" t="s">
        <v>174</v>
      </c>
      <c r="H40" t="s">
        <v>76</v>
      </c>
      <c r="I40" s="15">
        <v>14540</v>
      </c>
      <c r="J40">
        <v>2625</v>
      </c>
      <c r="K40" t="s">
        <v>234</v>
      </c>
      <c r="L40">
        <v>1</v>
      </c>
      <c r="M40" t="b">
        <v>0</v>
      </c>
      <c r="N40" t="b">
        <v>1</v>
      </c>
      <c r="O40">
        <v>0.217</v>
      </c>
      <c r="P40">
        <v>1748.38509</v>
      </c>
      <c r="Q40">
        <v>76.026219080000004</v>
      </c>
      <c r="R40">
        <v>1672.3588709999999</v>
      </c>
      <c r="S40" t="s">
        <v>176</v>
      </c>
      <c r="T40">
        <v>0.1085</v>
      </c>
      <c r="U40">
        <v>874.192545</v>
      </c>
      <c r="V40">
        <v>38.013109540000002</v>
      </c>
      <c r="W40">
        <v>836.17943549999995</v>
      </c>
      <c r="X40" t="s">
        <v>180</v>
      </c>
      <c r="Y40" t="s">
        <v>178</v>
      </c>
    </row>
    <row r="41" spans="1:25" x14ac:dyDescent="0.25">
      <c r="A41" t="s">
        <v>229</v>
      </c>
      <c r="B41">
        <v>9</v>
      </c>
      <c r="C41">
        <v>26</v>
      </c>
      <c r="D41">
        <v>1</v>
      </c>
      <c r="E41" t="s">
        <v>140</v>
      </c>
      <c r="F41">
        <v>1</v>
      </c>
      <c r="G41" t="s">
        <v>174</v>
      </c>
      <c r="H41" t="s">
        <v>236</v>
      </c>
      <c r="I41" s="15">
        <v>54642</v>
      </c>
      <c r="J41">
        <v>2625</v>
      </c>
      <c r="K41" t="s">
        <v>234</v>
      </c>
      <c r="L41">
        <v>1</v>
      </c>
      <c r="M41" t="b">
        <v>0</v>
      </c>
      <c r="N41" t="b">
        <v>1</v>
      </c>
      <c r="O41">
        <v>0.217</v>
      </c>
      <c r="P41">
        <v>1748.38509</v>
      </c>
      <c r="Q41">
        <v>76.026219080000004</v>
      </c>
      <c r="R41">
        <v>1672.3588709999999</v>
      </c>
      <c r="S41" t="s">
        <v>176</v>
      </c>
      <c r="T41">
        <v>0.217</v>
      </c>
      <c r="U41">
        <v>1748.38509</v>
      </c>
      <c r="V41">
        <v>76.026219080000004</v>
      </c>
      <c r="W41">
        <v>1672.3588709999999</v>
      </c>
      <c r="X41" t="s">
        <v>180</v>
      </c>
      <c r="Y41" t="s">
        <v>178</v>
      </c>
    </row>
    <row r="42" spans="1:25" x14ac:dyDescent="0.25">
      <c r="A42" t="s">
        <v>229</v>
      </c>
      <c r="B42">
        <v>9</v>
      </c>
      <c r="C42">
        <v>27</v>
      </c>
      <c r="D42">
        <v>1</v>
      </c>
      <c r="E42" t="s">
        <v>141</v>
      </c>
      <c r="F42">
        <v>1</v>
      </c>
      <c r="G42" t="s">
        <v>174</v>
      </c>
      <c r="H42" t="s">
        <v>237</v>
      </c>
      <c r="I42" s="15">
        <v>54343</v>
      </c>
      <c r="J42">
        <v>2560</v>
      </c>
      <c r="K42" t="s">
        <v>238</v>
      </c>
      <c r="L42">
        <v>1</v>
      </c>
      <c r="M42" t="b">
        <v>0</v>
      </c>
      <c r="N42" t="b">
        <v>1</v>
      </c>
      <c r="O42">
        <v>0.217</v>
      </c>
      <c r="P42">
        <v>2451.5075900000002</v>
      </c>
      <c r="Q42">
        <v>23.200885450000001</v>
      </c>
      <c r="R42">
        <v>2428.3067040000001</v>
      </c>
      <c r="S42" t="s">
        <v>176</v>
      </c>
      <c r="T42">
        <v>0.217</v>
      </c>
      <c r="U42">
        <v>2451.5075900000002</v>
      </c>
      <c r="V42">
        <v>23.200885450000001</v>
      </c>
      <c r="W42">
        <v>2428.3067040000001</v>
      </c>
      <c r="X42" t="s">
        <v>239</v>
      </c>
      <c r="Y42" t="s">
        <v>178</v>
      </c>
    </row>
    <row r="43" spans="1:25" x14ac:dyDescent="0.25">
      <c r="A43" t="s">
        <v>240</v>
      </c>
      <c r="B43">
        <v>3</v>
      </c>
      <c r="C43">
        <v>28</v>
      </c>
      <c r="D43">
        <v>0.5</v>
      </c>
      <c r="E43" t="s">
        <v>142</v>
      </c>
      <c r="F43">
        <v>2</v>
      </c>
      <c r="G43" t="s">
        <v>203</v>
      </c>
      <c r="H43" t="s">
        <v>78</v>
      </c>
      <c r="I43" s="15">
        <v>55519</v>
      </c>
      <c r="J43">
        <v>2551</v>
      </c>
      <c r="K43" t="s">
        <v>241</v>
      </c>
      <c r="L43">
        <v>1</v>
      </c>
      <c r="M43" t="b">
        <v>0</v>
      </c>
      <c r="N43" t="b">
        <v>1</v>
      </c>
      <c r="O43">
        <v>1.2395</v>
      </c>
      <c r="P43">
        <v>19723.894690000001</v>
      </c>
      <c r="Q43">
        <v>137.33213520000001</v>
      </c>
      <c r="R43">
        <v>19586.562549999999</v>
      </c>
      <c r="S43" t="s">
        <v>206</v>
      </c>
      <c r="T43">
        <v>0.61975000000000002</v>
      </c>
      <c r="U43">
        <v>9861.9473450000005</v>
      </c>
      <c r="V43">
        <v>68.666067600000005</v>
      </c>
      <c r="W43">
        <v>9793.2812749999994</v>
      </c>
      <c r="X43" t="s">
        <v>180</v>
      </c>
      <c r="Y43" t="s">
        <v>178</v>
      </c>
    </row>
    <row r="44" spans="1:25" x14ac:dyDescent="0.25">
      <c r="A44" t="s">
        <v>240</v>
      </c>
      <c r="B44">
        <v>3</v>
      </c>
      <c r="C44">
        <v>28</v>
      </c>
      <c r="D44">
        <v>0.5</v>
      </c>
      <c r="E44" t="s">
        <v>142</v>
      </c>
      <c r="F44">
        <v>2</v>
      </c>
      <c r="G44" t="s">
        <v>203</v>
      </c>
      <c r="H44" t="s">
        <v>242</v>
      </c>
      <c r="I44" s="15">
        <v>15537</v>
      </c>
      <c r="J44">
        <v>2605</v>
      </c>
      <c r="K44" t="s">
        <v>243</v>
      </c>
      <c r="L44">
        <v>1</v>
      </c>
      <c r="M44" t="b">
        <v>0</v>
      </c>
      <c r="N44" t="b">
        <v>1</v>
      </c>
      <c r="O44">
        <v>0.35</v>
      </c>
      <c r="P44">
        <v>348.6021222</v>
      </c>
      <c r="Q44">
        <v>9.4257929409999992</v>
      </c>
      <c r="R44">
        <v>339.1763292</v>
      </c>
      <c r="S44" t="s">
        <v>206</v>
      </c>
      <c r="T44">
        <v>0.17499999999999999</v>
      </c>
      <c r="U44">
        <v>174.3010611</v>
      </c>
      <c r="V44">
        <v>4.7128964704999996</v>
      </c>
      <c r="W44">
        <v>169.5881646</v>
      </c>
      <c r="X44" t="s">
        <v>180</v>
      </c>
      <c r="Y44" t="s">
        <v>178</v>
      </c>
    </row>
    <row r="45" spans="1:25" x14ac:dyDescent="0.25">
      <c r="A45" t="s">
        <v>173</v>
      </c>
      <c r="B45">
        <v>1</v>
      </c>
      <c r="C45">
        <v>29</v>
      </c>
      <c r="D45">
        <v>1</v>
      </c>
      <c r="E45" t="s">
        <v>143</v>
      </c>
      <c r="F45">
        <v>1</v>
      </c>
      <c r="G45" t="s">
        <v>174</v>
      </c>
      <c r="H45" t="s">
        <v>244</v>
      </c>
      <c r="I45" s="15">
        <v>54789</v>
      </c>
      <c r="J45">
        <v>2514</v>
      </c>
      <c r="K45" t="s">
        <v>245</v>
      </c>
      <c r="L45">
        <v>1</v>
      </c>
      <c r="M45" t="b">
        <v>0</v>
      </c>
      <c r="N45" t="b">
        <v>1</v>
      </c>
      <c r="O45">
        <v>0.46700000000000003</v>
      </c>
      <c r="P45">
        <v>1804.156297</v>
      </c>
      <c r="Q45">
        <v>0.54489375699999998</v>
      </c>
      <c r="R45">
        <v>1803.611404</v>
      </c>
      <c r="S45" t="s">
        <v>176</v>
      </c>
      <c r="T45">
        <v>0.46700000000000003</v>
      </c>
      <c r="U45">
        <v>1804.156297</v>
      </c>
      <c r="V45">
        <v>0.54489375699999998</v>
      </c>
      <c r="W45">
        <v>1803.611404</v>
      </c>
      <c r="X45" t="s">
        <v>180</v>
      </c>
      <c r="Y45" t="s">
        <v>178</v>
      </c>
    </row>
    <row r="46" spans="1:25" x14ac:dyDescent="0.25">
      <c r="A46" t="s">
        <v>229</v>
      </c>
      <c r="B46">
        <v>9</v>
      </c>
      <c r="C46">
        <v>30</v>
      </c>
      <c r="D46">
        <v>0.125</v>
      </c>
      <c r="E46" t="s">
        <v>144</v>
      </c>
      <c r="F46">
        <v>3</v>
      </c>
      <c r="G46" t="s">
        <v>191</v>
      </c>
      <c r="H46" t="s">
        <v>246</v>
      </c>
      <c r="I46" s="15" t="s">
        <v>247</v>
      </c>
      <c r="J46">
        <v>2625</v>
      </c>
      <c r="K46" t="s">
        <v>234</v>
      </c>
      <c r="L46">
        <v>1</v>
      </c>
      <c r="M46" t="b">
        <v>0</v>
      </c>
      <c r="N46" t="b">
        <v>1</v>
      </c>
      <c r="O46">
        <v>0.217</v>
      </c>
      <c r="P46">
        <v>1748.38509</v>
      </c>
      <c r="Q46">
        <v>76.026219080000004</v>
      </c>
      <c r="R46">
        <v>1672.3588709999999</v>
      </c>
      <c r="S46" t="s">
        <v>176</v>
      </c>
      <c r="T46">
        <v>2.7125E-2</v>
      </c>
      <c r="U46">
        <v>218.54813625</v>
      </c>
      <c r="V46">
        <v>9.5032773850000005</v>
      </c>
      <c r="W46">
        <v>209.04485887499999</v>
      </c>
      <c r="X46" t="s">
        <v>180</v>
      </c>
      <c r="Y46" t="s">
        <v>178</v>
      </c>
    </row>
    <row r="47" spans="1:25" x14ac:dyDescent="0.25">
      <c r="A47" t="s">
        <v>229</v>
      </c>
      <c r="B47">
        <v>9</v>
      </c>
      <c r="C47">
        <v>30</v>
      </c>
      <c r="D47">
        <v>0.125</v>
      </c>
      <c r="E47" t="s">
        <v>144</v>
      </c>
      <c r="F47">
        <v>3</v>
      </c>
      <c r="G47" t="s">
        <v>191</v>
      </c>
      <c r="H47" t="s">
        <v>248</v>
      </c>
      <c r="I47" s="15" t="s">
        <v>249</v>
      </c>
      <c r="J47">
        <v>2625</v>
      </c>
      <c r="K47" t="s">
        <v>234</v>
      </c>
      <c r="L47">
        <v>1</v>
      </c>
      <c r="M47" t="b">
        <v>0</v>
      </c>
      <c r="N47" t="b">
        <v>1</v>
      </c>
      <c r="O47">
        <v>0.217</v>
      </c>
      <c r="P47">
        <v>1748.38509</v>
      </c>
      <c r="Q47">
        <v>76.026219080000004</v>
      </c>
      <c r="R47">
        <v>1672.3588709999999</v>
      </c>
      <c r="S47" t="s">
        <v>176</v>
      </c>
      <c r="T47">
        <v>2.7125E-2</v>
      </c>
      <c r="U47">
        <v>218.54813625</v>
      </c>
      <c r="V47">
        <v>9.5032773850000005</v>
      </c>
      <c r="W47">
        <v>209.04485887499999</v>
      </c>
      <c r="X47" t="s">
        <v>180</v>
      </c>
      <c r="Y47" t="s">
        <v>178</v>
      </c>
    </row>
    <row r="48" spans="1:25" x14ac:dyDescent="0.25">
      <c r="A48" t="s">
        <v>229</v>
      </c>
      <c r="B48">
        <v>9</v>
      </c>
      <c r="C48">
        <v>30</v>
      </c>
      <c r="D48">
        <v>0.125</v>
      </c>
      <c r="E48" t="s">
        <v>144</v>
      </c>
      <c r="F48">
        <v>3</v>
      </c>
      <c r="G48" t="s">
        <v>191</v>
      </c>
      <c r="H48" t="s">
        <v>246</v>
      </c>
      <c r="I48" s="15" t="s">
        <v>247</v>
      </c>
      <c r="J48">
        <v>2625</v>
      </c>
      <c r="K48" t="s">
        <v>234</v>
      </c>
      <c r="L48">
        <v>1</v>
      </c>
      <c r="M48" t="b">
        <v>0</v>
      </c>
      <c r="N48" t="b">
        <v>1</v>
      </c>
      <c r="O48">
        <v>0.217</v>
      </c>
      <c r="P48">
        <v>1748.38509</v>
      </c>
      <c r="Q48">
        <v>76.026219080000004</v>
      </c>
      <c r="R48">
        <v>1672.3588709999999</v>
      </c>
      <c r="S48" t="s">
        <v>176</v>
      </c>
      <c r="T48">
        <v>2.7125E-2</v>
      </c>
      <c r="U48">
        <v>218.54813625</v>
      </c>
      <c r="V48">
        <v>9.5032773850000005</v>
      </c>
      <c r="W48">
        <v>209.04485887499999</v>
      </c>
      <c r="X48" t="s">
        <v>180</v>
      </c>
      <c r="Y48" t="s">
        <v>178</v>
      </c>
    </row>
    <row r="49" spans="1:25" x14ac:dyDescent="0.25">
      <c r="A49" t="s">
        <v>229</v>
      </c>
      <c r="B49">
        <v>9</v>
      </c>
      <c r="C49">
        <v>30</v>
      </c>
      <c r="D49">
        <v>0.125</v>
      </c>
      <c r="E49" t="s">
        <v>144</v>
      </c>
      <c r="F49">
        <v>3</v>
      </c>
      <c r="G49" t="s">
        <v>191</v>
      </c>
      <c r="H49" t="s">
        <v>250</v>
      </c>
      <c r="I49" s="15">
        <v>94543</v>
      </c>
      <c r="J49">
        <v>2625</v>
      </c>
      <c r="K49" t="s">
        <v>234</v>
      </c>
      <c r="L49">
        <v>1</v>
      </c>
      <c r="M49" t="b">
        <v>0</v>
      </c>
      <c r="N49" t="b">
        <v>1</v>
      </c>
      <c r="O49">
        <v>0.217</v>
      </c>
      <c r="P49">
        <v>1748.38509</v>
      </c>
      <c r="Q49">
        <v>76.026219080000004</v>
      </c>
      <c r="R49">
        <v>1672.3588709999999</v>
      </c>
      <c r="S49" t="s">
        <v>176</v>
      </c>
      <c r="T49">
        <v>2.7125E-2</v>
      </c>
      <c r="U49">
        <v>218.54813625</v>
      </c>
      <c r="V49">
        <v>9.5032773850000005</v>
      </c>
      <c r="W49">
        <v>209.04485887499999</v>
      </c>
      <c r="X49" t="s">
        <v>180</v>
      </c>
      <c r="Y49" t="s">
        <v>178</v>
      </c>
    </row>
    <row r="50" spans="1:25" x14ac:dyDescent="0.25">
      <c r="A50" t="s">
        <v>229</v>
      </c>
      <c r="B50">
        <v>9</v>
      </c>
      <c r="C50">
        <v>30</v>
      </c>
      <c r="D50">
        <v>0.125</v>
      </c>
      <c r="E50" t="s">
        <v>144</v>
      </c>
      <c r="F50">
        <v>3</v>
      </c>
      <c r="G50" t="s">
        <v>191</v>
      </c>
      <c r="H50" t="s">
        <v>251</v>
      </c>
      <c r="I50" s="15">
        <v>14591</v>
      </c>
      <c r="J50">
        <v>2625</v>
      </c>
      <c r="K50" t="s">
        <v>234</v>
      </c>
      <c r="L50">
        <v>1</v>
      </c>
      <c r="M50" t="b">
        <v>0</v>
      </c>
      <c r="N50" t="b">
        <v>1</v>
      </c>
      <c r="O50">
        <v>0.217</v>
      </c>
      <c r="P50">
        <v>1748.38509</v>
      </c>
      <c r="Q50">
        <v>76.026219080000004</v>
      </c>
      <c r="R50">
        <v>1672.3588709999999</v>
      </c>
      <c r="S50" t="s">
        <v>176</v>
      </c>
      <c r="T50">
        <v>2.7125E-2</v>
      </c>
      <c r="U50">
        <v>218.54813625</v>
      </c>
      <c r="V50">
        <v>9.5032773850000005</v>
      </c>
      <c r="W50">
        <v>209.04485887499999</v>
      </c>
      <c r="X50" t="s">
        <v>180</v>
      </c>
      <c r="Y50" t="s">
        <v>178</v>
      </c>
    </row>
    <row r="51" spans="1:25" x14ac:dyDescent="0.25">
      <c r="A51" t="s">
        <v>229</v>
      </c>
      <c r="B51">
        <v>9</v>
      </c>
      <c r="C51">
        <v>30</v>
      </c>
      <c r="D51">
        <v>0.125</v>
      </c>
      <c r="E51" t="s">
        <v>144</v>
      </c>
      <c r="F51">
        <v>3</v>
      </c>
      <c r="G51" t="s">
        <v>191</v>
      </c>
      <c r="H51" t="s">
        <v>252</v>
      </c>
      <c r="I51" s="15">
        <v>14650</v>
      </c>
      <c r="J51">
        <v>2625</v>
      </c>
      <c r="K51" t="s">
        <v>234</v>
      </c>
      <c r="L51">
        <v>1</v>
      </c>
      <c r="M51" t="b">
        <v>0</v>
      </c>
      <c r="N51" t="b">
        <v>1</v>
      </c>
      <c r="O51">
        <v>0.217</v>
      </c>
      <c r="P51">
        <v>1748.38509</v>
      </c>
      <c r="Q51">
        <v>76.026219080000004</v>
      </c>
      <c r="R51">
        <v>1672.3588709999999</v>
      </c>
      <c r="S51" t="s">
        <v>176</v>
      </c>
      <c r="T51">
        <v>2.7125E-2</v>
      </c>
      <c r="U51">
        <v>218.54813625</v>
      </c>
      <c r="V51">
        <v>9.5032773850000005</v>
      </c>
      <c r="W51">
        <v>209.04485887499999</v>
      </c>
      <c r="X51" t="s">
        <v>180</v>
      </c>
      <c r="Y51" t="s">
        <v>178</v>
      </c>
    </row>
    <row r="52" spans="1:25" x14ac:dyDescent="0.25">
      <c r="A52" t="s">
        <v>229</v>
      </c>
      <c r="B52">
        <v>9</v>
      </c>
      <c r="C52">
        <v>30</v>
      </c>
      <c r="D52">
        <v>0.125</v>
      </c>
      <c r="E52" t="s">
        <v>144</v>
      </c>
      <c r="F52">
        <v>3</v>
      </c>
      <c r="G52" t="s">
        <v>191</v>
      </c>
      <c r="H52" t="s">
        <v>253</v>
      </c>
      <c r="I52" s="15">
        <v>54366</v>
      </c>
      <c r="J52">
        <v>2625</v>
      </c>
      <c r="K52" t="s">
        <v>234</v>
      </c>
      <c r="L52">
        <v>1</v>
      </c>
      <c r="M52" t="b">
        <v>0</v>
      </c>
      <c r="N52" t="b">
        <v>1</v>
      </c>
      <c r="O52">
        <v>0.217</v>
      </c>
      <c r="P52">
        <v>1748.38509</v>
      </c>
      <c r="Q52">
        <v>76.026219080000004</v>
      </c>
      <c r="R52">
        <v>1672.3588709999999</v>
      </c>
      <c r="S52" t="s">
        <v>176</v>
      </c>
      <c r="T52">
        <v>2.7125E-2</v>
      </c>
      <c r="U52">
        <v>218.54813625</v>
      </c>
      <c r="V52">
        <v>9.5032773850000005</v>
      </c>
      <c r="W52">
        <v>209.04485887499999</v>
      </c>
      <c r="X52" t="s">
        <v>180</v>
      </c>
      <c r="Y52" t="s">
        <v>178</v>
      </c>
    </row>
    <row r="53" spans="1:25" x14ac:dyDescent="0.25">
      <c r="A53" t="s">
        <v>229</v>
      </c>
      <c r="B53">
        <v>9</v>
      </c>
      <c r="C53">
        <v>30</v>
      </c>
      <c r="D53">
        <v>0.125</v>
      </c>
      <c r="E53" t="s">
        <v>144</v>
      </c>
      <c r="F53">
        <v>3</v>
      </c>
      <c r="G53" t="s">
        <v>191</v>
      </c>
      <c r="H53" t="s">
        <v>254</v>
      </c>
      <c r="I53" s="15">
        <v>54566</v>
      </c>
      <c r="J53">
        <v>2625</v>
      </c>
      <c r="K53" t="s">
        <v>234</v>
      </c>
      <c r="L53">
        <v>1</v>
      </c>
      <c r="M53" t="b">
        <v>0</v>
      </c>
      <c r="N53" t="b">
        <v>1</v>
      </c>
      <c r="O53">
        <v>0.217</v>
      </c>
      <c r="P53">
        <v>1748.38509</v>
      </c>
      <c r="Q53">
        <v>76.026219080000004</v>
      </c>
      <c r="R53">
        <v>1672.3588709999999</v>
      </c>
      <c r="S53" t="s">
        <v>176</v>
      </c>
      <c r="T53">
        <v>2.7125E-2</v>
      </c>
      <c r="U53">
        <v>218.54813625</v>
      </c>
      <c r="V53">
        <v>9.5032773850000005</v>
      </c>
      <c r="W53">
        <v>209.04485887499999</v>
      </c>
      <c r="X53" t="s">
        <v>180</v>
      </c>
      <c r="Y53" t="s">
        <v>178</v>
      </c>
    </row>
    <row r="54" spans="1:25" x14ac:dyDescent="0.25">
      <c r="A54" t="s">
        <v>255</v>
      </c>
      <c r="B54">
        <v>8</v>
      </c>
      <c r="C54">
        <v>32</v>
      </c>
      <c r="D54">
        <v>1</v>
      </c>
      <c r="E54" t="s">
        <v>145</v>
      </c>
      <c r="F54">
        <v>1</v>
      </c>
      <c r="G54" t="s">
        <v>174</v>
      </c>
      <c r="H54" t="s">
        <v>104</v>
      </c>
      <c r="I54" s="15">
        <v>17258</v>
      </c>
      <c r="J54">
        <v>2605</v>
      </c>
      <c r="K54" t="s">
        <v>243</v>
      </c>
      <c r="L54">
        <v>1</v>
      </c>
      <c r="M54" t="b">
        <v>0</v>
      </c>
      <c r="N54" t="b">
        <v>1</v>
      </c>
      <c r="O54">
        <v>0.35</v>
      </c>
      <c r="P54">
        <v>348.6021222</v>
      </c>
      <c r="Q54">
        <v>9.4257929409999992</v>
      </c>
      <c r="R54">
        <v>339.1763292</v>
      </c>
      <c r="S54" t="s">
        <v>176</v>
      </c>
      <c r="T54">
        <v>0.35</v>
      </c>
      <c r="U54">
        <v>348.6021222</v>
      </c>
      <c r="V54">
        <v>9.4257929409999992</v>
      </c>
      <c r="W54">
        <v>339.1763292</v>
      </c>
      <c r="X54" t="s">
        <v>180</v>
      </c>
      <c r="Y54" t="s">
        <v>178</v>
      </c>
    </row>
    <row r="55" spans="1:25" x14ac:dyDescent="0.25">
      <c r="A55" t="s">
        <v>255</v>
      </c>
      <c r="B55">
        <v>8</v>
      </c>
      <c r="C55">
        <v>33</v>
      </c>
      <c r="D55">
        <v>0.33339999999999997</v>
      </c>
      <c r="E55" t="s">
        <v>146</v>
      </c>
      <c r="F55">
        <v>3</v>
      </c>
      <c r="G55" t="s">
        <v>191</v>
      </c>
      <c r="H55" t="s">
        <v>256</v>
      </c>
      <c r="I55" s="15">
        <v>97054</v>
      </c>
      <c r="J55">
        <v>2605</v>
      </c>
      <c r="K55" t="s">
        <v>243</v>
      </c>
      <c r="L55">
        <v>1</v>
      </c>
      <c r="M55" t="b">
        <v>0</v>
      </c>
      <c r="N55" t="b">
        <v>1</v>
      </c>
      <c r="O55">
        <v>0.35</v>
      </c>
      <c r="P55">
        <v>348.6021222</v>
      </c>
      <c r="Q55">
        <v>9.4257929409999992</v>
      </c>
      <c r="R55">
        <v>339.1763292</v>
      </c>
      <c r="S55" t="s">
        <v>176</v>
      </c>
      <c r="T55">
        <v>0.11668999999999999</v>
      </c>
      <c r="U55">
        <v>116.22394754147999</v>
      </c>
      <c r="V55">
        <v>3.1425593665293996</v>
      </c>
      <c r="W55">
        <v>113.08138815528</v>
      </c>
      <c r="X55" t="s">
        <v>180</v>
      </c>
      <c r="Y55" t="s">
        <v>178</v>
      </c>
    </row>
    <row r="56" spans="1:25" x14ac:dyDescent="0.25">
      <c r="A56" t="s">
        <v>255</v>
      </c>
      <c r="B56">
        <v>8</v>
      </c>
      <c r="C56">
        <v>33</v>
      </c>
      <c r="D56">
        <v>0.33339999999999997</v>
      </c>
      <c r="E56" t="s">
        <v>146</v>
      </c>
      <c r="F56">
        <v>3</v>
      </c>
      <c r="G56" t="s">
        <v>191</v>
      </c>
      <c r="H56" t="s">
        <v>257</v>
      </c>
      <c r="I56" s="15" t="s">
        <v>258</v>
      </c>
      <c r="J56">
        <v>2603</v>
      </c>
      <c r="K56" t="s">
        <v>243</v>
      </c>
      <c r="L56">
        <v>1</v>
      </c>
      <c r="M56" t="b">
        <v>0</v>
      </c>
      <c r="N56" t="b">
        <v>1</v>
      </c>
      <c r="O56">
        <v>0.35</v>
      </c>
      <c r="P56">
        <v>348.6021222</v>
      </c>
      <c r="Q56">
        <v>9.4257929409999992</v>
      </c>
      <c r="R56">
        <v>339.1763292</v>
      </c>
      <c r="S56" t="s">
        <v>176</v>
      </c>
      <c r="T56">
        <v>0.11668999999999999</v>
      </c>
      <c r="U56">
        <v>116.22394754147999</v>
      </c>
      <c r="V56">
        <v>3.1425593665293996</v>
      </c>
      <c r="W56">
        <v>113.08138815528</v>
      </c>
      <c r="X56" t="s">
        <v>180</v>
      </c>
      <c r="Y56" t="s">
        <v>178</v>
      </c>
    </row>
    <row r="57" spans="1:25" x14ac:dyDescent="0.25">
      <c r="A57" t="s">
        <v>255</v>
      </c>
      <c r="B57">
        <v>8</v>
      </c>
      <c r="C57">
        <v>33</v>
      </c>
      <c r="D57">
        <v>0.33339999999999997</v>
      </c>
      <c r="E57" t="s">
        <v>146</v>
      </c>
      <c r="F57">
        <v>3</v>
      </c>
      <c r="G57" t="s">
        <v>191</v>
      </c>
      <c r="H57" t="s">
        <v>259</v>
      </c>
      <c r="I57" s="15" t="s">
        <v>260</v>
      </c>
      <c r="J57">
        <v>2604</v>
      </c>
      <c r="K57" t="s">
        <v>243</v>
      </c>
      <c r="L57">
        <v>1</v>
      </c>
      <c r="M57" t="b">
        <v>0</v>
      </c>
      <c r="N57" t="b">
        <v>1</v>
      </c>
      <c r="O57">
        <v>0.35</v>
      </c>
      <c r="P57">
        <v>348.6021222</v>
      </c>
      <c r="Q57">
        <v>9.4257929409999992</v>
      </c>
      <c r="R57">
        <v>339.1763292</v>
      </c>
      <c r="S57" t="s">
        <v>176</v>
      </c>
      <c r="T57">
        <v>0.11668999999999999</v>
      </c>
      <c r="U57">
        <v>116.22394754147999</v>
      </c>
      <c r="V57">
        <v>3.1425593665293996</v>
      </c>
      <c r="W57">
        <v>113.08138815528</v>
      </c>
      <c r="X57" t="s">
        <v>180</v>
      </c>
      <c r="Y57" t="s">
        <v>178</v>
      </c>
    </row>
    <row r="58" spans="1:25" x14ac:dyDescent="0.25">
      <c r="A58" t="s">
        <v>255</v>
      </c>
      <c r="B58">
        <v>8</v>
      </c>
      <c r="C58">
        <v>34</v>
      </c>
      <c r="D58">
        <v>0.2</v>
      </c>
      <c r="E58" t="s">
        <v>147</v>
      </c>
      <c r="F58">
        <v>1</v>
      </c>
      <c r="G58" t="s">
        <v>174</v>
      </c>
      <c r="H58" t="s">
        <v>261</v>
      </c>
      <c r="I58" s="15" t="s">
        <v>262</v>
      </c>
      <c r="J58">
        <v>2605</v>
      </c>
      <c r="K58" t="s">
        <v>243</v>
      </c>
      <c r="L58">
        <v>1</v>
      </c>
      <c r="M58" t="b">
        <v>0</v>
      </c>
      <c r="N58" t="b">
        <v>1</v>
      </c>
      <c r="O58">
        <v>0.35</v>
      </c>
      <c r="P58">
        <v>348.6021222</v>
      </c>
      <c r="Q58">
        <v>9.4257929409999992</v>
      </c>
      <c r="R58">
        <v>339.1763292</v>
      </c>
      <c r="S58" t="s">
        <v>176</v>
      </c>
      <c r="T58">
        <v>6.9999999999999993E-2</v>
      </c>
      <c r="U58">
        <v>69.720424440000002</v>
      </c>
      <c r="V58">
        <v>1.8851585881999999</v>
      </c>
      <c r="W58">
        <v>67.835265840000005</v>
      </c>
      <c r="X58" t="s">
        <v>180</v>
      </c>
      <c r="Y58" t="s">
        <v>178</v>
      </c>
    </row>
    <row r="59" spans="1:25" x14ac:dyDescent="0.25">
      <c r="A59" t="s">
        <v>255</v>
      </c>
      <c r="B59">
        <v>8</v>
      </c>
      <c r="C59">
        <v>34</v>
      </c>
      <c r="D59">
        <v>0.2</v>
      </c>
      <c r="E59" t="s">
        <v>147</v>
      </c>
      <c r="F59">
        <v>1</v>
      </c>
      <c r="G59" t="s">
        <v>174</v>
      </c>
      <c r="H59" t="s">
        <v>263</v>
      </c>
      <c r="I59" s="15" t="s">
        <v>264</v>
      </c>
      <c r="J59">
        <v>2605</v>
      </c>
      <c r="K59" t="s">
        <v>243</v>
      </c>
      <c r="L59">
        <v>1</v>
      </c>
      <c r="M59" t="b">
        <v>0</v>
      </c>
      <c r="N59" t="b">
        <v>1</v>
      </c>
      <c r="O59">
        <v>0.35</v>
      </c>
      <c r="P59">
        <v>348.6021222</v>
      </c>
      <c r="Q59">
        <v>9.4257929409999992</v>
      </c>
      <c r="R59">
        <v>339.1763292</v>
      </c>
      <c r="S59" t="s">
        <v>176</v>
      </c>
      <c r="T59">
        <v>6.9999999999999993E-2</v>
      </c>
      <c r="U59">
        <v>69.720424440000002</v>
      </c>
      <c r="V59">
        <v>1.8851585881999999</v>
      </c>
      <c r="W59">
        <v>67.835265840000005</v>
      </c>
      <c r="X59" t="s">
        <v>180</v>
      </c>
      <c r="Y59" t="s">
        <v>178</v>
      </c>
    </row>
    <row r="60" spans="1:25" x14ac:dyDescent="0.25">
      <c r="A60" t="s">
        <v>255</v>
      </c>
      <c r="B60">
        <v>8</v>
      </c>
      <c r="C60">
        <v>34</v>
      </c>
      <c r="D60">
        <v>0.2</v>
      </c>
      <c r="E60" t="s">
        <v>147</v>
      </c>
      <c r="F60">
        <v>1</v>
      </c>
      <c r="G60" t="s">
        <v>174</v>
      </c>
      <c r="H60" t="s">
        <v>265</v>
      </c>
      <c r="I60" s="15" t="s">
        <v>266</v>
      </c>
      <c r="J60">
        <v>2605</v>
      </c>
      <c r="K60" t="s">
        <v>243</v>
      </c>
      <c r="L60">
        <v>1</v>
      </c>
      <c r="M60" t="b">
        <v>0</v>
      </c>
      <c r="N60" t="b">
        <v>1</v>
      </c>
      <c r="O60">
        <v>0.35</v>
      </c>
      <c r="P60">
        <v>348.6021222</v>
      </c>
      <c r="Q60">
        <v>9.4257929409999992</v>
      </c>
      <c r="R60">
        <v>339.1763292</v>
      </c>
      <c r="S60" t="s">
        <v>176</v>
      </c>
      <c r="T60">
        <v>6.9999999999999993E-2</v>
      </c>
      <c r="U60">
        <v>69.720424440000002</v>
      </c>
      <c r="V60">
        <v>1.8851585881999999</v>
      </c>
      <c r="W60">
        <v>67.835265840000005</v>
      </c>
      <c r="X60" t="s">
        <v>180</v>
      </c>
      <c r="Y60" t="s">
        <v>178</v>
      </c>
    </row>
    <row r="61" spans="1:25" x14ac:dyDescent="0.25">
      <c r="A61" t="s">
        <v>255</v>
      </c>
      <c r="B61">
        <v>8</v>
      </c>
      <c r="C61">
        <v>34</v>
      </c>
      <c r="D61">
        <v>0.2</v>
      </c>
      <c r="E61" t="s">
        <v>147</v>
      </c>
      <c r="F61">
        <v>1</v>
      </c>
      <c r="G61" t="s">
        <v>174</v>
      </c>
      <c r="H61" t="s">
        <v>267</v>
      </c>
      <c r="I61" s="15" t="s">
        <v>268</v>
      </c>
      <c r="J61">
        <v>2605</v>
      </c>
      <c r="K61" t="s">
        <v>243</v>
      </c>
      <c r="L61">
        <v>1</v>
      </c>
      <c r="M61" t="b">
        <v>0</v>
      </c>
      <c r="N61" t="b">
        <v>1</v>
      </c>
      <c r="O61">
        <v>0.35</v>
      </c>
      <c r="P61">
        <v>348.6021222</v>
      </c>
      <c r="Q61">
        <v>9.4257929409999992</v>
      </c>
      <c r="R61">
        <v>339.1763292</v>
      </c>
      <c r="S61" t="s">
        <v>176</v>
      </c>
      <c r="T61">
        <v>6.9999999999999993E-2</v>
      </c>
      <c r="U61">
        <v>69.720424440000002</v>
      </c>
      <c r="V61">
        <v>1.8851585881999999</v>
      </c>
      <c r="W61">
        <v>67.835265840000005</v>
      </c>
      <c r="X61" t="s">
        <v>180</v>
      </c>
      <c r="Y61" t="s">
        <v>178</v>
      </c>
    </row>
    <row r="62" spans="1:25" x14ac:dyDescent="0.25">
      <c r="A62" t="s">
        <v>255</v>
      </c>
      <c r="B62">
        <v>8</v>
      </c>
      <c r="C62">
        <v>34</v>
      </c>
      <c r="D62">
        <v>0.2</v>
      </c>
      <c r="E62" t="s">
        <v>147</v>
      </c>
      <c r="F62">
        <v>1</v>
      </c>
      <c r="G62" t="s">
        <v>174</v>
      </c>
      <c r="H62" t="s">
        <v>269</v>
      </c>
      <c r="I62" s="15" t="s">
        <v>270</v>
      </c>
      <c r="J62">
        <v>2605</v>
      </c>
      <c r="K62" t="s">
        <v>243</v>
      </c>
      <c r="L62">
        <v>1</v>
      </c>
      <c r="M62" t="b">
        <v>0</v>
      </c>
      <c r="N62" t="b">
        <v>1</v>
      </c>
      <c r="O62">
        <v>0.35</v>
      </c>
      <c r="P62">
        <v>348.6021222</v>
      </c>
      <c r="Q62">
        <v>9.4257929409999992</v>
      </c>
      <c r="R62">
        <v>339.1763292</v>
      </c>
      <c r="S62" t="s">
        <v>176</v>
      </c>
      <c r="T62">
        <v>6.9999999999999993E-2</v>
      </c>
      <c r="U62">
        <v>69.720424440000002</v>
      </c>
      <c r="V62">
        <v>1.8851585881999999</v>
      </c>
      <c r="W62">
        <v>67.835265840000005</v>
      </c>
      <c r="X62" t="s">
        <v>180</v>
      </c>
      <c r="Y62" t="s">
        <v>178</v>
      </c>
    </row>
    <row r="63" spans="1:25" x14ac:dyDescent="0.25">
      <c r="A63" t="s">
        <v>255</v>
      </c>
      <c r="B63">
        <v>8</v>
      </c>
      <c r="C63">
        <v>35</v>
      </c>
      <c r="D63">
        <v>0.2</v>
      </c>
      <c r="E63" t="s">
        <v>148</v>
      </c>
      <c r="F63">
        <v>3</v>
      </c>
      <c r="G63" t="s">
        <v>191</v>
      </c>
      <c r="H63" t="s">
        <v>52</v>
      </c>
      <c r="I63" s="15">
        <v>16822</v>
      </c>
      <c r="J63">
        <v>2605</v>
      </c>
      <c r="K63" t="s">
        <v>243</v>
      </c>
      <c r="L63">
        <v>1</v>
      </c>
      <c r="M63" t="b">
        <v>0</v>
      </c>
      <c r="N63" t="b">
        <v>1</v>
      </c>
      <c r="O63">
        <v>0.35</v>
      </c>
      <c r="P63">
        <v>348.6021222</v>
      </c>
      <c r="Q63">
        <v>9.4257929409999992</v>
      </c>
      <c r="R63">
        <v>339.1763292</v>
      </c>
      <c r="S63" t="s">
        <v>176</v>
      </c>
      <c r="T63">
        <v>6.9999999999999993E-2</v>
      </c>
      <c r="U63">
        <v>69.720424440000002</v>
      </c>
      <c r="V63">
        <v>1.8851585881999999</v>
      </c>
      <c r="W63">
        <v>67.835265840000005</v>
      </c>
      <c r="X63" t="s">
        <v>180</v>
      </c>
      <c r="Y63" t="s">
        <v>178</v>
      </c>
    </row>
    <row r="64" spans="1:25" x14ac:dyDescent="0.25">
      <c r="A64" t="s">
        <v>255</v>
      </c>
      <c r="B64">
        <v>8</v>
      </c>
      <c r="C64">
        <v>35</v>
      </c>
      <c r="D64">
        <v>0.2</v>
      </c>
      <c r="E64" t="s">
        <v>148</v>
      </c>
      <c r="F64">
        <v>3</v>
      </c>
      <c r="G64" t="s">
        <v>191</v>
      </c>
      <c r="H64" t="s">
        <v>271</v>
      </c>
      <c r="I64" s="15" t="s">
        <v>272</v>
      </c>
      <c r="J64">
        <v>2605</v>
      </c>
      <c r="K64" t="s">
        <v>243</v>
      </c>
      <c r="L64">
        <v>1</v>
      </c>
      <c r="M64" t="b">
        <v>0</v>
      </c>
      <c r="N64" t="b">
        <v>1</v>
      </c>
      <c r="O64">
        <v>0.35</v>
      </c>
      <c r="P64">
        <v>348.6021222</v>
      </c>
      <c r="Q64">
        <v>9.4257929409999992</v>
      </c>
      <c r="R64">
        <v>339.1763292</v>
      </c>
      <c r="S64" t="s">
        <v>176</v>
      </c>
      <c r="T64">
        <v>6.9999999999999993E-2</v>
      </c>
      <c r="U64">
        <v>69.720424440000002</v>
      </c>
      <c r="V64">
        <v>1.8851585881999999</v>
      </c>
      <c r="W64">
        <v>67.835265840000005</v>
      </c>
      <c r="X64" t="s">
        <v>180</v>
      </c>
      <c r="Y64" t="s">
        <v>178</v>
      </c>
    </row>
    <row r="65" spans="1:25" x14ac:dyDescent="0.25">
      <c r="A65" t="s">
        <v>255</v>
      </c>
      <c r="B65">
        <v>8</v>
      </c>
      <c r="C65">
        <v>35</v>
      </c>
      <c r="D65">
        <v>0.2</v>
      </c>
      <c r="E65" t="s">
        <v>148</v>
      </c>
      <c r="F65">
        <v>3</v>
      </c>
      <c r="G65" t="s">
        <v>191</v>
      </c>
      <c r="H65" t="s">
        <v>34</v>
      </c>
      <c r="I65" s="15">
        <v>56787</v>
      </c>
      <c r="J65">
        <v>2605</v>
      </c>
      <c r="K65" t="s">
        <v>243</v>
      </c>
      <c r="L65">
        <v>1</v>
      </c>
      <c r="M65" t="b">
        <v>0</v>
      </c>
      <c r="N65" t="b">
        <v>1</v>
      </c>
      <c r="O65">
        <v>0.35</v>
      </c>
      <c r="P65">
        <v>348.6021222</v>
      </c>
      <c r="Q65">
        <v>9.4257929409999992</v>
      </c>
      <c r="R65">
        <v>339.1763292</v>
      </c>
      <c r="S65" t="s">
        <v>176</v>
      </c>
      <c r="T65">
        <v>6.9999999999999993E-2</v>
      </c>
      <c r="U65">
        <v>69.720424440000002</v>
      </c>
      <c r="V65">
        <v>1.8851585881999999</v>
      </c>
      <c r="W65">
        <v>67.835265840000005</v>
      </c>
      <c r="X65" t="s">
        <v>180</v>
      </c>
      <c r="Y65" t="s">
        <v>178</v>
      </c>
    </row>
    <row r="66" spans="1:25" x14ac:dyDescent="0.25">
      <c r="A66" t="s">
        <v>255</v>
      </c>
      <c r="B66">
        <v>8</v>
      </c>
      <c r="C66">
        <v>35</v>
      </c>
      <c r="D66">
        <v>0.2</v>
      </c>
      <c r="E66" t="s">
        <v>148</v>
      </c>
      <c r="F66">
        <v>3</v>
      </c>
      <c r="G66" t="s">
        <v>191</v>
      </c>
      <c r="H66" t="s">
        <v>87</v>
      </c>
      <c r="I66" s="15">
        <v>17166</v>
      </c>
      <c r="J66">
        <v>2605</v>
      </c>
      <c r="K66" t="s">
        <v>243</v>
      </c>
      <c r="L66">
        <v>1</v>
      </c>
      <c r="M66" t="b">
        <v>0</v>
      </c>
      <c r="N66" t="b">
        <v>1</v>
      </c>
      <c r="O66">
        <v>0.35</v>
      </c>
      <c r="P66">
        <v>348.6021222</v>
      </c>
      <c r="Q66">
        <v>9.4257929409999992</v>
      </c>
      <c r="R66">
        <v>339.1763292</v>
      </c>
      <c r="S66" t="s">
        <v>176</v>
      </c>
      <c r="T66">
        <v>6.9999999999999993E-2</v>
      </c>
      <c r="U66">
        <v>69.720424440000002</v>
      </c>
      <c r="V66">
        <v>1.8851585881999999</v>
      </c>
      <c r="W66">
        <v>67.835265840000005</v>
      </c>
      <c r="X66" t="s">
        <v>180</v>
      </c>
      <c r="Y66" t="s">
        <v>178</v>
      </c>
    </row>
    <row r="67" spans="1:25" x14ac:dyDescent="0.25">
      <c r="A67" t="s">
        <v>255</v>
      </c>
      <c r="B67">
        <v>8</v>
      </c>
      <c r="C67">
        <v>35</v>
      </c>
      <c r="D67">
        <v>0.2</v>
      </c>
      <c r="E67" t="s">
        <v>148</v>
      </c>
      <c r="F67">
        <v>3</v>
      </c>
      <c r="G67" t="s">
        <v>191</v>
      </c>
      <c r="H67" t="s">
        <v>40</v>
      </c>
      <c r="I67" s="15">
        <v>96797</v>
      </c>
      <c r="J67">
        <v>2605</v>
      </c>
      <c r="K67" t="s">
        <v>243</v>
      </c>
      <c r="L67">
        <v>1</v>
      </c>
      <c r="M67" t="b">
        <v>0</v>
      </c>
      <c r="N67" t="b">
        <v>1</v>
      </c>
      <c r="O67">
        <v>0.35</v>
      </c>
      <c r="P67">
        <v>348.6021222</v>
      </c>
      <c r="Q67">
        <v>9.4257929409999992</v>
      </c>
      <c r="R67">
        <v>339.1763292</v>
      </c>
      <c r="S67" t="s">
        <v>176</v>
      </c>
      <c r="T67">
        <v>6.9999999999999993E-2</v>
      </c>
      <c r="U67">
        <v>69.720424440000002</v>
      </c>
      <c r="V67">
        <v>1.8851585881999999</v>
      </c>
      <c r="W67">
        <v>67.835265840000005</v>
      </c>
      <c r="X67" t="s">
        <v>180</v>
      </c>
      <c r="Y67" t="s">
        <v>178</v>
      </c>
    </row>
    <row r="68" spans="1:25" x14ac:dyDescent="0.25">
      <c r="A68" t="s">
        <v>255</v>
      </c>
      <c r="B68">
        <v>8</v>
      </c>
      <c r="C68">
        <v>36</v>
      </c>
      <c r="D68">
        <v>0.14285714285714285</v>
      </c>
      <c r="E68" t="s">
        <v>149</v>
      </c>
      <c r="F68">
        <v>3</v>
      </c>
      <c r="G68" t="s">
        <v>191</v>
      </c>
      <c r="H68" t="s">
        <v>273</v>
      </c>
      <c r="I68" s="15" t="s">
        <v>274</v>
      </c>
      <c r="J68">
        <v>2605</v>
      </c>
      <c r="K68" t="s">
        <v>243</v>
      </c>
      <c r="L68">
        <v>1</v>
      </c>
      <c r="M68" t="b">
        <v>0</v>
      </c>
      <c r="N68" t="b">
        <v>1</v>
      </c>
      <c r="O68">
        <v>0.35</v>
      </c>
      <c r="P68">
        <v>348.6021222</v>
      </c>
      <c r="Q68">
        <v>9.4257929409999992</v>
      </c>
      <c r="R68">
        <v>339.1763292</v>
      </c>
      <c r="S68" t="s">
        <v>176</v>
      </c>
      <c r="T68">
        <v>4.9999999999999996E-2</v>
      </c>
      <c r="U68">
        <v>49.800303171428567</v>
      </c>
      <c r="V68">
        <v>1.3465418487142855</v>
      </c>
      <c r="W68">
        <v>48.453761314285714</v>
      </c>
      <c r="X68" t="s">
        <v>180</v>
      </c>
      <c r="Y68" t="s">
        <v>178</v>
      </c>
    </row>
    <row r="69" spans="1:25" x14ac:dyDescent="0.25">
      <c r="A69" t="s">
        <v>255</v>
      </c>
      <c r="B69">
        <v>8</v>
      </c>
      <c r="C69">
        <v>36</v>
      </c>
      <c r="D69">
        <v>0.14285714285714285</v>
      </c>
      <c r="E69" t="s">
        <v>149</v>
      </c>
      <c r="F69">
        <v>3</v>
      </c>
      <c r="G69" t="s">
        <v>191</v>
      </c>
      <c r="H69" t="s">
        <v>275</v>
      </c>
      <c r="I69" s="15" t="s">
        <v>276</v>
      </c>
      <c r="J69">
        <v>2605</v>
      </c>
      <c r="K69" t="s">
        <v>243</v>
      </c>
      <c r="L69">
        <v>1</v>
      </c>
      <c r="M69" t="b">
        <v>0</v>
      </c>
      <c r="N69" t="b">
        <v>1</v>
      </c>
      <c r="O69">
        <v>0.35</v>
      </c>
      <c r="P69">
        <v>348.6021222</v>
      </c>
      <c r="Q69">
        <v>9.4257929409999992</v>
      </c>
      <c r="R69">
        <v>339.1763292</v>
      </c>
      <c r="S69" t="s">
        <v>176</v>
      </c>
      <c r="T69">
        <v>4.9999999999999996E-2</v>
      </c>
      <c r="U69">
        <v>49.800303171428567</v>
      </c>
      <c r="V69">
        <v>1.3465418487142855</v>
      </c>
      <c r="W69">
        <v>48.453761314285714</v>
      </c>
      <c r="X69" t="s">
        <v>180</v>
      </c>
      <c r="Y69" t="s">
        <v>178</v>
      </c>
    </row>
    <row r="70" spans="1:25" x14ac:dyDescent="0.25">
      <c r="A70" t="s">
        <v>255</v>
      </c>
      <c r="B70">
        <v>8</v>
      </c>
      <c r="C70">
        <v>36</v>
      </c>
      <c r="D70">
        <v>0.14285714285714285</v>
      </c>
      <c r="E70" t="s">
        <v>149</v>
      </c>
      <c r="F70">
        <v>3</v>
      </c>
      <c r="G70" t="s">
        <v>191</v>
      </c>
      <c r="H70" t="s">
        <v>277</v>
      </c>
      <c r="I70" s="15" t="s">
        <v>278</v>
      </c>
      <c r="J70">
        <v>2605</v>
      </c>
      <c r="K70" t="s">
        <v>243</v>
      </c>
      <c r="L70">
        <v>1</v>
      </c>
      <c r="M70" t="b">
        <v>0</v>
      </c>
      <c r="N70" t="b">
        <v>1</v>
      </c>
      <c r="O70">
        <v>0.35</v>
      </c>
      <c r="P70">
        <v>348.6021222</v>
      </c>
      <c r="Q70">
        <v>9.4257929409999992</v>
      </c>
      <c r="R70">
        <v>339.1763292</v>
      </c>
      <c r="S70" t="s">
        <v>176</v>
      </c>
      <c r="T70">
        <v>4.9999999999999996E-2</v>
      </c>
      <c r="U70">
        <v>49.800303171428567</v>
      </c>
      <c r="V70">
        <v>1.3465418487142855</v>
      </c>
      <c r="W70">
        <v>48.453761314285714</v>
      </c>
      <c r="X70" t="s">
        <v>180</v>
      </c>
      <c r="Y70" t="s">
        <v>178</v>
      </c>
    </row>
    <row r="71" spans="1:25" x14ac:dyDescent="0.25">
      <c r="A71" t="s">
        <v>255</v>
      </c>
      <c r="B71">
        <v>8</v>
      </c>
      <c r="C71">
        <v>36</v>
      </c>
      <c r="D71">
        <v>0.14285714285714285</v>
      </c>
      <c r="E71" t="s">
        <v>149</v>
      </c>
      <c r="F71">
        <v>3</v>
      </c>
      <c r="G71" t="s">
        <v>191</v>
      </c>
      <c r="H71" t="s">
        <v>279</v>
      </c>
      <c r="I71" s="15" t="s">
        <v>280</v>
      </c>
      <c r="J71">
        <v>2605</v>
      </c>
      <c r="K71" t="s">
        <v>243</v>
      </c>
      <c r="L71">
        <v>1</v>
      </c>
      <c r="M71" t="b">
        <v>0</v>
      </c>
      <c r="N71" t="b">
        <v>1</v>
      </c>
      <c r="O71">
        <v>0.35</v>
      </c>
      <c r="P71">
        <v>348.6021222</v>
      </c>
      <c r="Q71">
        <v>9.4257929409999992</v>
      </c>
      <c r="R71">
        <v>339.1763292</v>
      </c>
      <c r="S71" t="s">
        <v>176</v>
      </c>
      <c r="T71">
        <v>4.9999999999999996E-2</v>
      </c>
      <c r="U71">
        <v>49.800303171428567</v>
      </c>
      <c r="V71">
        <v>1.3465418487142855</v>
      </c>
      <c r="W71">
        <v>48.453761314285714</v>
      </c>
      <c r="X71" t="s">
        <v>180</v>
      </c>
      <c r="Y71" t="s">
        <v>178</v>
      </c>
    </row>
    <row r="72" spans="1:25" x14ac:dyDescent="0.25">
      <c r="A72" t="s">
        <v>255</v>
      </c>
      <c r="B72">
        <v>8</v>
      </c>
      <c r="C72">
        <v>36</v>
      </c>
      <c r="D72">
        <v>0.14285714285714285</v>
      </c>
      <c r="E72" t="s">
        <v>149</v>
      </c>
      <c r="F72">
        <v>3</v>
      </c>
      <c r="G72" t="s">
        <v>191</v>
      </c>
      <c r="H72" t="s">
        <v>281</v>
      </c>
      <c r="I72" s="15" t="s">
        <v>282</v>
      </c>
      <c r="J72">
        <v>2605</v>
      </c>
      <c r="K72" t="s">
        <v>243</v>
      </c>
      <c r="L72">
        <v>1</v>
      </c>
      <c r="M72" t="b">
        <v>0</v>
      </c>
      <c r="N72" t="b">
        <v>1</v>
      </c>
      <c r="O72">
        <v>0.35</v>
      </c>
      <c r="P72">
        <v>348.6021222</v>
      </c>
      <c r="Q72">
        <v>9.4257929409999992</v>
      </c>
      <c r="R72">
        <v>339.1763292</v>
      </c>
      <c r="S72" t="s">
        <v>176</v>
      </c>
      <c r="T72">
        <v>4.9999999999999996E-2</v>
      </c>
      <c r="U72">
        <v>49.800303171428567</v>
      </c>
      <c r="V72">
        <v>1.3465418487142855</v>
      </c>
      <c r="W72">
        <v>48.453761314285714</v>
      </c>
      <c r="X72" t="s">
        <v>180</v>
      </c>
      <c r="Y72" t="s">
        <v>178</v>
      </c>
    </row>
    <row r="73" spans="1:25" x14ac:dyDescent="0.25">
      <c r="A73" t="s">
        <v>255</v>
      </c>
      <c r="B73">
        <v>8</v>
      </c>
      <c r="C73">
        <v>36</v>
      </c>
      <c r="D73">
        <v>0.14285714285714285</v>
      </c>
      <c r="E73" t="s">
        <v>149</v>
      </c>
      <c r="F73">
        <v>3</v>
      </c>
      <c r="G73" t="s">
        <v>191</v>
      </c>
      <c r="H73" t="s">
        <v>283</v>
      </c>
      <c r="I73" s="15" t="s">
        <v>284</v>
      </c>
      <c r="J73">
        <v>2605</v>
      </c>
      <c r="K73" t="s">
        <v>243</v>
      </c>
      <c r="L73">
        <v>1</v>
      </c>
      <c r="M73" t="b">
        <v>0</v>
      </c>
      <c r="N73" t="b">
        <v>1</v>
      </c>
      <c r="O73">
        <v>0.35</v>
      </c>
      <c r="P73">
        <v>348.6021222</v>
      </c>
      <c r="Q73">
        <v>9.4257929409999992</v>
      </c>
      <c r="R73">
        <v>339.1763292</v>
      </c>
      <c r="S73" t="s">
        <v>176</v>
      </c>
      <c r="T73">
        <v>4.9999999999999996E-2</v>
      </c>
      <c r="U73">
        <v>49.800303171428567</v>
      </c>
      <c r="V73">
        <v>1.3465418487142855</v>
      </c>
      <c r="W73">
        <v>48.453761314285714</v>
      </c>
      <c r="X73" t="s">
        <v>180</v>
      </c>
      <c r="Y73" t="s">
        <v>178</v>
      </c>
    </row>
    <row r="74" spans="1:25" x14ac:dyDescent="0.25">
      <c r="A74" t="s">
        <v>255</v>
      </c>
      <c r="B74">
        <v>8</v>
      </c>
      <c r="C74">
        <v>36</v>
      </c>
      <c r="D74">
        <v>0.14285714285714285</v>
      </c>
      <c r="E74" t="s">
        <v>149</v>
      </c>
      <c r="F74">
        <v>3</v>
      </c>
      <c r="G74" t="s">
        <v>191</v>
      </c>
      <c r="H74" t="s">
        <v>285</v>
      </c>
      <c r="I74" s="15">
        <v>97059</v>
      </c>
      <c r="J74">
        <v>2605</v>
      </c>
      <c r="K74" t="s">
        <v>243</v>
      </c>
      <c r="L74">
        <v>1</v>
      </c>
      <c r="M74" t="b">
        <v>0</v>
      </c>
      <c r="N74" t="b">
        <v>1</v>
      </c>
      <c r="O74">
        <v>0.35</v>
      </c>
      <c r="P74">
        <v>348.6021222</v>
      </c>
      <c r="Q74">
        <v>9.4257929409999992</v>
      </c>
      <c r="R74">
        <v>339.1763292</v>
      </c>
      <c r="S74" t="s">
        <v>176</v>
      </c>
      <c r="T74">
        <v>4.9999999999999996E-2</v>
      </c>
      <c r="U74">
        <v>49.800303171428567</v>
      </c>
      <c r="V74">
        <v>1.3465418487142855</v>
      </c>
      <c r="W74">
        <v>48.453761314285714</v>
      </c>
      <c r="X74" t="s">
        <v>180</v>
      </c>
      <c r="Y74" t="s">
        <v>178</v>
      </c>
    </row>
    <row r="75" spans="1:25" x14ac:dyDescent="0.25">
      <c r="A75" t="s">
        <v>255</v>
      </c>
      <c r="B75">
        <v>8</v>
      </c>
      <c r="C75">
        <v>37</v>
      </c>
      <c r="D75">
        <v>1</v>
      </c>
      <c r="E75" t="s">
        <v>150</v>
      </c>
      <c r="F75">
        <v>4</v>
      </c>
      <c r="G75" t="s">
        <v>215</v>
      </c>
      <c r="H75" t="s">
        <v>286</v>
      </c>
      <c r="I75" s="15" t="s">
        <v>287</v>
      </c>
      <c r="J75">
        <v>2606</v>
      </c>
      <c r="K75" t="s">
        <v>243</v>
      </c>
      <c r="L75">
        <v>0.93447368421052601</v>
      </c>
      <c r="M75" t="b">
        <v>0</v>
      </c>
      <c r="N75" t="b">
        <v>1</v>
      </c>
      <c r="O75">
        <v>0.35</v>
      </c>
      <c r="P75">
        <v>348.6021222</v>
      </c>
      <c r="Q75">
        <v>9.4257929409999992</v>
      </c>
      <c r="R75">
        <v>339.1763292</v>
      </c>
      <c r="S75" t="s">
        <v>176</v>
      </c>
      <c r="T75">
        <v>0.37454238242748533</v>
      </c>
      <c r="U75">
        <v>373.0464839087582</v>
      </c>
      <c r="V75">
        <v>10.086739841115181</v>
      </c>
      <c r="W75">
        <v>362.95974400450586</v>
      </c>
      <c r="X75" t="s">
        <v>180</v>
      </c>
      <c r="Y75" t="s">
        <v>178</v>
      </c>
    </row>
    <row r="76" spans="1:25" x14ac:dyDescent="0.25">
      <c r="A76" t="s">
        <v>288</v>
      </c>
      <c r="B76">
        <v>2</v>
      </c>
      <c r="C76">
        <v>38</v>
      </c>
      <c r="D76">
        <v>0.25</v>
      </c>
      <c r="E76" t="s">
        <v>151</v>
      </c>
      <c r="F76">
        <v>3</v>
      </c>
      <c r="G76" t="s">
        <v>191</v>
      </c>
      <c r="H76" t="s">
        <v>99</v>
      </c>
      <c r="I76" s="15">
        <v>16446</v>
      </c>
      <c r="J76">
        <v>2533</v>
      </c>
      <c r="K76" t="s">
        <v>289</v>
      </c>
      <c r="L76">
        <v>1</v>
      </c>
      <c r="M76" t="b">
        <v>0</v>
      </c>
      <c r="N76" t="b">
        <v>1</v>
      </c>
      <c r="O76">
        <v>0.35</v>
      </c>
      <c r="P76">
        <v>1376.360504</v>
      </c>
      <c r="Q76">
        <v>4.1871516819999997</v>
      </c>
      <c r="R76">
        <v>1372.173352</v>
      </c>
      <c r="S76" t="s">
        <v>206</v>
      </c>
      <c r="T76">
        <v>8.7499999999999994E-2</v>
      </c>
      <c r="U76">
        <v>344.090126</v>
      </c>
      <c r="V76">
        <v>1.0467879204999999</v>
      </c>
      <c r="W76">
        <v>343.04333800000001</v>
      </c>
      <c r="X76" t="s">
        <v>290</v>
      </c>
      <c r="Y76" t="s">
        <v>178</v>
      </c>
    </row>
    <row r="77" spans="1:25" x14ac:dyDescent="0.25">
      <c r="A77" t="s">
        <v>288</v>
      </c>
      <c r="B77">
        <v>2</v>
      </c>
      <c r="C77">
        <v>38</v>
      </c>
      <c r="D77">
        <v>0.25</v>
      </c>
      <c r="E77" t="s">
        <v>151</v>
      </c>
      <c r="F77">
        <v>3</v>
      </c>
      <c r="G77" t="s">
        <v>191</v>
      </c>
      <c r="H77" t="s">
        <v>98</v>
      </c>
      <c r="I77" s="15">
        <v>16440</v>
      </c>
      <c r="J77">
        <v>2533</v>
      </c>
      <c r="K77" t="s">
        <v>289</v>
      </c>
      <c r="L77">
        <v>1</v>
      </c>
      <c r="M77" t="b">
        <v>0</v>
      </c>
      <c r="N77" t="b">
        <v>1</v>
      </c>
      <c r="O77">
        <v>0.35</v>
      </c>
      <c r="P77">
        <v>1376.360504</v>
      </c>
      <c r="Q77">
        <v>4.1871516819999997</v>
      </c>
      <c r="R77">
        <v>1372.173352</v>
      </c>
      <c r="S77" t="s">
        <v>206</v>
      </c>
      <c r="T77">
        <v>8.7499999999999994E-2</v>
      </c>
      <c r="U77">
        <v>344.090126</v>
      </c>
      <c r="V77">
        <v>1.0467879204999999</v>
      </c>
      <c r="W77">
        <v>343.04333800000001</v>
      </c>
      <c r="X77" t="s">
        <v>290</v>
      </c>
      <c r="Y77" t="s">
        <v>178</v>
      </c>
    </row>
    <row r="78" spans="1:25" x14ac:dyDescent="0.25">
      <c r="A78" t="s">
        <v>288</v>
      </c>
      <c r="B78">
        <v>2</v>
      </c>
      <c r="C78">
        <v>38</v>
      </c>
      <c r="D78">
        <v>0.25</v>
      </c>
      <c r="E78" t="s">
        <v>151</v>
      </c>
      <c r="F78">
        <v>3</v>
      </c>
      <c r="G78" t="s">
        <v>191</v>
      </c>
      <c r="H78" t="s">
        <v>28</v>
      </c>
      <c r="I78" s="15">
        <v>56746</v>
      </c>
      <c r="J78">
        <v>2534</v>
      </c>
      <c r="K78" t="s">
        <v>291</v>
      </c>
      <c r="L78">
        <v>1</v>
      </c>
      <c r="M78" t="b">
        <v>0</v>
      </c>
      <c r="N78" t="b">
        <v>1</v>
      </c>
      <c r="O78">
        <v>0.35</v>
      </c>
      <c r="P78">
        <v>285.94944149999998</v>
      </c>
      <c r="Q78">
        <v>11.680364389999999</v>
      </c>
      <c r="R78">
        <v>274.2690771</v>
      </c>
      <c r="S78" t="s">
        <v>206</v>
      </c>
      <c r="T78">
        <v>8.7499999999999994E-2</v>
      </c>
      <c r="U78">
        <v>71.487360374999994</v>
      </c>
      <c r="V78">
        <v>2.9200910974999998</v>
      </c>
      <c r="W78">
        <v>68.567269275000001</v>
      </c>
      <c r="X78" t="s">
        <v>290</v>
      </c>
      <c r="Y78" t="s">
        <v>178</v>
      </c>
    </row>
    <row r="79" spans="1:25" x14ac:dyDescent="0.25">
      <c r="A79" t="s">
        <v>288</v>
      </c>
      <c r="B79">
        <v>2</v>
      </c>
      <c r="C79">
        <v>38</v>
      </c>
      <c r="D79">
        <v>0.25</v>
      </c>
      <c r="E79" t="s">
        <v>151</v>
      </c>
      <c r="F79">
        <v>3</v>
      </c>
      <c r="G79" t="s">
        <v>191</v>
      </c>
      <c r="H79" t="s">
        <v>89</v>
      </c>
      <c r="I79" s="15">
        <v>57173</v>
      </c>
      <c r="J79">
        <v>2605</v>
      </c>
      <c r="K79" t="s">
        <v>243</v>
      </c>
      <c r="L79">
        <v>1</v>
      </c>
      <c r="M79" t="b">
        <v>0</v>
      </c>
      <c r="N79" t="b">
        <v>1</v>
      </c>
      <c r="O79">
        <v>0.35</v>
      </c>
      <c r="P79">
        <v>348.6021222</v>
      </c>
      <c r="Q79">
        <v>9.4257929409999992</v>
      </c>
      <c r="R79">
        <v>339.1763292</v>
      </c>
      <c r="S79" t="s">
        <v>206</v>
      </c>
      <c r="T79">
        <v>8.7499999999999994E-2</v>
      </c>
      <c r="U79">
        <v>87.150530549999999</v>
      </c>
      <c r="V79">
        <v>2.3564482352499998</v>
      </c>
      <c r="W79">
        <v>84.794082299999999</v>
      </c>
      <c r="X79" t="s">
        <v>180</v>
      </c>
      <c r="Y79" t="s">
        <v>178</v>
      </c>
    </row>
    <row r="80" spans="1:25" x14ac:dyDescent="0.25">
      <c r="A80" t="s">
        <v>255</v>
      </c>
      <c r="B80">
        <v>8</v>
      </c>
      <c r="C80">
        <v>39</v>
      </c>
      <c r="D80">
        <v>0.5</v>
      </c>
      <c r="E80" t="s">
        <v>152</v>
      </c>
      <c r="F80">
        <v>3</v>
      </c>
      <c r="G80" t="s">
        <v>191</v>
      </c>
      <c r="H80" t="s">
        <v>69</v>
      </c>
      <c r="I80" s="15">
        <v>97084</v>
      </c>
      <c r="J80">
        <v>2605</v>
      </c>
      <c r="K80" t="s">
        <v>243</v>
      </c>
      <c r="L80">
        <v>1</v>
      </c>
      <c r="M80" t="b">
        <v>0</v>
      </c>
      <c r="N80" t="b">
        <v>1</v>
      </c>
      <c r="O80">
        <v>0.35</v>
      </c>
      <c r="P80">
        <v>348.6021222</v>
      </c>
      <c r="Q80">
        <v>9.4257929409999992</v>
      </c>
      <c r="R80">
        <v>339.1763292</v>
      </c>
      <c r="S80" t="s">
        <v>206</v>
      </c>
      <c r="T80">
        <v>0.17499999999999999</v>
      </c>
      <c r="U80">
        <v>174.3010611</v>
      </c>
      <c r="V80">
        <v>4.7128964704999996</v>
      </c>
      <c r="W80">
        <v>169.5881646</v>
      </c>
      <c r="X80" t="s">
        <v>180</v>
      </c>
      <c r="Y80" t="s">
        <v>178</v>
      </c>
    </row>
    <row r="81" spans="1:25" x14ac:dyDescent="0.25">
      <c r="A81" t="s">
        <v>255</v>
      </c>
      <c r="B81">
        <v>8</v>
      </c>
      <c r="C81">
        <v>39</v>
      </c>
      <c r="D81">
        <v>0.5</v>
      </c>
      <c r="E81" t="s">
        <v>152</v>
      </c>
      <c r="F81">
        <v>3</v>
      </c>
      <c r="G81" t="s">
        <v>191</v>
      </c>
      <c r="H81" t="s">
        <v>68</v>
      </c>
      <c r="I81" s="15">
        <v>97083</v>
      </c>
      <c r="J81">
        <v>2605</v>
      </c>
      <c r="K81" t="s">
        <v>243</v>
      </c>
      <c r="L81">
        <v>0.23357142857142801</v>
      </c>
      <c r="M81" t="b">
        <v>0</v>
      </c>
      <c r="N81" t="b">
        <v>1</v>
      </c>
      <c r="O81">
        <v>0.35</v>
      </c>
      <c r="P81">
        <v>348.6021222</v>
      </c>
      <c r="Q81">
        <v>9.4257929409999992</v>
      </c>
      <c r="R81">
        <v>339.1763292</v>
      </c>
      <c r="S81" t="s">
        <v>206</v>
      </c>
      <c r="T81">
        <v>0.7492354740061179</v>
      </c>
      <c r="U81">
        <v>746.2430750458733</v>
      </c>
      <c r="V81">
        <v>20.177538405810445</v>
      </c>
      <c r="W81">
        <v>726.06553651376316</v>
      </c>
      <c r="X81" t="s">
        <v>180</v>
      </c>
      <c r="Y81" t="s">
        <v>178</v>
      </c>
    </row>
    <row r="82" spans="1:25" x14ac:dyDescent="0.25">
      <c r="A82" t="s">
        <v>240</v>
      </c>
      <c r="B82">
        <v>3</v>
      </c>
      <c r="C82">
        <v>40</v>
      </c>
      <c r="D82">
        <v>0.16666666666666666</v>
      </c>
      <c r="E82" t="s">
        <v>153</v>
      </c>
      <c r="F82">
        <v>3</v>
      </c>
      <c r="G82" t="s">
        <v>191</v>
      </c>
      <c r="H82" t="s">
        <v>108</v>
      </c>
      <c r="I82" s="15">
        <v>55340</v>
      </c>
      <c r="J82">
        <v>2546</v>
      </c>
      <c r="K82" t="s">
        <v>292</v>
      </c>
      <c r="L82">
        <v>1</v>
      </c>
      <c r="M82" t="b">
        <v>0</v>
      </c>
      <c r="N82" t="b">
        <v>1</v>
      </c>
      <c r="O82">
        <v>0.26200000000000001</v>
      </c>
      <c r="P82">
        <v>4635.5098330000001</v>
      </c>
      <c r="Q82">
        <v>6.7440021080000001</v>
      </c>
      <c r="R82">
        <v>4628.7658309999997</v>
      </c>
      <c r="S82" t="s">
        <v>206</v>
      </c>
      <c r="T82">
        <v>4.3666666666666666E-2</v>
      </c>
      <c r="U82">
        <v>772.5849721666666</v>
      </c>
      <c r="V82">
        <v>1.1240003513333332</v>
      </c>
      <c r="W82">
        <v>771.46097183333325</v>
      </c>
      <c r="X82" t="s">
        <v>180</v>
      </c>
      <c r="Y82" t="s">
        <v>178</v>
      </c>
    </row>
    <row r="83" spans="1:25" x14ac:dyDescent="0.25">
      <c r="A83" t="s">
        <v>240</v>
      </c>
      <c r="B83">
        <v>3</v>
      </c>
      <c r="C83">
        <v>40</v>
      </c>
      <c r="D83">
        <v>0.16666666666666666</v>
      </c>
      <c r="E83" t="s">
        <v>153</v>
      </c>
      <c r="F83">
        <v>3</v>
      </c>
      <c r="G83" t="s">
        <v>191</v>
      </c>
      <c r="H83" t="s">
        <v>293</v>
      </c>
      <c r="I83" s="15">
        <v>55388</v>
      </c>
      <c r="J83">
        <v>2546</v>
      </c>
      <c r="K83" t="s">
        <v>292</v>
      </c>
      <c r="L83">
        <v>1</v>
      </c>
      <c r="M83" t="b">
        <v>0</v>
      </c>
      <c r="N83" t="b">
        <v>1</v>
      </c>
      <c r="O83">
        <v>0.26200000000000001</v>
      </c>
      <c r="P83">
        <v>4635.5098330000001</v>
      </c>
      <c r="Q83">
        <v>6.7440021080000001</v>
      </c>
      <c r="R83">
        <v>4628.7658309999997</v>
      </c>
      <c r="S83" t="s">
        <v>206</v>
      </c>
      <c r="T83">
        <v>4.3666666666666666E-2</v>
      </c>
      <c r="U83">
        <v>772.5849721666666</v>
      </c>
      <c r="V83">
        <v>1.1240003513333332</v>
      </c>
      <c r="W83">
        <v>771.46097183333325</v>
      </c>
      <c r="X83" t="s">
        <v>180</v>
      </c>
      <c r="Y83" t="s">
        <v>178</v>
      </c>
    </row>
    <row r="84" spans="1:25" x14ac:dyDescent="0.25">
      <c r="A84" t="s">
        <v>240</v>
      </c>
      <c r="B84">
        <v>3</v>
      </c>
      <c r="C84">
        <v>40</v>
      </c>
      <c r="D84">
        <v>0.16666666666666666</v>
      </c>
      <c r="E84" t="s">
        <v>153</v>
      </c>
      <c r="F84">
        <v>3</v>
      </c>
      <c r="G84" t="s">
        <v>191</v>
      </c>
      <c r="H84" t="s">
        <v>294</v>
      </c>
      <c r="I84" s="15" t="s">
        <v>295</v>
      </c>
      <c r="J84">
        <v>2555</v>
      </c>
      <c r="K84" t="s">
        <v>296</v>
      </c>
      <c r="L84">
        <v>1</v>
      </c>
      <c r="M84" t="b">
        <v>1</v>
      </c>
      <c r="N84" t="b">
        <v>1</v>
      </c>
      <c r="O84">
        <v>7.4218795169999998</v>
      </c>
      <c r="P84">
        <v>4123.2702529999997</v>
      </c>
      <c r="Q84">
        <v>241.71336170000001</v>
      </c>
      <c r="R84">
        <v>3881.5568910000002</v>
      </c>
      <c r="S84" t="s">
        <v>206</v>
      </c>
      <c r="T84">
        <v>1.2369799195</v>
      </c>
      <c r="U84">
        <v>687.2117088333332</v>
      </c>
      <c r="V84">
        <v>40.285560283333332</v>
      </c>
      <c r="W84">
        <v>646.92614849999995</v>
      </c>
      <c r="X84" t="s">
        <v>178</v>
      </c>
      <c r="Y84" t="s">
        <v>178</v>
      </c>
    </row>
    <row r="85" spans="1:25" x14ac:dyDescent="0.25">
      <c r="A85" t="s">
        <v>240</v>
      </c>
      <c r="B85">
        <v>3</v>
      </c>
      <c r="C85">
        <v>40</v>
      </c>
      <c r="D85">
        <v>0.16666666666666666</v>
      </c>
      <c r="E85" t="s">
        <v>153</v>
      </c>
      <c r="F85">
        <v>3</v>
      </c>
      <c r="G85" t="s">
        <v>191</v>
      </c>
      <c r="H85" t="s">
        <v>297</v>
      </c>
      <c r="I85" s="15" t="s">
        <v>298</v>
      </c>
      <c r="J85">
        <v>2546</v>
      </c>
      <c r="K85" t="s">
        <v>292</v>
      </c>
      <c r="L85">
        <v>1</v>
      </c>
      <c r="M85" t="b">
        <v>0</v>
      </c>
      <c r="N85" t="b">
        <v>1</v>
      </c>
      <c r="O85">
        <v>0.26200000000000001</v>
      </c>
      <c r="P85">
        <v>4635.5098330000001</v>
      </c>
      <c r="Q85">
        <v>6.7440021080000001</v>
      </c>
      <c r="R85">
        <v>4628.7658309999997</v>
      </c>
      <c r="S85" t="s">
        <v>206</v>
      </c>
      <c r="T85">
        <v>4.3666666666666666E-2</v>
      </c>
      <c r="U85">
        <v>772.5849721666666</v>
      </c>
      <c r="V85">
        <v>1.1240003513333332</v>
      </c>
      <c r="W85">
        <v>771.46097183333325</v>
      </c>
      <c r="X85" t="s">
        <v>180</v>
      </c>
      <c r="Y85" t="s">
        <v>178</v>
      </c>
    </row>
    <row r="86" spans="1:25" x14ac:dyDescent="0.25">
      <c r="A86" t="s">
        <v>240</v>
      </c>
      <c r="B86">
        <v>3</v>
      </c>
      <c r="C86">
        <v>40</v>
      </c>
      <c r="D86">
        <v>0.16666666666666666</v>
      </c>
      <c r="E86" t="s">
        <v>153</v>
      </c>
      <c r="F86">
        <v>3</v>
      </c>
      <c r="G86" t="s">
        <v>191</v>
      </c>
      <c r="H86" t="s">
        <v>299</v>
      </c>
      <c r="I86" s="15" t="s">
        <v>300</v>
      </c>
      <c r="J86">
        <v>2547</v>
      </c>
      <c r="K86" t="s">
        <v>292</v>
      </c>
      <c r="L86">
        <v>1</v>
      </c>
      <c r="M86" t="b">
        <v>0</v>
      </c>
      <c r="N86" t="b">
        <v>1</v>
      </c>
      <c r="O86">
        <v>0.26200000000000001</v>
      </c>
      <c r="P86">
        <v>1373.263989</v>
      </c>
      <c r="Q86">
        <v>45.256973299999999</v>
      </c>
      <c r="R86">
        <v>1328.007016</v>
      </c>
      <c r="S86" t="s">
        <v>206</v>
      </c>
      <c r="T86">
        <v>4.3666666666666666E-2</v>
      </c>
      <c r="U86">
        <v>228.8773315</v>
      </c>
      <c r="V86">
        <v>7.5428288833333328</v>
      </c>
      <c r="W86">
        <v>221.33450266666665</v>
      </c>
      <c r="X86" t="s">
        <v>180</v>
      </c>
      <c r="Y86" t="s">
        <v>178</v>
      </c>
    </row>
    <row r="87" spans="1:25" x14ac:dyDescent="0.25">
      <c r="A87" t="s">
        <v>240</v>
      </c>
      <c r="B87">
        <v>3</v>
      </c>
      <c r="C87">
        <v>40</v>
      </c>
      <c r="D87">
        <v>0.16666666666666666</v>
      </c>
      <c r="E87" t="s">
        <v>153</v>
      </c>
      <c r="F87">
        <v>3</v>
      </c>
      <c r="G87" t="s">
        <v>191</v>
      </c>
      <c r="H87" t="s">
        <v>301</v>
      </c>
      <c r="I87" s="15">
        <v>55505</v>
      </c>
      <c r="J87">
        <v>2547</v>
      </c>
      <c r="K87" t="s">
        <v>302</v>
      </c>
      <c r="L87">
        <v>1</v>
      </c>
      <c r="M87" t="b">
        <v>0</v>
      </c>
      <c r="N87" t="b">
        <v>1</v>
      </c>
      <c r="O87">
        <v>0.41377536199999998</v>
      </c>
      <c r="P87">
        <v>1373.263989</v>
      </c>
      <c r="Q87">
        <v>45.256973299999999</v>
      </c>
      <c r="R87">
        <v>1328.007016</v>
      </c>
      <c r="S87" t="s">
        <v>206</v>
      </c>
      <c r="T87">
        <v>6.8962560333333325E-2</v>
      </c>
      <c r="U87">
        <v>228.8773315</v>
      </c>
      <c r="V87">
        <v>7.5428288833333328</v>
      </c>
      <c r="W87">
        <v>221.33450266666665</v>
      </c>
      <c r="X87" t="s">
        <v>180</v>
      </c>
      <c r="Y87" t="s">
        <v>178</v>
      </c>
    </row>
    <row r="88" spans="1:25" x14ac:dyDescent="0.25">
      <c r="A88" t="s">
        <v>303</v>
      </c>
      <c r="B88">
        <v>11</v>
      </c>
      <c r="C88">
        <v>41</v>
      </c>
      <c r="D88">
        <v>0.5</v>
      </c>
      <c r="E88" t="s">
        <v>154</v>
      </c>
      <c r="F88">
        <v>4</v>
      </c>
      <c r="G88" t="s">
        <v>215</v>
      </c>
      <c r="H88" t="s">
        <v>96</v>
      </c>
      <c r="I88" s="15">
        <v>56571</v>
      </c>
      <c r="J88">
        <v>2542</v>
      </c>
      <c r="K88" t="s">
        <v>304</v>
      </c>
      <c r="L88">
        <v>1</v>
      </c>
      <c r="M88" t="b">
        <v>0</v>
      </c>
      <c r="N88" t="b">
        <v>1</v>
      </c>
      <c r="O88">
        <v>1.5771428569999999</v>
      </c>
      <c r="P88">
        <v>1996.467981</v>
      </c>
      <c r="Q88">
        <v>352.44516499999997</v>
      </c>
      <c r="R88">
        <v>1644.0228159999999</v>
      </c>
      <c r="S88" t="s">
        <v>206</v>
      </c>
      <c r="T88">
        <v>0.78857142849999995</v>
      </c>
      <c r="U88">
        <v>998.2339905</v>
      </c>
      <c r="V88">
        <v>176.22258249999999</v>
      </c>
      <c r="W88">
        <v>822.01140799999996</v>
      </c>
      <c r="X88" t="s">
        <v>180</v>
      </c>
      <c r="Y88" t="s">
        <v>178</v>
      </c>
    </row>
    <row r="89" spans="1:25" x14ac:dyDescent="0.25">
      <c r="A89" t="s">
        <v>303</v>
      </c>
      <c r="B89">
        <v>11</v>
      </c>
      <c r="C89">
        <v>41</v>
      </c>
      <c r="D89">
        <v>0.5</v>
      </c>
      <c r="E89" t="s">
        <v>154</v>
      </c>
      <c r="F89">
        <v>4</v>
      </c>
      <c r="G89" t="s">
        <v>215</v>
      </c>
      <c r="H89" t="s">
        <v>305</v>
      </c>
      <c r="I89" s="15">
        <v>56569</v>
      </c>
      <c r="J89">
        <v>2536</v>
      </c>
      <c r="K89" t="s">
        <v>306</v>
      </c>
      <c r="L89">
        <v>1</v>
      </c>
      <c r="M89" t="b">
        <v>0</v>
      </c>
      <c r="N89" t="b">
        <v>1</v>
      </c>
      <c r="O89">
        <v>0.42099999999999999</v>
      </c>
      <c r="P89">
        <v>724.63649620000001</v>
      </c>
      <c r="Q89">
        <v>148.0945692</v>
      </c>
      <c r="R89">
        <v>576.54192699999999</v>
      </c>
      <c r="S89" t="s">
        <v>206</v>
      </c>
      <c r="T89">
        <v>0.21049999999999999</v>
      </c>
      <c r="U89">
        <v>362.31824810000001</v>
      </c>
      <c r="V89">
        <v>74.047284599999998</v>
      </c>
      <c r="W89">
        <v>288.27096349999999</v>
      </c>
      <c r="X89" t="s">
        <v>180</v>
      </c>
      <c r="Y89" t="s">
        <v>180</v>
      </c>
    </row>
    <row r="90" spans="1:25" x14ac:dyDescent="0.25">
      <c r="A90" t="s">
        <v>307</v>
      </c>
      <c r="B90">
        <v>12</v>
      </c>
      <c r="C90">
        <v>46</v>
      </c>
      <c r="D90">
        <v>0.33339999999999997</v>
      </c>
      <c r="E90" t="s">
        <v>155</v>
      </c>
      <c r="F90">
        <v>3</v>
      </c>
      <c r="G90" t="s">
        <v>191</v>
      </c>
      <c r="H90" t="s">
        <v>93</v>
      </c>
      <c r="I90" s="15">
        <v>55236</v>
      </c>
      <c r="J90">
        <v>2555</v>
      </c>
      <c r="K90" t="s">
        <v>296</v>
      </c>
      <c r="L90">
        <v>3.7875923076923002</v>
      </c>
      <c r="M90" t="b">
        <v>1</v>
      </c>
      <c r="N90" t="b">
        <v>1</v>
      </c>
      <c r="O90">
        <v>7.4218795169999998</v>
      </c>
      <c r="P90">
        <v>4123.2702529999997</v>
      </c>
      <c r="Q90">
        <v>241.71336170000001</v>
      </c>
      <c r="R90">
        <v>3881.5568910000002</v>
      </c>
      <c r="S90" t="s">
        <v>206</v>
      </c>
      <c r="T90">
        <v>0.65330543256790818</v>
      </c>
      <c r="U90">
        <v>362.94780184189733</v>
      </c>
      <c r="V90">
        <v>21.276639153351773</v>
      </c>
      <c r="W90">
        <v>341.67116266213839</v>
      </c>
      <c r="X90" t="s">
        <v>178</v>
      </c>
      <c r="Y90" t="s">
        <v>178</v>
      </c>
    </row>
    <row r="91" spans="1:25" x14ac:dyDescent="0.25">
      <c r="A91" t="s">
        <v>307</v>
      </c>
      <c r="B91">
        <v>12</v>
      </c>
      <c r="C91">
        <v>46</v>
      </c>
      <c r="D91">
        <v>0.33339999999999997</v>
      </c>
      <c r="E91" t="s">
        <v>155</v>
      </c>
      <c r="F91">
        <v>3</v>
      </c>
      <c r="G91" t="s">
        <v>191</v>
      </c>
      <c r="H91" t="s">
        <v>308</v>
      </c>
      <c r="I91" s="15">
        <v>55234</v>
      </c>
      <c r="J91">
        <v>2555</v>
      </c>
      <c r="K91" t="s">
        <v>296</v>
      </c>
      <c r="L91">
        <v>3.7875923076923002</v>
      </c>
      <c r="M91" t="b">
        <v>1</v>
      </c>
      <c r="N91" t="b">
        <v>1</v>
      </c>
      <c r="O91">
        <v>7.4218795169999998</v>
      </c>
      <c r="P91">
        <v>4123.2702529999997</v>
      </c>
      <c r="Q91">
        <v>241.71336170000001</v>
      </c>
      <c r="R91">
        <v>3881.5568910000002</v>
      </c>
      <c r="S91" t="s">
        <v>206</v>
      </c>
      <c r="T91">
        <v>0.65330543256790818</v>
      </c>
      <c r="U91">
        <v>362.94780184189733</v>
      </c>
      <c r="V91">
        <v>21.276639153351773</v>
      </c>
      <c r="W91">
        <v>341.67116266213839</v>
      </c>
      <c r="X91" t="s">
        <v>178</v>
      </c>
      <c r="Y91" t="s">
        <v>178</v>
      </c>
    </row>
    <row r="92" spans="1:25" x14ac:dyDescent="0.25">
      <c r="A92" t="s">
        <v>307</v>
      </c>
      <c r="B92">
        <v>12</v>
      </c>
      <c r="C92">
        <v>46</v>
      </c>
      <c r="D92">
        <v>0.33339999999999997</v>
      </c>
      <c r="E92" t="s">
        <v>155</v>
      </c>
      <c r="F92">
        <v>3</v>
      </c>
      <c r="G92" t="s">
        <v>191</v>
      </c>
      <c r="H92" t="s">
        <v>309</v>
      </c>
      <c r="I92" s="15" t="s">
        <v>310</v>
      </c>
      <c r="J92">
        <v>2555</v>
      </c>
      <c r="K92" t="s">
        <v>296</v>
      </c>
      <c r="L92">
        <v>3.7875923076923002</v>
      </c>
      <c r="M92" t="b">
        <v>1</v>
      </c>
      <c r="N92" t="b">
        <v>1</v>
      </c>
      <c r="O92">
        <v>7.4218795169999998</v>
      </c>
      <c r="P92">
        <v>4123.2702529999997</v>
      </c>
      <c r="Q92">
        <v>241.71336170000001</v>
      </c>
      <c r="R92">
        <v>3881.5568910000002</v>
      </c>
      <c r="S92" t="s">
        <v>206</v>
      </c>
      <c r="T92">
        <v>0.65330543256790818</v>
      </c>
      <c r="U92">
        <v>362.94780184189733</v>
      </c>
      <c r="V92">
        <v>21.276639153351773</v>
      </c>
      <c r="W92">
        <v>341.67116266213839</v>
      </c>
      <c r="X92" t="s">
        <v>178</v>
      </c>
      <c r="Y92" t="s">
        <v>178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EB0592C9204E94694086107F8668" ma:contentTypeVersion="16" ma:contentTypeDescription="Create a new document." ma:contentTypeScope="" ma:versionID="f89efd38c6206089af0ad536af7c14dd">
  <xsd:schema xmlns:xsd="http://www.w3.org/2001/XMLSchema" xmlns:xs="http://www.w3.org/2001/XMLSchema" xmlns:p="http://schemas.microsoft.com/office/2006/metadata/properties" xmlns:ns2="4eb2b901-f841-4ff9-bc12-0d9988c90245" xmlns:ns3="28306fa9-9412-43fc-a1e9-3b310de89d81" targetNamespace="http://schemas.microsoft.com/office/2006/metadata/properties" ma:root="true" ma:fieldsID="04284f9f32e03f46094139682b7db10f" ns2:_="" ns3:_="">
    <xsd:import namespace="4eb2b901-f841-4ff9-bc12-0d9988c90245"/>
    <xsd:import namespace="28306fa9-9412-43fc-a1e9-3b310de89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b901-f841-4ff9-bc12-0d9988c90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6fa9-9412-43fc-a1e9-3b310de89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9f1248c-eb9c-4785-b7b5-82cd44172d82}" ma:internalName="TaxCatchAll" ma:showField="CatchAllData" ma:web="28306fa9-9412-43fc-a1e9-3b310de89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b2b901-f841-4ff9-bc12-0d9988c90245">
      <Terms xmlns="http://schemas.microsoft.com/office/infopath/2007/PartnerControls"/>
    </lcf76f155ced4ddcb4097134ff3c332f>
    <TaxCatchAll xmlns="28306fa9-9412-43fc-a1e9-3b310de89d81" xsi:nil="true"/>
  </documentManagement>
</p:properties>
</file>

<file path=customXml/itemProps1.xml><?xml version="1.0" encoding="utf-8"?>
<ds:datastoreItem xmlns:ds="http://schemas.openxmlformats.org/officeDocument/2006/customXml" ds:itemID="{F28E67DF-596D-4663-AC51-114BF8670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2b901-f841-4ff9-bc12-0d9988c90245"/>
    <ds:schemaRef ds:uri="28306fa9-9412-43fc-a1e9-3b310de89d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D2DCEA-04FE-498D-9897-F2516899A0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988DE7-8B7C-49C8-8A95-BAC064CB90A0}">
  <ds:schemaRefs>
    <ds:schemaRef ds:uri="http://schemas.microsoft.com/office/2006/metadata/properties"/>
    <ds:schemaRef ds:uri="http://schemas.microsoft.com/office/infopath/2007/PartnerControls"/>
    <ds:schemaRef ds:uri="4eb2b901-f841-4ff9-bc12-0d9988c90245"/>
    <ds:schemaRef ds:uri="28306fa9-9412-43fc-a1e9-3b310de89d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1.FNG list + EI </vt:lpstr>
      <vt:lpstr>2.CSES list + EI</vt:lpstr>
      <vt:lpstr>3.CSES list matching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DAMU Claudia</dc:creator>
  <cp:lastModifiedBy>Claudia DAMU</cp:lastModifiedBy>
  <dcterms:created xsi:type="dcterms:W3CDTF">2023-09-21T11:42:46Z</dcterms:created>
  <dcterms:modified xsi:type="dcterms:W3CDTF">2023-10-18T21:01:06Z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0x0101009BF2EB0592C9204E94694086107F8668</vt:lpwstr>
  </property>
  <property fmtid="{D5CDD505-2E9C-101B-9397-08002B2CF9AE}" pid="3" name="MediaServiceImageTags">
    <vt:lpwstr/>
  </property>
</Properties>
</file>