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2310" windowWidth="17115" windowHeight="7875"/>
  </bookViews>
  <sheets>
    <sheet name="8 new alloy samples" sheetId="2" r:id="rId1"/>
    <sheet name="results of 8 alloy samples" sheetId="1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9" i="2" l="1"/>
  <c r="V8" i="2"/>
  <c r="AY12" i="1" l="1"/>
  <c r="AI40" i="1" l="1"/>
  <c r="AI41" i="1"/>
  <c r="AI42" i="1"/>
  <c r="AI43" i="1"/>
  <c r="AI44" i="1"/>
  <c r="AI45" i="1"/>
  <c r="AI46" i="1"/>
  <c r="AI39" i="1"/>
  <c r="AI47" i="1" s="1"/>
  <c r="AE52" i="1"/>
  <c r="AE48" i="1"/>
  <c r="AG40" i="1"/>
  <c r="AG48" i="1" s="1"/>
  <c r="AG41" i="1"/>
  <c r="AG49" i="1" s="1"/>
  <c r="AG42" i="1"/>
  <c r="AG50" i="1" s="1"/>
  <c r="AG43" i="1"/>
  <c r="AG51" i="1" s="1"/>
  <c r="AG44" i="1"/>
  <c r="AG52" i="1" s="1"/>
  <c r="AG45" i="1"/>
  <c r="AG53" i="1" s="1"/>
  <c r="AG46" i="1"/>
  <c r="AG54" i="1" s="1"/>
  <c r="AG39" i="1"/>
  <c r="AG47" i="1" s="1"/>
  <c r="AE40" i="1"/>
  <c r="AE41" i="1"/>
  <c r="AE49" i="1" s="1"/>
  <c r="AE42" i="1"/>
  <c r="AE50" i="1" s="1"/>
  <c r="AE43" i="1"/>
  <c r="AE51" i="1" s="1"/>
  <c r="AE44" i="1"/>
  <c r="AE45" i="1"/>
  <c r="AE53" i="1" s="1"/>
  <c r="AE46" i="1"/>
  <c r="AE54" i="1" s="1"/>
  <c r="AE39" i="1"/>
  <c r="AE47" i="1" s="1"/>
  <c r="AG55" i="1" l="1"/>
  <c r="W9" i="1" l="1"/>
  <c r="W8" i="1"/>
</calcChain>
</file>

<file path=xl/sharedStrings.xml><?xml version="1.0" encoding="utf-8"?>
<sst xmlns="http://schemas.openxmlformats.org/spreadsheetml/2006/main" count="213" uniqueCount="130">
  <si>
    <t>B_wt</t>
  </si>
  <si>
    <t>Y_wt</t>
  </si>
  <si>
    <t>Nb_wt</t>
  </si>
  <si>
    <t>Hf_wt</t>
  </si>
  <si>
    <t>solution_treatment_time</t>
  </si>
  <si>
    <t>1st_step_aging_treatment_time</t>
  </si>
  <si>
    <t>2nd_step_aging_treatment_time</t>
  </si>
  <si>
    <t>solution_treatment_temperature</t>
  </si>
  <si>
    <t>temperature</t>
  </si>
  <si>
    <t>applied_Stress</t>
  </si>
  <si>
    <t>τ</t>
  </si>
  <si>
    <t>DL</t>
  </si>
  <si>
    <t>G</t>
  </si>
  <si>
    <t>L</t>
  </si>
  <si>
    <t>Ni3Al_fraction</t>
    <phoneticPr fontId="3" type="noConversion"/>
  </si>
  <si>
    <t>creep_life</t>
  </si>
  <si>
    <t>Alloy</t>
  </si>
  <si>
    <t>Ni_wt</t>
  </si>
  <si>
    <t>Re_wt</t>
  </si>
  <si>
    <t>Co_wt</t>
  </si>
  <si>
    <t>Al_wt</t>
  </si>
  <si>
    <t>Ti_wt</t>
  </si>
  <si>
    <t>W_wt</t>
  </si>
  <si>
    <t>Mo_wt</t>
  </si>
  <si>
    <t>Cr_wt</t>
  </si>
  <si>
    <t>Ta_wt</t>
  </si>
  <si>
    <t>C_wt</t>
  </si>
  <si>
    <t>1st_step_aging_treatment_temperature</t>
    <phoneticPr fontId="3" type="noConversion"/>
  </si>
  <si>
    <t>predicted_life</t>
    <phoneticPr fontId="3" type="noConversion"/>
  </si>
  <si>
    <t>Measured</t>
    <phoneticPr fontId="3" type="noConversion"/>
  </si>
  <si>
    <t>Predicted</t>
    <phoneticPr fontId="3" type="noConversion"/>
  </si>
  <si>
    <t>#1</t>
    <phoneticPr fontId="3" type="noConversion"/>
  </si>
  <si>
    <t>#2</t>
    <phoneticPr fontId="3" type="noConversion"/>
  </si>
  <si>
    <t>#3</t>
    <phoneticPr fontId="3" type="noConversion"/>
  </si>
  <si>
    <t>#4</t>
    <phoneticPr fontId="3" type="noConversion"/>
  </si>
  <si>
    <t>#5</t>
    <phoneticPr fontId="3" type="noConversion"/>
  </si>
  <si>
    <t>#6</t>
    <phoneticPr fontId="3" type="noConversion"/>
  </si>
  <si>
    <t>#7</t>
  </si>
  <si>
    <t>#8</t>
  </si>
  <si>
    <t>Clusters</t>
    <phoneticPr fontId="3" type="noConversion"/>
  </si>
  <si>
    <t>cluster4</t>
    <phoneticPr fontId="3" type="noConversion"/>
  </si>
  <si>
    <t>MLR</t>
    <phoneticPr fontId="3" type="noConversion"/>
  </si>
  <si>
    <t>cluster6</t>
    <phoneticPr fontId="3" type="noConversion"/>
  </si>
  <si>
    <t>SVR</t>
    <phoneticPr fontId="3" type="noConversion"/>
  </si>
  <si>
    <t>cluster8</t>
    <phoneticPr fontId="3" type="noConversion"/>
  </si>
  <si>
    <t>cluster1</t>
    <phoneticPr fontId="3" type="noConversion"/>
  </si>
  <si>
    <t>cluster2</t>
    <phoneticPr fontId="3" type="noConversion"/>
  </si>
  <si>
    <t>RR</t>
    <phoneticPr fontId="3" type="noConversion"/>
  </si>
  <si>
    <t>cluster0</t>
    <phoneticPr fontId="3" type="noConversion"/>
  </si>
  <si>
    <t>cluster1</t>
  </si>
  <si>
    <t>cluster2</t>
  </si>
  <si>
    <t>cluster3</t>
  </si>
  <si>
    <t>cluster4</t>
  </si>
  <si>
    <t>cluster5</t>
  </si>
  <si>
    <t>cluster6</t>
  </si>
  <si>
    <t>cluster7</t>
  </si>
  <si>
    <t>所属Cluster</t>
    <phoneticPr fontId="3" type="noConversion"/>
  </si>
  <si>
    <t>所选模型</t>
    <phoneticPr fontId="3" type="noConversion"/>
  </si>
  <si>
    <t>1.6843532007886655,</t>
  </si>
  <si>
    <t>1.3222578184378597,</t>
  </si>
  <si>
    <t>1.6779644194833783,</t>
  </si>
  <si>
    <t>1.8337925335562504,</t>
  </si>
  <si>
    <t>1.687869543752362,</t>
  </si>
  <si>
    <t>1.5417030137538943,</t>
  </si>
  <si>
    <t>cluster8</t>
    <phoneticPr fontId="3" type="noConversion"/>
  </si>
  <si>
    <t>1.78732997428184,</t>
  </si>
  <si>
    <t>0.828885530821687,</t>
  </si>
  <si>
    <t>1.7075604904844992,</t>
  </si>
  <si>
    <t>1.4909356760464845,</t>
  </si>
  <si>
    <t>1.7627444802275338,</t>
  </si>
  <si>
    <t>1.9207274396387461,</t>
  </si>
  <si>
    <t>1.7727071059176076,</t>
  </si>
  <si>
    <t>cluster2</t>
    <phoneticPr fontId="3" type="noConversion"/>
  </si>
  <si>
    <t>1.8184427579289997,</t>
  </si>
  <si>
    <t>1.5297633127912162,</t>
  </si>
  <si>
    <t>1.9526078467628931,</t>
  </si>
  <si>
    <t>1.9370540315893758,</t>
  </si>
  <si>
    <t>1.9821577687582412,</t>
  </si>
  <si>
    <t>1.5425937829843082,</t>
  </si>
  <si>
    <t>1.7771352325522134,</t>
    <phoneticPr fontId="3" type="noConversion"/>
  </si>
  <si>
    <t>RR</t>
    <phoneticPr fontId="3" type="noConversion"/>
  </si>
  <si>
    <t>MLR</t>
    <phoneticPr fontId="3" type="noConversion"/>
  </si>
  <si>
    <t>0.496969815651954,</t>
  </si>
  <si>
    <t>1.6254458727258054,</t>
  </si>
  <si>
    <t>1.3874249347691496,</t>
  </si>
  <si>
    <t>1.7967227803381354,</t>
  </si>
  <si>
    <t>1.7989847826007925,</t>
  </si>
  <si>
    <t>1.826090032389387,</t>
  </si>
  <si>
    <t>1.3408493142974751,</t>
  </si>
  <si>
    <t>cluster1</t>
    <phoneticPr fontId="3" type="noConversion"/>
  </si>
  <si>
    <t>SVR</t>
    <phoneticPr fontId="3" type="noConversion"/>
  </si>
  <si>
    <t>1.4187283665235275,</t>
  </si>
  <si>
    <t>1.4027063076329045,</t>
  </si>
  <si>
    <t>1.809437935959581,</t>
  </si>
  <si>
    <t>1.4577604499214378,</t>
  </si>
  <si>
    <t>2.039516223612453,</t>
  </si>
  <si>
    <t>1.3313625672285525,</t>
  </si>
  <si>
    <t>1.6880293792054537,</t>
  </si>
  <si>
    <t>1.4968967364199761,</t>
  </si>
  <si>
    <t>1.3488299092331528,</t>
  </si>
  <si>
    <t>1.8396284020624438,</t>
  </si>
  <si>
    <t>1.4586233999216904,</t>
  </si>
  <si>
    <t>2.0433432995111205,</t>
  </si>
  <si>
    <t>1.313533332173713,</t>
  </si>
  <si>
    <t>1.6851653181614281,</t>
  </si>
  <si>
    <t>cluster4</t>
    <phoneticPr fontId="3" type="noConversion"/>
  </si>
  <si>
    <t>2.007166718465543,</t>
  </si>
  <si>
    <t>2.258039842639304,</t>
  </si>
  <si>
    <t>1.9178546908488243,</t>
  </si>
  <si>
    <t>2.065749630228615,</t>
  </si>
  <si>
    <t>2.1432790868307516,</t>
  </si>
  <si>
    <t>2.145367720401272,</t>
  </si>
  <si>
    <t>1.916611194485667,</t>
    <phoneticPr fontId="3" type="noConversion"/>
  </si>
  <si>
    <t>cluster6</t>
    <phoneticPr fontId="3" type="noConversion"/>
  </si>
  <si>
    <t>cluster7</t>
    <phoneticPr fontId="3" type="noConversion"/>
  </si>
  <si>
    <t>RF</t>
    <phoneticPr fontId="3" type="noConversion"/>
  </si>
  <si>
    <t>2.2619979380496904,</t>
  </si>
  <si>
    <t>2.038928626319577,</t>
  </si>
  <si>
    <t>2.279311659399367,</t>
  </si>
  <si>
    <t>2.2362302734129003,</t>
  </si>
  <si>
    <t>1.968901609595245,</t>
  </si>
  <si>
    <t>1.9723816633496484,</t>
    <phoneticPr fontId="3" type="noConversion"/>
  </si>
  <si>
    <t>1.8844296483838583,</t>
    <phoneticPr fontId="3" type="noConversion"/>
  </si>
  <si>
    <t>之前的</t>
    <phoneticPr fontId="3" type="noConversion"/>
  </si>
  <si>
    <t>现在做的</t>
    <phoneticPr fontId="3" type="noConversion"/>
  </si>
  <si>
    <t>真实值</t>
    <phoneticPr fontId="3" type="noConversion"/>
  </si>
  <si>
    <t>1.7331016233237597,</t>
    <phoneticPr fontId="3" type="noConversion"/>
  </si>
  <si>
    <t>266条数据归一化</t>
    <phoneticPr fontId="3" type="noConversion"/>
  </si>
  <si>
    <t>2nd_step_aging_treatment_temperature</t>
    <phoneticPr fontId="3" type="noConversion"/>
  </si>
  <si>
    <t>Constrained_Lattice_Misfit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</si>
</sst>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134"/>
      <scheme val="minor"/>
    </font>
    <font>
      <b/>
      <sz val="10"/>
      <color rgb="FFFF0000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top"/>
    </xf>
    <xf numFmtId="0" fontId="5" fillId="0" borderId="1" xfId="2" applyFont="1" applyFill="1" applyBorder="1" applyAlignment="1">
      <alignment horizontal="center" vertical="top" wrapText="1"/>
    </xf>
    <xf numFmtId="0" fontId="5" fillId="0" borderId="1" xfId="2" applyFont="1" applyFill="1" applyBorder="1" applyAlignment="1">
      <alignment horizontal="center" vertical="center"/>
    </xf>
    <xf numFmtId="0" fontId="1" fillId="0" borderId="1" xfId="1" applyFill="1" applyBorder="1" applyAlignment="1">
      <alignment horizontal="center"/>
    </xf>
    <xf numFmtId="0" fontId="4" fillId="0" borderId="1" xfId="2" applyFill="1" applyBorder="1" applyAlignment="1">
      <alignment horizontal="center"/>
    </xf>
    <xf numFmtId="0" fontId="0" fillId="0" borderId="0" xfId="0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5" fillId="0" borderId="0" xfId="2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/>
    <xf numFmtId="0" fontId="0" fillId="3" borderId="0" xfId="0" applyFill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3" xfId="0" applyFill="1" applyBorder="1" applyAlignment="1">
      <alignment horizontal="center"/>
    </xf>
    <xf numFmtId="14" fontId="0" fillId="0" borderId="0" xfId="0" applyNumberFormat="1"/>
    <xf numFmtId="0" fontId="4" fillId="4" borderId="1" xfId="0" applyFont="1" applyFill="1" applyBorder="1" applyAlignment="1">
      <alignment horizontal="center"/>
    </xf>
    <xf numFmtId="0" fontId="0" fillId="0" borderId="0" xfId="0" applyFill="1"/>
    <xf numFmtId="0" fontId="4" fillId="0" borderId="0" xfId="2" applyFont="1" applyFill="1" applyBorder="1" applyAlignment="1" applyProtection="1"/>
  </cellXfs>
  <cellStyles count="3">
    <cellStyle name="Bad" xfId="1" builtinId="27"/>
    <cellStyle name="Normal" xfId="0" builtinId="0"/>
    <cellStyle name="常规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of 8 alloy samples'!$Y$17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of 8 alloy samples'!$X$18:$X$25</c:f>
              <c:strCache>
                <c:ptCount val="8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</c:strCache>
            </c:strRef>
          </c:cat>
          <c:val>
            <c:numRef>
              <c:f>'results of 8 alloy samples'!$Y$18:$Y$25</c:f>
              <c:numCache>
                <c:formatCode>General</c:formatCode>
                <c:ptCount val="8"/>
                <c:pt idx="0">
                  <c:v>454.3</c:v>
                </c:pt>
                <c:pt idx="1">
                  <c:v>211.1</c:v>
                </c:pt>
                <c:pt idx="2">
                  <c:v>256.2</c:v>
                </c:pt>
                <c:pt idx="3">
                  <c:v>277.10000000000002</c:v>
                </c:pt>
                <c:pt idx="4">
                  <c:v>652</c:v>
                </c:pt>
                <c:pt idx="5">
                  <c:v>351</c:v>
                </c:pt>
                <c:pt idx="6">
                  <c:v>1992</c:v>
                </c:pt>
                <c:pt idx="7">
                  <c:v>1292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4FE-4F98-8BD2-1CA27D5600DC}"/>
            </c:ext>
          </c:extLst>
        </c:ser>
        <c:ser>
          <c:idx val="1"/>
          <c:order val="1"/>
          <c:tx>
            <c:strRef>
              <c:f>'results of 8 alloy samples'!$Z$17</c:f>
              <c:strCache>
                <c:ptCount val="1"/>
                <c:pt idx="0">
                  <c:v>Predicted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 of 8 alloy samples'!$X$18:$X$25</c:f>
              <c:strCache>
                <c:ptCount val="8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</c:strCache>
            </c:strRef>
          </c:cat>
          <c:val>
            <c:numRef>
              <c:f>'results of 8 alloy samples'!$Z$18:$Z$25</c:f>
              <c:numCache>
                <c:formatCode>General</c:formatCode>
                <c:ptCount val="8"/>
                <c:pt idx="0">
                  <c:v>410.26990000000001</c:v>
                </c:pt>
                <c:pt idx="1">
                  <c:v>228.434</c:v>
                </c:pt>
                <c:pt idx="2">
                  <c:v>258.7047</c:v>
                </c:pt>
                <c:pt idx="3">
                  <c:v>298.4579</c:v>
                </c:pt>
                <c:pt idx="4">
                  <c:v>689.41210000000001</c:v>
                </c:pt>
                <c:pt idx="5">
                  <c:v>306.14980000000003</c:v>
                </c:pt>
                <c:pt idx="6">
                  <c:v>1761.9477999999999</c:v>
                </c:pt>
                <c:pt idx="7">
                  <c:v>1055.1874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4FE-4F98-8BD2-1CA27D560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018240"/>
        <c:axId val="185742080"/>
      </c:barChart>
      <c:catAx>
        <c:axId val="18701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5742080"/>
        <c:crosses val="autoZero"/>
        <c:auto val="1"/>
        <c:lblAlgn val="ctr"/>
        <c:lblOffset val="100"/>
        <c:noMultiLvlLbl val="0"/>
      </c:catAx>
      <c:valAx>
        <c:axId val="18574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Creep rupture life(h)</a:t>
                </a:r>
                <a:endParaRPr lang="zh-CN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018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'results of 8 alloy samples'!$V$28:$V$35</c:f>
              <c:numCache>
                <c:formatCode>General</c:formatCode>
                <c:ptCount val="8"/>
                <c:pt idx="0">
                  <c:v>454.3</c:v>
                </c:pt>
                <c:pt idx="1">
                  <c:v>211.1</c:v>
                </c:pt>
                <c:pt idx="2">
                  <c:v>256.2</c:v>
                </c:pt>
                <c:pt idx="3">
                  <c:v>277.10000000000002</c:v>
                </c:pt>
                <c:pt idx="4">
                  <c:v>652</c:v>
                </c:pt>
                <c:pt idx="5">
                  <c:v>351</c:v>
                </c:pt>
                <c:pt idx="6">
                  <c:v>1992</c:v>
                </c:pt>
                <c:pt idx="7">
                  <c:v>1292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B96-457C-86DC-F8CBD008C04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'results of 8 alloy samples'!$AH$28:$AH$35</c:f>
              <c:numCache>
                <c:formatCode>General</c:formatCode>
                <c:ptCount val="8"/>
                <c:pt idx="0">
                  <c:v>484.79590000000002</c:v>
                </c:pt>
                <c:pt idx="1">
                  <c:v>212.62440000000001</c:v>
                </c:pt>
                <c:pt idx="2">
                  <c:v>242.93940000000001</c:v>
                </c:pt>
                <c:pt idx="3">
                  <c:v>265.1771</c:v>
                </c:pt>
                <c:pt idx="4">
                  <c:v>552.09529999999995</c:v>
                </c:pt>
                <c:pt idx="5">
                  <c:v>354.9674</c:v>
                </c:pt>
                <c:pt idx="6">
                  <c:v>2290.8921</c:v>
                </c:pt>
                <c:pt idx="7">
                  <c:v>1481.3422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B96-457C-86DC-F8CBD008C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770368"/>
        <c:axId val="185771904"/>
      </c:barChart>
      <c:catAx>
        <c:axId val="18577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71904"/>
        <c:crosses val="autoZero"/>
        <c:auto val="1"/>
        <c:lblAlgn val="ctr"/>
        <c:lblOffset val="100"/>
        <c:noMultiLvlLbl val="0"/>
      </c:catAx>
      <c:valAx>
        <c:axId val="1857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7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516844</xdr:colOff>
      <xdr:row>19</xdr:row>
      <xdr:rowOff>80274</xdr:rowOff>
    </xdr:from>
    <xdr:to>
      <xdr:col>18</xdr:col>
      <xdr:colOff>139206</xdr:colOff>
      <xdr:row>34</xdr:row>
      <xdr:rowOff>134061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xmlns="" id="{11053C44-BF50-4958-B4B7-8C1AEEACD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275344</xdr:colOff>
      <xdr:row>36</xdr:row>
      <xdr:rowOff>48345</xdr:rowOff>
    </xdr:from>
    <xdr:to>
      <xdr:col>23</xdr:col>
      <xdr:colOff>920482</xdr:colOff>
      <xdr:row>51</xdr:row>
      <xdr:rowOff>102133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E00645F0-39FC-448F-8880-DB7E10828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166407</xdr:colOff>
      <xdr:row>37</xdr:row>
      <xdr:rowOff>115980</xdr:rowOff>
    </xdr:from>
    <xdr:to>
      <xdr:col>23</xdr:col>
      <xdr:colOff>761440</xdr:colOff>
      <xdr:row>48</xdr:row>
      <xdr:rowOff>28797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73B053DB-4170-4338-A64B-3EEA631B51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34172" y="7063627"/>
          <a:ext cx="4850467" cy="18850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"/>
  <sheetViews>
    <sheetView tabSelected="1" topLeftCell="I1" zoomScale="85" zoomScaleNormal="85" workbookViewId="0">
      <selection activeCell="AB9" sqref="AB9"/>
    </sheetView>
  </sheetViews>
  <sheetFormatPr defaultColWidth="9" defaultRowHeight="15"/>
  <cols>
    <col min="1" max="16384" width="9" style="29"/>
  </cols>
  <sheetData>
    <row r="1" spans="1:29" ht="55.5" customHeight="1">
      <c r="A1" s="7" t="s">
        <v>17</v>
      </c>
      <c r="B1" s="7" t="s">
        <v>18</v>
      </c>
      <c r="C1" s="7" t="s">
        <v>19</v>
      </c>
      <c r="D1" s="7" t="s">
        <v>20</v>
      </c>
      <c r="E1" s="7" t="s">
        <v>21</v>
      </c>
      <c r="F1" s="7" t="s">
        <v>22</v>
      </c>
      <c r="G1" s="7" t="s">
        <v>23</v>
      </c>
      <c r="H1" s="7" t="s">
        <v>24</v>
      </c>
      <c r="I1" s="7" t="s">
        <v>25</v>
      </c>
      <c r="J1" s="7" t="s">
        <v>26</v>
      </c>
      <c r="K1" s="7" t="s">
        <v>0</v>
      </c>
      <c r="L1" s="7" t="s">
        <v>1</v>
      </c>
      <c r="M1" s="7" t="s">
        <v>2</v>
      </c>
      <c r="N1" s="7" t="s">
        <v>3</v>
      </c>
      <c r="O1" s="7" t="s">
        <v>4</v>
      </c>
      <c r="P1" s="7" t="s">
        <v>5</v>
      </c>
      <c r="Q1" s="7" t="s">
        <v>6</v>
      </c>
      <c r="R1" s="7" t="s">
        <v>7</v>
      </c>
      <c r="S1" s="7" t="s">
        <v>27</v>
      </c>
      <c r="T1" s="7" t="s">
        <v>128</v>
      </c>
      <c r="U1" s="7" t="s">
        <v>8</v>
      </c>
      <c r="V1" s="7" t="s">
        <v>9</v>
      </c>
      <c r="W1" s="8" t="s">
        <v>10</v>
      </c>
      <c r="X1" s="8" t="s">
        <v>11</v>
      </c>
      <c r="Y1" s="8" t="s">
        <v>12</v>
      </c>
      <c r="Z1" s="8" t="s">
        <v>13</v>
      </c>
      <c r="AA1" s="9" t="s">
        <v>14</v>
      </c>
      <c r="AB1" s="9" t="s">
        <v>129</v>
      </c>
      <c r="AC1" s="7" t="s">
        <v>15</v>
      </c>
    </row>
    <row r="2" spans="1:29">
      <c r="A2" s="6">
        <v>65.890000000000015</v>
      </c>
      <c r="B2" s="6">
        <v>5.61</v>
      </c>
      <c r="C2" s="6">
        <v>0.99</v>
      </c>
      <c r="D2" s="6">
        <v>5.2</v>
      </c>
      <c r="E2" s="6">
        <v>0</v>
      </c>
      <c r="F2" s="6">
        <v>7.56</v>
      </c>
      <c r="G2" s="6">
        <v>0.81</v>
      </c>
      <c r="H2" s="6">
        <v>4.2699999999999996</v>
      </c>
      <c r="I2" s="6">
        <v>8.52</v>
      </c>
      <c r="J2" s="6">
        <v>7.0000000000000007E-2</v>
      </c>
      <c r="K2" s="6">
        <v>0.03</v>
      </c>
      <c r="L2" s="6">
        <v>0</v>
      </c>
      <c r="M2" s="6">
        <v>0.83</v>
      </c>
      <c r="N2" s="6">
        <v>0.22</v>
      </c>
      <c r="O2" s="6">
        <v>4</v>
      </c>
      <c r="P2" s="6">
        <v>4</v>
      </c>
      <c r="Q2" s="6">
        <v>20</v>
      </c>
      <c r="R2" s="6">
        <v>1280</v>
      </c>
      <c r="S2" s="6">
        <v>1080</v>
      </c>
      <c r="T2" s="11">
        <v>871</v>
      </c>
      <c r="U2" s="6">
        <v>1040</v>
      </c>
      <c r="V2" s="6">
        <v>137.19999999999999</v>
      </c>
      <c r="W2" s="12">
        <v>61.064268456751847</v>
      </c>
      <c r="X2" s="12">
        <v>4.517332832056213E-21</v>
      </c>
      <c r="Y2" s="12">
        <v>53.96456487058677</v>
      </c>
      <c r="Z2" s="12">
        <v>0.35078157794514503</v>
      </c>
      <c r="AA2" s="12">
        <v>0.75214000000000003</v>
      </c>
      <c r="AB2" s="30">
        <v>1.54088E-2</v>
      </c>
      <c r="AC2" s="6">
        <v>454.3</v>
      </c>
    </row>
    <row r="3" spans="1:29">
      <c r="A3" s="6">
        <v>58.832000000000001</v>
      </c>
      <c r="B3" s="6">
        <v>1.26</v>
      </c>
      <c r="C3" s="6">
        <v>12.4</v>
      </c>
      <c r="D3" s="6">
        <v>4.3499999999999996</v>
      </c>
      <c r="E3" s="6">
        <v>0</v>
      </c>
      <c r="F3" s="6">
        <v>6.32</v>
      </c>
      <c r="G3" s="6">
        <v>0.73</v>
      </c>
      <c r="H3" s="6">
        <v>6.6</v>
      </c>
      <c r="I3" s="6">
        <v>7.68</v>
      </c>
      <c r="J3" s="6">
        <v>6.2E-2</v>
      </c>
      <c r="K3" s="6">
        <v>2.5999999999999999E-2</v>
      </c>
      <c r="L3" s="6">
        <v>0</v>
      </c>
      <c r="M3" s="6">
        <v>1.5</v>
      </c>
      <c r="N3" s="6">
        <v>0.24</v>
      </c>
      <c r="O3" s="6">
        <v>4</v>
      </c>
      <c r="P3" s="6">
        <v>4</v>
      </c>
      <c r="Q3" s="6">
        <v>20</v>
      </c>
      <c r="R3" s="6">
        <v>1270</v>
      </c>
      <c r="S3" s="6">
        <v>1080</v>
      </c>
      <c r="T3" s="11">
        <v>871</v>
      </c>
      <c r="U3" s="6">
        <v>1040</v>
      </c>
      <c r="V3" s="6">
        <v>137.19999999999999</v>
      </c>
      <c r="W3" s="12">
        <v>59.777594122197009</v>
      </c>
      <c r="X3" s="12">
        <v>2.2466719469398442E-21</v>
      </c>
      <c r="Y3" s="12">
        <v>57.579854573547166</v>
      </c>
      <c r="Z3" s="12">
        <v>0.35758163548177962</v>
      </c>
      <c r="AA3" s="12">
        <v>0.54640999999999995</v>
      </c>
      <c r="AB3" s="30">
        <v>1.323E-2</v>
      </c>
      <c r="AC3" s="6">
        <v>211.1</v>
      </c>
    </row>
    <row r="4" spans="1:29">
      <c r="A4" s="6">
        <v>64.53</v>
      </c>
      <c r="B4" s="6">
        <v>0</v>
      </c>
      <c r="C4" s="6">
        <v>5</v>
      </c>
      <c r="D4" s="6">
        <v>4.1500000000000004</v>
      </c>
      <c r="E4" s="6">
        <v>3.68</v>
      </c>
      <c r="F4" s="6">
        <v>6.5</v>
      </c>
      <c r="G4" s="6">
        <v>0.92</v>
      </c>
      <c r="H4" s="6">
        <v>10.6</v>
      </c>
      <c r="I4" s="6">
        <v>4.42</v>
      </c>
      <c r="J4" s="6">
        <v>0</v>
      </c>
      <c r="K4" s="6">
        <v>0</v>
      </c>
      <c r="L4" s="6">
        <v>0</v>
      </c>
      <c r="M4" s="6">
        <v>0</v>
      </c>
      <c r="N4" s="6">
        <v>0.2</v>
      </c>
      <c r="O4" s="6">
        <v>3</v>
      </c>
      <c r="P4" s="6">
        <v>4</v>
      </c>
      <c r="Q4" s="6">
        <v>20</v>
      </c>
      <c r="R4" s="6">
        <v>1276</v>
      </c>
      <c r="S4" s="6">
        <v>1080</v>
      </c>
      <c r="T4" s="11">
        <v>871</v>
      </c>
      <c r="U4" s="6">
        <v>204</v>
      </c>
      <c r="V4" s="6">
        <v>759</v>
      </c>
      <c r="W4" s="12">
        <v>41.04733707061115</v>
      </c>
      <c r="X4" s="12">
        <v>1.8071592088311381E-21</v>
      </c>
      <c r="Y4" s="12">
        <v>69.049091087913197</v>
      </c>
      <c r="Z4" s="12">
        <v>0.34934429890337176</v>
      </c>
      <c r="AA4" s="12">
        <v>0.60238999999999998</v>
      </c>
      <c r="AB4">
        <v>1.3470289E-2</v>
      </c>
      <c r="AC4" s="6">
        <v>256.2</v>
      </c>
    </row>
    <row r="5" spans="1:29">
      <c r="A5" s="6">
        <v>64.72999999999999</v>
      </c>
      <c r="B5" s="6">
        <v>0</v>
      </c>
      <c r="C5" s="6">
        <v>5</v>
      </c>
      <c r="D5" s="6">
        <v>4.1500000000000004</v>
      </c>
      <c r="E5" s="6">
        <v>3.68</v>
      </c>
      <c r="F5" s="6">
        <v>6.5</v>
      </c>
      <c r="G5" s="6">
        <v>0.92</v>
      </c>
      <c r="H5" s="6">
        <v>10.6</v>
      </c>
      <c r="I5" s="6">
        <v>4.42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3</v>
      </c>
      <c r="P5" s="6">
        <v>4</v>
      </c>
      <c r="Q5" s="6">
        <v>20</v>
      </c>
      <c r="R5" s="6">
        <v>1288</v>
      </c>
      <c r="S5" s="6">
        <v>1080</v>
      </c>
      <c r="T5" s="11">
        <v>871</v>
      </c>
      <c r="U5" s="6">
        <v>315</v>
      </c>
      <c r="V5" s="6">
        <v>448.5</v>
      </c>
      <c r="W5" s="12">
        <v>41.342216747661887</v>
      </c>
      <c r="X5" s="12">
        <v>1.7997349001227186E-21</v>
      </c>
      <c r="Y5" s="12">
        <v>69.200823146096212</v>
      </c>
      <c r="Z5" s="12">
        <v>0.34970157285223757</v>
      </c>
      <c r="AA5" s="12">
        <v>0.59660000000000002</v>
      </c>
      <c r="AB5">
        <v>1.3470289E-2</v>
      </c>
      <c r="AC5" s="6">
        <v>277.10000000000002</v>
      </c>
    </row>
    <row r="6" spans="1:29">
      <c r="A6" s="6">
        <v>60</v>
      </c>
      <c r="B6" s="6">
        <v>0</v>
      </c>
      <c r="C6" s="6">
        <v>8.1999999999999993</v>
      </c>
      <c r="D6" s="6">
        <v>5.0999999999999996</v>
      </c>
      <c r="E6" s="13">
        <v>0</v>
      </c>
      <c r="F6" s="6">
        <v>11.5</v>
      </c>
      <c r="G6" s="6">
        <v>1.9</v>
      </c>
      <c r="H6" s="6">
        <v>5.2</v>
      </c>
      <c r="I6" s="6">
        <v>8.1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5</v>
      </c>
      <c r="P6" s="6">
        <v>4</v>
      </c>
      <c r="Q6" s="6">
        <v>20</v>
      </c>
      <c r="R6" s="6">
        <v>1300</v>
      </c>
      <c r="S6" s="6">
        <v>1100</v>
      </c>
      <c r="T6" s="6">
        <v>870</v>
      </c>
      <c r="U6" s="6">
        <v>900</v>
      </c>
      <c r="V6" s="6">
        <v>392</v>
      </c>
      <c r="W6" s="12">
        <v>40.927199999999999</v>
      </c>
      <c r="X6" s="12">
        <v>5.9446000000000001E-21</v>
      </c>
      <c r="Y6" s="12">
        <v>66.809299999999993</v>
      </c>
      <c r="Z6" s="12">
        <v>0.34939999999999999</v>
      </c>
      <c r="AA6" s="12">
        <v>0.718059</v>
      </c>
      <c r="AB6" s="30">
        <v>1.3246000000000001E-2</v>
      </c>
      <c r="AC6" s="6">
        <v>652</v>
      </c>
    </row>
    <row r="7" spans="1:29">
      <c r="A7" s="6">
        <v>60</v>
      </c>
      <c r="B7" s="6">
        <v>0</v>
      </c>
      <c r="C7" s="6">
        <v>8.1999999999999993</v>
      </c>
      <c r="D7" s="6">
        <v>5.0999999999999996</v>
      </c>
      <c r="E7" s="6">
        <v>0</v>
      </c>
      <c r="F7" s="6">
        <v>11.5</v>
      </c>
      <c r="G7" s="6">
        <v>1.9</v>
      </c>
      <c r="H7" s="6">
        <v>5.2</v>
      </c>
      <c r="I7" s="6">
        <v>8.1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5</v>
      </c>
      <c r="P7" s="6">
        <v>4</v>
      </c>
      <c r="Q7" s="6">
        <v>20</v>
      </c>
      <c r="R7" s="6">
        <v>1300</v>
      </c>
      <c r="S7" s="6">
        <v>1100</v>
      </c>
      <c r="T7" s="6">
        <v>870</v>
      </c>
      <c r="U7" s="6">
        <v>1100</v>
      </c>
      <c r="V7" s="6">
        <v>137</v>
      </c>
      <c r="W7" s="12">
        <v>39.758699999999997</v>
      </c>
      <c r="X7" s="12">
        <v>6.1845400000000002E-18</v>
      </c>
      <c r="Y7" s="12">
        <v>62.664299999999997</v>
      </c>
      <c r="Z7" s="12">
        <v>0.35070000000000001</v>
      </c>
      <c r="AA7" s="12">
        <v>0.718059</v>
      </c>
      <c r="AB7" s="30">
        <v>1.3246000000000001E-2</v>
      </c>
      <c r="AC7" s="6">
        <v>351</v>
      </c>
    </row>
    <row r="8" spans="1:29">
      <c r="A8" s="6">
        <v>61.2</v>
      </c>
      <c r="B8" s="6">
        <v>3</v>
      </c>
      <c r="C8" s="14">
        <v>10.5</v>
      </c>
      <c r="D8" s="6">
        <v>5.5</v>
      </c>
      <c r="E8" s="6">
        <v>1.5</v>
      </c>
      <c r="F8" s="6">
        <v>5</v>
      </c>
      <c r="G8" s="6">
        <v>2</v>
      </c>
      <c r="H8" s="6">
        <v>5</v>
      </c>
      <c r="I8" s="6">
        <v>6.3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3</v>
      </c>
      <c r="P8" s="6">
        <v>6</v>
      </c>
      <c r="Q8" s="6">
        <v>20</v>
      </c>
      <c r="R8" s="6">
        <v>1315</v>
      </c>
      <c r="S8" s="6">
        <v>1010</v>
      </c>
      <c r="T8" s="6">
        <v>871</v>
      </c>
      <c r="U8" s="6">
        <v>982</v>
      </c>
      <c r="V8" s="6">
        <f>36*6.9</f>
        <v>248.4</v>
      </c>
      <c r="W8" s="15">
        <v>45.754399711240772</v>
      </c>
      <c r="X8" s="15">
        <v>3.0464270072287721E-15</v>
      </c>
      <c r="Y8" s="15">
        <v>60.392056349439045</v>
      </c>
      <c r="Z8" s="15">
        <v>0.3553869295228822</v>
      </c>
      <c r="AA8" s="15">
        <v>0.66039999999999999</v>
      </c>
      <c r="AB8" s="30">
        <v>1.3186E-2</v>
      </c>
      <c r="AC8" s="6">
        <v>199.2</v>
      </c>
    </row>
    <row r="9" spans="1:29">
      <c r="A9" s="6">
        <v>62</v>
      </c>
      <c r="B9" s="6">
        <v>0</v>
      </c>
      <c r="C9" s="6">
        <v>10</v>
      </c>
      <c r="D9" s="6">
        <v>4.5</v>
      </c>
      <c r="E9" s="6">
        <v>2</v>
      </c>
      <c r="F9" s="6">
        <v>8.5</v>
      </c>
      <c r="G9" s="6">
        <v>1</v>
      </c>
      <c r="H9" s="6">
        <v>6</v>
      </c>
      <c r="I9" s="6">
        <v>6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3</v>
      </c>
      <c r="P9" s="6">
        <v>6</v>
      </c>
      <c r="Q9" s="6">
        <v>20</v>
      </c>
      <c r="R9" s="6">
        <v>1288</v>
      </c>
      <c r="S9" s="6">
        <v>1010</v>
      </c>
      <c r="T9" s="6">
        <v>871</v>
      </c>
      <c r="U9" s="6">
        <v>982</v>
      </c>
      <c r="V9" s="6">
        <f>36*6.9</f>
        <v>248.4</v>
      </c>
      <c r="W9" s="15">
        <v>39.238341212409765</v>
      </c>
      <c r="X9" s="15">
        <v>1.0461421685463403E-15</v>
      </c>
      <c r="Y9" s="15">
        <v>61.155744831798067</v>
      </c>
      <c r="Z9" s="15">
        <v>0.36016334949219464</v>
      </c>
      <c r="AA9" s="15">
        <v>0.56538999999999995</v>
      </c>
      <c r="AB9" s="15">
        <v>1.3448999999999999E-2</v>
      </c>
      <c r="AC9" s="6">
        <v>129.19999999999999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4"/>
  <sheetViews>
    <sheetView zoomScale="70" zoomScaleNormal="70" workbookViewId="0">
      <selection activeCell="AC9" sqref="B1:AC9"/>
    </sheetView>
  </sheetViews>
  <sheetFormatPr defaultRowHeight="15"/>
  <cols>
    <col min="2" max="2" width="15.7109375" customWidth="1"/>
    <col min="16" max="16" width="14.85546875" customWidth="1"/>
    <col min="17" max="17" width="20.5703125" customWidth="1"/>
    <col min="18" max="18" width="18.85546875" customWidth="1"/>
    <col min="19" max="19" width="11.42578125" customWidth="1"/>
    <col min="20" max="20" width="13.42578125" customWidth="1"/>
    <col min="21" max="22" width="9" customWidth="1"/>
    <col min="23" max="23" width="13.28515625" customWidth="1"/>
    <col min="24" max="24" width="14.5703125" customWidth="1"/>
    <col min="28" max="28" width="17.42578125" customWidth="1"/>
    <col min="29" max="29" width="16" customWidth="1"/>
    <col min="30" max="31" width="14.85546875" customWidth="1"/>
    <col min="32" max="32" width="9.7109375" customWidth="1"/>
    <col min="40" max="40" width="9.85546875" customWidth="1"/>
  </cols>
  <sheetData>
    <row r="1" spans="1:57" ht="62.25" customHeight="1">
      <c r="A1" s="6" t="s">
        <v>16</v>
      </c>
      <c r="B1" s="7" t="s">
        <v>17</v>
      </c>
      <c r="C1" s="7" t="s">
        <v>18</v>
      </c>
      <c r="D1" s="7" t="s">
        <v>19</v>
      </c>
      <c r="E1" s="7" t="s">
        <v>20</v>
      </c>
      <c r="F1" s="7" t="s">
        <v>21</v>
      </c>
      <c r="G1" s="7" t="s">
        <v>22</v>
      </c>
      <c r="H1" s="7" t="s">
        <v>23</v>
      </c>
      <c r="I1" s="7" t="s">
        <v>24</v>
      </c>
      <c r="J1" s="7" t="s">
        <v>25</v>
      </c>
      <c r="K1" s="7" t="s">
        <v>26</v>
      </c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  <c r="Q1" s="7" t="s">
        <v>5</v>
      </c>
      <c r="R1" s="7" t="s">
        <v>6</v>
      </c>
      <c r="S1" s="7" t="s">
        <v>7</v>
      </c>
      <c r="T1" s="7" t="s">
        <v>27</v>
      </c>
      <c r="U1" s="7" t="s">
        <v>128</v>
      </c>
      <c r="V1" s="7" t="s">
        <v>8</v>
      </c>
      <c r="W1" s="7" t="s">
        <v>9</v>
      </c>
      <c r="X1" s="8" t="s">
        <v>10</v>
      </c>
      <c r="Y1" s="8" t="s">
        <v>11</v>
      </c>
      <c r="Z1" s="8" t="s">
        <v>12</v>
      </c>
      <c r="AA1" s="8" t="s">
        <v>13</v>
      </c>
      <c r="AB1" s="9" t="s">
        <v>14</v>
      </c>
      <c r="AC1" s="7" t="s">
        <v>15</v>
      </c>
      <c r="AD1" s="10" t="s">
        <v>28</v>
      </c>
      <c r="AE1" s="20"/>
    </row>
    <row r="2" spans="1:57">
      <c r="A2" s="6">
        <v>1</v>
      </c>
      <c r="B2" s="6">
        <v>65.890000000000015</v>
      </c>
      <c r="C2" s="6">
        <v>5.61</v>
      </c>
      <c r="D2" s="6">
        <v>0.99</v>
      </c>
      <c r="E2" s="6">
        <v>5.2</v>
      </c>
      <c r="F2" s="6">
        <v>0</v>
      </c>
      <c r="G2" s="6">
        <v>7.56</v>
      </c>
      <c r="H2" s="6">
        <v>0.81</v>
      </c>
      <c r="I2" s="6">
        <v>4.2699999999999996</v>
      </c>
      <c r="J2" s="6">
        <v>8.52</v>
      </c>
      <c r="K2" s="6">
        <v>7.0000000000000007E-2</v>
      </c>
      <c r="L2" s="6">
        <v>0.03</v>
      </c>
      <c r="M2" s="6">
        <v>0</v>
      </c>
      <c r="N2" s="6">
        <v>0.83</v>
      </c>
      <c r="O2" s="6">
        <v>0.22</v>
      </c>
      <c r="P2" s="6">
        <v>4</v>
      </c>
      <c r="Q2" s="6">
        <v>4</v>
      </c>
      <c r="R2" s="6">
        <v>20</v>
      </c>
      <c r="S2" s="6">
        <v>1280</v>
      </c>
      <c r="T2" s="6">
        <v>1080</v>
      </c>
      <c r="U2" s="11">
        <v>871</v>
      </c>
      <c r="V2" s="6">
        <v>1040</v>
      </c>
      <c r="W2" s="6">
        <v>137.19999999999999</v>
      </c>
      <c r="X2" s="12">
        <v>61.064268456751847</v>
      </c>
      <c r="Y2" s="12">
        <v>4.517332832056213E-21</v>
      </c>
      <c r="Z2" s="12">
        <v>53.96456487058677</v>
      </c>
      <c r="AA2" s="12">
        <v>0.35078157794514503</v>
      </c>
      <c r="AB2" s="12">
        <v>0.75214000000000003</v>
      </c>
      <c r="AC2" s="6">
        <v>454.3</v>
      </c>
      <c r="AD2" s="6">
        <v>484.78890000000001</v>
      </c>
      <c r="AE2" s="21"/>
    </row>
    <row r="3" spans="1:57">
      <c r="A3" s="6">
        <v>2</v>
      </c>
      <c r="B3" s="6">
        <v>58.832000000000001</v>
      </c>
      <c r="C3" s="6">
        <v>1.26</v>
      </c>
      <c r="D3" s="6">
        <v>12.4</v>
      </c>
      <c r="E3" s="6">
        <v>4.3499999999999996</v>
      </c>
      <c r="F3" s="6">
        <v>0</v>
      </c>
      <c r="G3" s="6">
        <v>6.32</v>
      </c>
      <c r="H3" s="6">
        <v>0.73</v>
      </c>
      <c r="I3" s="6">
        <v>6.6</v>
      </c>
      <c r="J3" s="6">
        <v>7.68</v>
      </c>
      <c r="K3" s="6">
        <v>6.2E-2</v>
      </c>
      <c r="L3" s="6">
        <v>2.5999999999999999E-2</v>
      </c>
      <c r="M3" s="6">
        <v>0</v>
      </c>
      <c r="N3" s="6">
        <v>1.5</v>
      </c>
      <c r="O3" s="6">
        <v>0.24</v>
      </c>
      <c r="P3" s="6">
        <v>4</v>
      </c>
      <c r="Q3" s="6">
        <v>4</v>
      </c>
      <c r="R3" s="6">
        <v>20</v>
      </c>
      <c r="S3" s="6">
        <v>1270</v>
      </c>
      <c r="T3" s="6">
        <v>1080</v>
      </c>
      <c r="U3" s="11">
        <v>871</v>
      </c>
      <c r="V3" s="6">
        <v>1040</v>
      </c>
      <c r="W3" s="6">
        <v>137.19999999999999</v>
      </c>
      <c r="X3" s="12">
        <v>59.777594122197009</v>
      </c>
      <c r="Y3" s="12">
        <v>2.2466719469398442E-21</v>
      </c>
      <c r="Z3" s="12">
        <v>57.579854573547166</v>
      </c>
      <c r="AA3" s="12">
        <v>0.35758163548177962</v>
      </c>
      <c r="AB3" s="12">
        <v>0.54640999999999995</v>
      </c>
      <c r="AC3" s="6">
        <v>211.1</v>
      </c>
      <c r="AD3" s="6">
        <v>232.74959999999999</v>
      </c>
      <c r="AE3" s="21"/>
    </row>
    <row r="4" spans="1:57">
      <c r="A4" s="6">
        <v>3</v>
      </c>
      <c r="B4" s="6">
        <v>64.53</v>
      </c>
      <c r="C4" s="6">
        <v>0</v>
      </c>
      <c r="D4" s="6">
        <v>5</v>
      </c>
      <c r="E4" s="6">
        <v>4.1500000000000004</v>
      </c>
      <c r="F4" s="6">
        <v>3.68</v>
      </c>
      <c r="G4" s="6">
        <v>6.5</v>
      </c>
      <c r="H4" s="6">
        <v>0.92</v>
      </c>
      <c r="I4" s="6">
        <v>10.6</v>
      </c>
      <c r="J4" s="6">
        <v>4.42</v>
      </c>
      <c r="K4" s="6">
        <v>0</v>
      </c>
      <c r="L4" s="6">
        <v>0</v>
      </c>
      <c r="M4" s="6">
        <v>0</v>
      </c>
      <c r="N4" s="6">
        <v>0</v>
      </c>
      <c r="O4" s="6">
        <v>0.2</v>
      </c>
      <c r="P4" s="6">
        <v>3</v>
      </c>
      <c r="Q4" s="6">
        <v>4</v>
      </c>
      <c r="R4" s="6">
        <v>20</v>
      </c>
      <c r="S4" s="6">
        <v>1276</v>
      </c>
      <c r="T4" s="6">
        <v>1080</v>
      </c>
      <c r="U4" s="11">
        <v>871</v>
      </c>
      <c r="V4" s="6">
        <v>204</v>
      </c>
      <c r="W4" s="6">
        <v>759</v>
      </c>
      <c r="X4" s="12">
        <v>41.04733707061115</v>
      </c>
      <c r="Y4" s="12">
        <v>1.8071592088311381E-21</v>
      </c>
      <c r="Z4" s="12">
        <v>69.049091087913197</v>
      </c>
      <c r="AA4" s="12">
        <v>0.34934429890337176</v>
      </c>
      <c r="AB4" s="12">
        <v>0.60238999999999998</v>
      </c>
      <c r="AC4" s="6">
        <v>256.2</v>
      </c>
      <c r="AD4" s="6">
        <v>248.6319</v>
      </c>
      <c r="AE4" s="21"/>
    </row>
    <row r="5" spans="1:57">
      <c r="A5" s="6">
        <v>4</v>
      </c>
      <c r="B5" s="6">
        <v>64.72999999999999</v>
      </c>
      <c r="C5" s="6">
        <v>0</v>
      </c>
      <c r="D5" s="6">
        <v>5</v>
      </c>
      <c r="E5" s="6">
        <v>4.1500000000000004</v>
      </c>
      <c r="F5" s="6">
        <v>3.68</v>
      </c>
      <c r="G5" s="6">
        <v>6.5</v>
      </c>
      <c r="H5" s="6">
        <v>0.92</v>
      </c>
      <c r="I5" s="6">
        <v>10.6</v>
      </c>
      <c r="J5" s="6">
        <v>4.42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3</v>
      </c>
      <c r="Q5" s="6">
        <v>4</v>
      </c>
      <c r="R5" s="6">
        <v>20</v>
      </c>
      <c r="S5" s="6">
        <v>1288</v>
      </c>
      <c r="T5" s="6">
        <v>1080</v>
      </c>
      <c r="U5" s="11">
        <v>871</v>
      </c>
      <c r="V5" s="6">
        <v>315</v>
      </c>
      <c r="W5" s="6">
        <v>448.5</v>
      </c>
      <c r="X5" s="12">
        <v>41.342216747661887</v>
      </c>
      <c r="Y5" s="12">
        <v>1.7997349001227186E-21</v>
      </c>
      <c r="Z5" s="12">
        <v>69.200823146096212</v>
      </c>
      <c r="AA5" s="12">
        <v>0.34970157285223757</v>
      </c>
      <c r="AB5" s="12">
        <v>0.59660000000000002</v>
      </c>
      <c r="AC5" s="6">
        <v>277.10000000000002</v>
      </c>
      <c r="AD5" s="6">
        <v>263.74709999999999</v>
      </c>
      <c r="AE5" s="21"/>
    </row>
    <row r="6" spans="1:57">
      <c r="A6" s="6">
        <v>5</v>
      </c>
      <c r="B6" s="6">
        <v>60</v>
      </c>
      <c r="C6" s="6">
        <v>0</v>
      </c>
      <c r="D6" s="6">
        <v>8.1999999999999993</v>
      </c>
      <c r="E6" s="6">
        <v>5.0999999999999996</v>
      </c>
      <c r="F6" s="13">
        <v>0</v>
      </c>
      <c r="G6" s="6">
        <v>11.5</v>
      </c>
      <c r="H6" s="6">
        <v>1.9</v>
      </c>
      <c r="I6" s="6">
        <v>5.2</v>
      </c>
      <c r="J6" s="6">
        <v>8.1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24">
        <v>5</v>
      </c>
      <c r="Q6" s="6">
        <v>4</v>
      </c>
      <c r="R6" s="6">
        <v>20</v>
      </c>
      <c r="S6" s="6">
        <v>1270</v>
      </c>
      <c r="T6" s="6">
        <v>1100</v>
      </c>
      <c r="U6" s="6">
        <v>870</v>
      </c>
      <c r="V6" s="6">
        <v>900</v>
      </c>
      <c r="W6" s="6">
        <v>392</v>
      </c>
      <c r="X6" s="12">
        <v>40.927199999999999</v>
      </c>
      <c r="Y6" s="12">
        <v>5.9446000000000001E-21</v>
      </c>
      <c r="Z6" s="12">
        <v>66.809299999999993</v>
      </c>
      <c r="AA6" s="12">
        <v>0.34939999999999999</v>
      </c>
      <c r="AB6" s="12">
        <v>0.718059</v>
      </c>
      <c r="AC6" s="6">
        <v>652</v>
      </c>
      <c r="AD6" s="6">
        <v>537.64959999999996</v>
      </c>
      <c r="AE6" s="21"/>
    </row>
    <row r="7" spans="1:57">
      <c r="A7" s="6">
        <v>6</v>
      </c>
      <c r="B7" s="6">
        <v>60</v>
      </c>
      <c r="C7" s="6">
        <v>0</v>
      </c>
      <c r="D7" s="6">
        <v>8.1999999999999993</v>
      </c>
      <c r="E7" s="6">
        <v>5.0999999999999996</v>
      </c>
      <c r="F7" s="6">
        <v>0</v>
      </c>
      <c r="G7" s="6">
        <v>11.5</v>
      </c>
      <c r="H7" s="6">
        <v>1.9</v>
      </c>
      <c r="I7" s="6">
        <v>5.2</v>
      </c>
      <c r="J7" s="6">
        <v>8.1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24">
        <v>5</v>
      </c>
      <c r="Q7" s="6">
        <v>4</v>
      </c>
      <c r="R7" s="6">
        <v>20</v>
      </c>
      <c r="S7" s="6">
        <v>1270</v>
      </c>
      <c r="T7" s="6">
        <v>1100</v>
      </c>
      <c r="U7" s="6">
        <v>870</v>
      </c>
      <c r="V7" s="6">
        <v>1100</v>
      </c>
      <c r="W7" s="6">
        <v>137</v>
      </c>
      <c r="X7" s="12">
        <v>39.758699999999997</v>
      </c>
      <c r="Y7" s="12">
        <v>6.1845400000000002E-18</v>
      </c>
      <c r="Z7" s="12">
        <v>62.664299999999997</v>
      </c>
      <c r="AA7" s="12">
        <v>0.35070000000000001</v>
      </c>
      <c r="AB7" s="12">
        <v>0.718059</v>
      </c>
      <c r="AC7" s="6">
        <v>351</v>
      </c>
      <c r="AD7" s="6">
        <v>450.97649999999999</v>
      </c>
      <c r="AE7" s="21"/>
    </row>
    <row r="8" spans="1:57">
      <c r="A8" s="6">
        <v>68</v>
      </c>
      <c r="B8" s="6">
        <v>61.2</v>
      </c>
      <c r="C8" s="6">
        <v>3</v>
      </c>
      <c r="D8" s="14">
        <v>10.5</v>
      </c>
      <c r="E8" s="6">
        <v>5.5</v>
      </c>
      <c r="F8" s="6">
        <v>1.5</v>
      </c>
      <c r="G8" s="6">
        <v>5</v>
      </c>
      <c r="H8" s="6">
        <v>2</v>
      </c>
      <c r="I8" s="6">
        <v>5</v>
      </c>
      <c r="J8" s="6">
        <v>6.3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3</v>
      </c>
      <c r="Q8" s="24">
        <v>6</v>
      </c>
      <c r="R8" s="6">
        <v>20</v>
      </c>
      <c r="S8" s="24">
        <v>1315</v>
      </c>
      <c r="T8" s="6">
        <v>1010</v>
      </c>
      <c r="U8" s="6">
        <v>871</v>
      </c>
      <c r="V8" s="6">
        <v>982</v>
      </c>
      <c r="W8" s="6">
        <f>36*6.9</f>
        <v>248.4</v>
      </c>
      <c r="X8" s="28">
        <v>45.754399711240772</v>
      </c>
      <c r="Y8" s="28">
        <v>3.0464270072287721E-15</v>
      </c>
      <c r="Z8" s="28">
        <v>60.392056349439045</v>
      </c>
      <c r="AA8" s="28">
        <v>0.3553869295228822</v>
      </c>
      <c r="AB8" s="28">
        <v>0.66039999999999999</v>
      </c>
      <c r="AC8" s="6">
        <v>199.2</v>
      </c>
      <c r="AD8" s="16">
        <v>1542.4756</v>
      </c>
      <c r="AE8" s="21"/>
    </row>
    <row r="9" spans="1:57">
      <c r="A9" s="6">
        <v>69</v>
      </c>
      <c r="B9" s="6">
        <v>62</v>
      </c>
      <c r="C9" s="6">
        <v>0</v>
      </c>
      <c r="D9" s="6">
        <v>10</v>
      </c>
      <c r="E9" s="6">
        <v>4.5</v>
      </c>
      <c r="F9" s="6">
        <v>2</v>
      </c>
      <c r="G9" s="6">
        <v>8.5</v>
      </c>
      <c r="H9" s="6">
        <v>1</v>
      </c>
      <c r="I9" s="6">
        <v>6</v>
      </c>
      <c r="J9" s="6">
        <v>6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3</v>
      </c>
      <c r="Q9" s="24">
        <v>6</v>
      </c>
      <c r="R9" s="6">
        <v>20</v>
      </c>
      <c r="S9" s="24">
        <v>1288</v>
      </c>
      <c r="T9" s="6">
        <v>1010</v>
      </c>
      <c r="U9" s="6">
        <v>871</v>
      </c>
      <c r="V9" s="6">
        <v>982</v>
      </c>
      <c r="W9" s="6">
        <f>36*6.9</f>
        <v>248.4</v>
      </c>
      <c r="X9" s="28">
        <v>39.238341212409765</v>
      </c>
      <c r="Y9" s="28">
        <v>1.0461421685463403E-15</v>
      </c>
      <c r="Z9" s="28">
        <v>61.155744831798067</v>
      </c>
      <c r="AA9" s="28">
        <v>0.36016334949219464</v>
      </c>
      <c r="AB9" s="28">
        <v>0.56538999999999995</v>
      </c>
      <c r="AC9" s="6">
        <v>129.19999999999999</v>
      </c>
      <c r="AD9" s="26">
        <v>913.12450000000001</v>
      </c>
      <c r="AE9" s="21"/>
    </row>
    <row r="10" spans="1:57">
      <c r="P10" s="21"/>
      <c r="Q10" s="21"/>
      <c r="R10" s="21"/>
      <c r="S10" s="21"/>
      <c r="T10" s="21"/>
      <c r="U10" s="21"/>
    </row>
    <row r="11" spans="1:57">
      <c r="Q11" s="27"/>
    </row>
    <row r="12" spans="1:57">
      <c r="Q12" s="6"/>
      <c r="R12" s="6"/>
      <c r="T12" s="24"/>
      <c r="AC12" s="6">
        <v>68</v>
      </c>
      <c r="AD12" s="6">
        <v>61.2</v>
      </c>
      <c r="AE12" s="6">
        <v>3</v>
      </c>
      <c r="AF12" s="14">
        <v>10.5</v>
      </c>
      <c r="AG12" s="6">
        <v>5.5</v>
      </c>
      <c r="AH12" s="6">
        <v>1.5</v>
      </c>
      <c r="AI12" s="6">
        <v>5</v>
      </c>
      <c r="AJ12" s="6">
        <v>2</v>
      </c>
      <c r="AK12" s="6">
        <v>5</v>
      </c>
      <c r="AL12" s="6">
        <v>6.3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3</v>
      </c>
      <c r="AS12" s="6">
        <v>1315</v>
      </c>
      <c r="AT12" s="6">
        <v>6</v>
      </c>
      <c r="AU12" s="6">
        <v>1010</v>
      </c>
      <c r="AV12" s="6">
        <v>20</v>
      </c>
      <c r="AW12" s="6">
        <v>871</v>
      </c>
      <c r="AX12" s="6">
        <v>982</v>
      </c>
      <c r="AY12" s="6">
        <f>36*6.9</f>
        <v>248.4</v>
      </c>
      <c r="AZ12" s="15">
        <v>45.754399711240772</v>
      </c>
      <c r="BA12" s="15">
        <v>3.0464270072287721E-15</v>
      </c>
      <c r="BB12" s="15">
        <v>60.392056349439045</v>
      </c>
      <c r="BC12" s="15">
        <v>0.3553869295228822</v>
      </c>
      <c r="BD12" s="15">
        <v>0.66039999999999999</v>
      </c>
      <c r="BE12" s="6">
        <v>1992</v>
      </c>
    </row>
    <row r="13" spans="1:57">
      <c r="Q13" s="6"/>
      <c r="R13" s="21"/>
      <c r="T13" s="24"/>
    </row>
    <row r="15" spans="1:57">
      <c r="Q15" s="25"/>
      <c r="R15" s="25"/>
    </row>
    <row r="17" spans="21:34">
      <c r="X17" s="4"/>
      <c r="Y17" s="2" t="s">
        <v>29</v>
      </c>
      <c r="Z17" s="3" t="s">
        <v>30</v>
      </c>
      <c r="AA17" t="s">
        <v>39</v>
      </c>
    </row>
    <row r="18" spans="21:34">
      <c r="X18" s="4" t="s">
        <v>31</v>
      </c>
      <c r="Y18" s="1">
        <v>454.3</v>
      </c>
      <c r="Z18" s="1">
        <v>410.26990000000001</v>
      </c>
      <c r="AA18" t="s">
        <v>40</v>
      </c>
      <c r="AB18" t="s">
        <v>41</v>
      </c>
    </row>
    <row r="19" spans="21:34">
      <c r="X19" s="4" t="s">
        <v>32</v>
      </c>
      <c r="Y19" s="1">
        <v>211.1</v>
      </c>
      <c r="Z19" s="1">
        <v>228.434</v>
      </c>
      <c r="AA19" t="s">
        <v>42</v>
      </c>
      <c r="AB19" t="s">
        <v>43</v>
      </c>
    </row>
    <row r="20" spans="21:34">
      <c r="X20" s="4" t="s">
        <v>33</v>
      </c>
      <c r="Y20" s="1">
        <v>256.2</v>
      </c>
      <c r="Z20" s="1">
        <v>258.7047</v>
      </c>
      <c r="AA20" t="s">
        <v>44</v>
      </c>
      <c r="AB20" t="s">
        <v>41</v>
      </c>
    </row>
    <row r="21" spans="21:34">
      <c r="X21" s="4" t="s">
        <v>34</v>
      </c>
      <c r="Y21" s="1">
        <v>277.10000000000002</v>
      </c>
      <c r="Z21" s="1">
        <v>298.4579</v>
      </c>
      <c r="AA21" t="s">
        <v>44</v>
      </c>
      <c r="AB21" t="s">
        <v>41</v>
      </c>
    </row>
    <row r="22" spans="21:34">
      <c r="X22" s="4" t="s">
        <v>35</v>
      </c>
      <c r="Y22" s="1">
        <v>652</v>
      </c>
      <c r="Z22" s="1">
        <v>689.41210000000001</v>
      </c>
      <c r="AA22" t="s">
        <v>42</v>
      </c>
      <c r="AB22" t="s">
        <v>43</v>
      </c>
    </row>
    <row r="23" spans="21:34">
      <c r="X23" s="4" t="s">
        <v>36</v>
      </c>
      <c r="Y23" s="1">
        <v>351</v>
      </c>
      <c r="Z23" s="1">
        <v>306.14980000000003</v>
      </c>
      <c r="AA23" t="s">
        <v>45</v>
      </c>
      <c r="AB23" t="s">
        <v>43</v>
      </c>
    </row>
    <row r="24" spans="21:34">
      <c r="X24" s="4" t="s">
        <v>37</v>
      </c>
      <c r="Y24" s="1">
        <v>1992</v>
      </c>
      <c r="Z24" s="5">
        <v>1761.9477999999999</v>
      </c>
      <c r="AA24" t="s">
        <v>46</v>
      </c>
      <c r="AB24" t="s">
        <v>47</v>
      </c>
    </row>
    <row r="25" spans="21:34">
      <c r="X25" s="4" t="s">
        <v>38</v>
      </c>
      <c r="Y25" s="1">
        <v>1292</v>
      </c>
      <c r="Z25" s="5">
        <v>1055.1874</v>
      </c>
      <c r="AA25" t="s">
        <v>46</v>
      </c>
      <c r="AB25" t="s">
        <v>47</v>
      </c>
    </row>
    <row r="27" spans="21:34">
      <c r="U27" s="18"/>
      <c r="V27" s="2" t="s">
        <v>29</v>
      </c>
      <c r="W27" s="17" t="s">
        <v>48</v>
      </c>
      <c r="X27" s="17" t="s">
        <v>49</v>
      </c>
      <c r="Y27" s="17" t="s">
        <v>50</v>
      </c>
      <c r="Z27" s="17" t="s">
        <v>51</v>
      </c>
      <c r="AA27" s="17" t="s">
        <v>52</v>
      </c>
      <c r="AB27" s="17" t="s">
        <v>53</v>
      </c>
      <c r="AC27" s="17" t="s">
        <v>54</v>
      </c>
      <c r="AD27" s="17" t="s">
        <v>55</v>
      </c>
      <c r="AE27" s="17"/>
      <c r="AF27" s="17" t="s">
        <v>56</v>
      </c>
      <c r="AG27" s="17" t="s">
        <v>57</v>
      </c>
      <c r="AH27" s="17"/>
    </row>
    <row r="28" spans="21:34">
      <c r="U28" s="18" t="s">
        <v>31</v>
      </c>
      <c r="V28" s="1">
        <v>454.3</v>
      </c>
      <c r="W28" s="17" t="s">
        <v>65</v>
      </c>
      <c r="X28" s="19" t="s">
        <v>66</v>
      </c>
      <c r="Y28" s="17" t="s">
        <v>67</v>
      </c>
      <c r="Z28" s="17" t="s">
        <v>68</v>
      </c>
      <c r="AA28" s="17" t="s">
        <v>69</v>
      </c>
      <c r="AB28" s="17" t="s">
        <v>70</v>
      </c>
      <c r="AC28" s="17" t="s">
        <v>71</v>
      </c>
      <c r="AD28" s="17">
        <v>1.5674721380516601</v>
      </c>
      <c r="AE28" s="17"/>
      <c r="AF28" s="17" t="s">
        <v>72</v>
      </c>
      <c r="AG28" s="17" t="s">
        <v>80</v>
      </c>
      <c r="AH28" s="17">
        <v>484.79590000000002</v>
      </c>
    </row>
    <row r="29" spans="21:34">
      <c r="U29" s="18" t="s">
        <v>32</v>
      </c>
      <c r="V29" s="1">
        <v>211.1</v>
      </c>
      <c r="W29" s="17" t="s">
        <v>58</v>
      </c>
      <c r="X29" s="17" t="s">
        <v>59</v>
      </c>
      <c r="Y29" s="17" t="s">
        <v>60</v>
      </c>
      <c r="Z29" s="17" t="s">
        <v>126</v>
      </c>
      <c r="AA29" s="17" t="s">
        <v>61</v>
      </c>
      <c r="AB29" s="17" t="s">
        <v>62</v>
      </c>
      <c r="AC29" s="17" t="s">
        <v>63</v>
      </c>
      <c r="AD29" s="19">
        <v>1.3190710954857201</v>
      </c>
      <c r="AF29" s="17" t="s">
        <v>64</v>
      </c>
      <c r="AG29" s="17" t="s">
        <v>81</v>
      </c>
      <c r="AH29" s="17">
        <v>212.62440000000001</v>
      </c>
    </row>
    <row r="30" spans="21:34">
      <c r="U30" s="18" t="s">
        <v>33</v>
      </c>
      <c r="V30" s="1">
        <v>256.2</v>
      </c>
      <c r="W30" s="17" t="s">
        <v>79</v>
      </c>
      <c r="X30" s="17" t="s">
        <v>73</v>
      </c>
      <c r="Y30" s="17" t="s">
        <v>74</v>
      </c>
      <c r="Z30" s="17" t="s">
        <v>75</v>
      </c>
      <c r="AA30" s="17" t="s">
        <v>76</v>
      </c>
      <c r="AB30" s="17" t="s">
        <v>77</v>
      </c>
      <c r="AC30" s="17" t="s">
        <v>78</v>
      </c>
      <c r="AD30" s="19">
        <v>1.45183303677284</v>
      </c>
      <c r="AE30" s="19"/>
      <c r="AF30" s="17" t="s">
        <v>64</v>
      </c>
      <c r="AG30" s="17" t="s">
        <v>81</v>
      </c>
      <c r="AH30" s="17">
        <v>242.93940000000001</v>
      </c>
    </row>
    <row r="31" spans="21:34">
      <c r="U31" s="18" t="s">
        <v>34</v>
      </c>
      <c r="V31" s="1">
        <v>277.10000000000002</v>
      </c>
      <c r="W31" s="19" t="s">
        <v>82</v>
      </c>
      <c r="X31" s="17" t="s">
        <v>83</v>
      </c>
      <c r="Y31" s="17" t="s">
        <v>84</v>
      </c>
      <c r="Z31" s="17" t="s">
        <v>85</v>
      </c>
      <c r="AA31" s="17" t="s">
        <v>86</v>
      </c>
      <c r="AB31" s="17" t="s">
        <v>87</v>
      </c>
      <c r="AC31" s="17" t="s">
        <v>88</v>
      </c>
      <c r="AD31" s="17">
        <v>1.26950656221495</v>
      </c>
      <c r="AE31" s="17"/>
      <c r="AF31" s="17" t="s">
        <v>89</v>
      </c>
      <c r="AG31" s="17" t="s">
        <v>90</v>
      </c>
      <c r="AH31" s="17">
        <v>265.1771</v>
      </c>
    </row>
    <row r="32" spans="21:34">
      <c r="U32" s="18" t="s">
        <v>35</v>
      </c>
      <c r="V32" s="1">
        <v>652</v>
      </c>
      <c r="W32" s="17" t="s">
        <v>91</v>
      </c>
      <c r="X32" s="17" t="s">
        <v>92</v>
      </c>
      <c r="Y32" s="17" t="s">
        <v>93</v>
      </c>
      <c r="Z32" s="17" t="s">
        <v>94</v>
      </c>
      <c r="AA32" s="17" t="s">
        <v>95</v>
      </c>
      <c r="AB32" s="17" t="s">
        <v>96</v>
      </c>
      <c r="AC32" s="17" t="s">
        <v>97</v>
      </c>
      <c r="AD32" s="19">
        <v>0.932094245244802</v>
      </c>
      <c r="AE32" s="19"/>
      <c r="AF32" s="17" t="s">
        <v>64</v>
      </c>
      <c r="AG32" s="17" t="s">
        <v>81</v>
      </c>
      <c r="AH32" s="17">
        <v>552.09529999999995</v>
      </c>
    </row>
    <row r="33" spans="21:40">
      <c r="U33" s="18" t="s">
        <v>36</v>
      </c>
      <c r="V33" s="1">
        <v>351</v>
      </c>
      <c r="W33" s="17" t="s">
        <v>98</v>
      </c>
      <c r="X33" s="17" t="s">
        <v>99</v>
      </c>
      <c r="Y33" s="17" t="s">
        <v>100</v>
      </c>
      <c r="Z33" s="17" t="s">
        <v>101</v>
      </c>
      <c r="AA33" s="17" t="s">
        <v>102</v>
      </c>
      <c r="AB33" s="19" t="s">
        <v>103</v>
      </c>
      <c r="AC33" s="17" t="s">
        <v>104</v>
      </c>
      <c r="AD33" s="17">
        <v>1.3497728643715801</v>
      </c>
      <c r="AE33" s="17"/>
      <c r="AF33" s="17" t="s">
        <v>113</v>
      </c>
      <c r="AG33" s="17" t="s">
        <v>90</v>
      </c>
      <c r="AH33" s="17">
        <v>354.9674</v>
      </c>
    </row>
    <row r="34" spans="21:40">
      <c r="U34" s="18" t="s">
        <v>37</v>
      </c>
      <c r="V34" s="1">
        <v>1992</v>
      </c>
      <c r="W34" s="17" t="s">
        <v>106</v>
      </c>
      <c r="X34" s="17" t="s">
        <v>107</v>
      </c>
      <c r="Y34" s="17" t="s">
        <v>108</v>
      </c>
      <c r="Z34" s="17" t="s">
        <v>109</v>
      </c>
      <c r="AA34" s="17" t="s">
        <v>110</v>
      </c>
      <c r="AB34" s="17" t="s">
        <v>111</v>
      </c>
      <c r="AC34" s="19" t="s">
        <v>112</v>
      </c>
      <c r="AD34" s="17">
        <v>1.9505200071784199</v>
      </c>
      <c r="AE34" s="17"/>
      <c r="AF34" s="17" t="s">
        <v>114</v>
      </c>
      <c r="AG34" s="17" t="s">
        <v>115</v>
      </c>
      <c r="AH34" s="17">
        <v>2290.8921</v>
      </c>
    </row>
    <row r="35" spans="21:40">
      <c r="U35" s="18" t="s">
        <v>38</v>
      </c>
      <c r="V35" s="1">
        <v>1292</v>
      </c>
      <c r="W35" s="17" t="s">
        <v>121</v>
      </c>
      <c r="X35" s="17" t="s">
        <v>116</v>
      </c>
      <c r="Y35" s="17" t="s">
        <v>117</v>
      </c>
      <c r="Z35" s="19" t="s">
        <v>122</v>
      </c>
      <c r="AA35" s="17" t="s">
        <v>118</v>
      </c>
      <c r="AB35" s="17" t="s">
        <v>119</v>
      </c>
      <c r="AC35" s="17" t="s">
        <v>120</v>
      </c>
      <c r="AD35" s="17">
        <v>1.9701223966830399</v>
      </c>
      <c r="AE35" s="17"/>
      <c r="AF35" s="17" t="s">
        <v>105</v>
      </c>
      <c r="AG35" s="17" t="s">
        <v>81</v>
      </c>
      <c r="AH35" s="17">
        <v>1481.3422</v>
      </c>
    </row>
    <row r="38" spans="21:40">
      <c r="AC38" t="s">
        <v>125</v>
      </c>
      <c r="AD38" t="s">
        <v>124</v>
      </c>
      <c r="AF38" t="s">
        <v>123</v>
      </c>
      <c r="AN38" t="s">
        <v>127</v>
      </c>
    </row>
    <row r="39" spans="21:40">
      <c r="AC39" s="1">
        <v>454.3</v>
      </c>
      <c r="AD39" s="17">
        <v>484.79590000000002</v>
      </c>
      <c r="AE39" s="17">
        <f>AC39-AD39</f>
        <v>-30.495900000000006</v>
      </c>
      <c r="AF39" s="1">
        <v>410.26990000000001</v>
      </c>
      <c r="AG39">
        <f>AC39-AF39</f>
        <v>44.030100000000004</v>
      </c>
      <c r="AH39" s="6">
        <v>484.78890000000001</v>
      </c>
      <c r="AI39">
        <f>AC39-AH39</f>
        <v>-30.488900000000001</v>
      </c>
      <c r="AL39" s="1">
        <v>454.3</v>
      </c>
      <c r="AM39" s="17">
        <v>484.79590000000002</v>
      </c>
      <c r="AN39" s="17">
        <v>466.46339999999998</v>
      </c>
    </row>
    <row r="40" spans="21:40">
      <c r="AC40" s="1">
        <v>211.1</v>
      </c>
      <c r="AD40" s="17">
        <v>212.62440000000001</v>
      </c>
      <c r="AE40" s="17">
        <f t="shared" ref="AE40:AE46" si="0">AC40-AD40</f>
        <v>-1.5244000000000142</v>
      </c>
      <c r="AF40" s="1">
        <v>228.434</v>
      </c>
      <c r="AG40">
        <f t="shared" ref="AG40:AG46" si="1">AC40-AF40</f>
        <v>-17.334000000000003</v>
      </c>
      <c r="AH40" s="6">
        <v>232.74959999999999</v>
      </c>
      <c r="AI40">
        <f t="shared" ref="AI40:AI46" si="2">AC40-AH40</f>
        <v>-21.649599999999992</v>
      </c>
      <c r="AL40" s="1">
        <v>211.1</v>
      </c>
      <c r="AM40" s="17">
        <v>212.62440000000001</v>
      </c>
      <c r="AN40" s="17">
        <v>223.57470000000001</v>
      </c>
    </row>
    <row r="41" spans="21:40">
      <c r="AC41" s="1">
        <v>256.2</v>
      </c>
      <c r="AD41" s="17">
        <v>242.93940000000001</v>
      </c>
      <c r="AE41" s="17">
        <f t="shared" si="0"/>
        <v>13.260599999999982</v>
      </c>
      <c r="AF41" s="1">
        <v>258.7047</v>
      </c>
      <c r="AG41">
        <f t="shared" si="1"/>
        <v>-2.5047000000000139</v>
      </c>
      <c r="AH41" s="6">
        <v>248.6319</v>
      </c>
      <c r="AI41">
        <f t="shared" si="2"/>
        <v>7.5680999999999869</v>
      </c>
      <c r="AL41" s="1">
        <v>256.2</v>
      </c>
      <c r="AM41" s="17">
        <v>242.93940000000001</v>
      </c>
      <c r="AN41" s="17">
        <v>248.54920000000001</v>
      </c>
    </row>
    <row r="42" spans="21:40">
      <c r="AC42" s="1">
        <v>277.10000000000002</v>
      </c>
      <c r="AD42" s="17">
        <v>265.1771</v>
      </c>
      <c r="AE42" s="17">
        <f t="shared" si="0"/>
        <v>11.922900000000027</v>
      </c>
      <c r="AF42" s="1">
        <v>298.4579</v>
      </c>
      <c r="AG42">
        <f t="shared" si="1"/>
        <v>-21.357899999999972</v>
      </c>
      <c r="AH42" s="6">
        <v>263.74709999999999</v>
      </c>
      <c r="AI42">
        <f t="shared" si="2"/>
        <v>13.352900000000034</v>
      </c>
      <c r="AL42" s="1">
        <v>277.10000000000002</v>
      </c>
      <c r="AM42" s="17">
        <v>265.1771</v>
      </c>
      <c r="AN42" s="17">
        <v>298.18939999999998</v>
      </c>
    </row>
    <row r="43" spans="21:40">
      <c r="AC43" s="24">
        <v>652</v>
      </c>
      <c r="AD43" s="25">
        <v>552.09529999999995</v>
      </c>
      <c r="AE43" s="17">
        <f t="shared" si="0"/>
        <v>99.904700000000048</v>
      </c>
      <c r="AF43" s="1">
        <v>689.41210000000001</v>
      </c>
      <c r="AG43">
        <f t="shared" si="1"/>
        <v>-37.412100000000009</v>
      </c>
      <c r="AH43" s="6">
        <v>537.64959999999996</v>
      </c>
      <c r="AI43">
        <f t="shared" si="2"/>
        <v>114.35040000000004</v>
      </c>
      <c r="AL43" s="24">
        <v>652</v>
      </c>
      <c r="AM43" s="25">
        <v>552.09529999999995</v>
      </c>
      <c r="AN43" s="25">
        <v>519.38930000000005</v>
      </c>
    </row>
    <row r="44" spans="21:40">
      <c r="AC44" s="1">
        <v>351</v>
      </c>
      <c r="AD44" s="17">
        <v>354.9674</v>
      </c>
      <c r="AE44" s="17">
        <f t="shared" si="0"/>
        <v>-3.9673999999999978</v>
      </c>
      <c r="AF44" s="1">
        <v>306.14980000000003</v>
      </c>
      <c r="AG44">
        <f t="shared" si="1"/>
        <v>44.850199999999973</v>
      </c>
      <c r="AH44" s="6">
        <v>450.97649999999999</v>
      </c>
      <c r="AI44">
        <f t="shared" si="2"/>
        <v>-99.976499999999987</v>
      </c>
      <c r="AL44" s="1">
        <v>351</v>
      </c>
      <c r="AM44" s="17">
        <v>354.9674</v>
      </c>
      <c r="AN44" s="17">
        <v>360.3408</v>
      </c>
    </row>
    <row r="45" spans="21:40">
      <c r="AC45" s="1">
        <v>1992</v>
      </c>
      <c r="AD45" s="17">
        <v>2290.8921</v>
      </c>
      <c r="AE45" s="17">
        <f t="shared" si="0"/>
        <v>-298.89210000000003</v>
      </c>
      <c r="AF45" s="5">
        <v>1761.9477999999999</v>
      </c>
      <c r="AG45">
        <f t="shared" si="1"/>
        <v>230.05220000000008</v>
      </c>
      <c r="AH45" s="16">
        <v>1542.4756</v>
      </c>
      <c r="AI45">
        <f t="shared" si="2"/>
        <v>449.52440000000001</v>
      </c>
      <c r="AL45" s="24">
        <v>1992</v>
      </c>
      <c r="AM45" s="25">
        <v>2290.8921</v>
      </c>
      <c r="AN45" s="25">
        <v>2238.6873000000001</v>
      </c>
    </row>
    <row r="46" spans="21:40">
      <c r="AC46" s="1">
        <v>1292</v>
      </c>
      <c r="AD46" s="17">
        <v>1481.3422</v>
      </c>
      <c r="AE46" s="17">
        <f t="shared" si="0"/>
        <v>-189.34220000000005</v>
      </c>
      <c r="AF46" s="5">
        <v>1055.1874</v>
      </c>
      <c r="AG46">
        <f t="shared" si="1"/>
        <v>236.81259999999997</v>
      </c>
      <c r="AH46" s="16">
        <v>913.12450000000001</v>
      </c>
      <c r="AI46">
        <f t="shared" si="2"/>
        <v>378.87549999999999</v>
      </c>
      <c r="AL46" s="24">
        <v>1292</v>
      </c>
      <c r="AM46" s="25">
        <v>1481.3422</v>
      </c>
      <c r="AN46" s="25">
        <v>1477.0001999999999</v>
      </c>
    </row>
    <row r="47" spans="21:40">
      <c r="AE47" s="22">
        <f>ABS(AE39)</f>
        <v>30.495900000000006</v>
      </c>
      <c r="AG47">
        <f>ABS(AG39)</f>
        <v>44.030100000000004</v>
      </c>
      <c r="AI47">
        <f>SUM(AI39:AI46)</f>
        <v>811.55630000000008</v>
      </c>
    </row>
    <row r="48" spans="21:40">
      <c r="AC48" s="17" t="s">
        <v>46</v>
      </c>
      <c r="AD48" s="17" t="s">
        <v>47</v>
      </c>
      <c r="AE48" s="22">
        <f>ABS(AE40)</f>
        <v>1.5244000000000142</v>
      </c>
      <c r="AG48">
        <f t="shared" ref="AG48:AG54" si="3">ABS(AG40)</f>
        <v>17.334000000000003</v>
      </c>
    </row>
    <row r="49" spans="29:33">
      <c r="AC49" s="17" t="s">
        <v>44</v>
      </c>
      <c r="AD49" s="17" t="s">
        <v>41</v>
      </c>
      <c r="AE49" s="22">
        <f t="shared" ref="AE49:AE54" si="4">ABS(AE41)</f>
        <v>13.260599999999982</v>
      </c>
      <c r="AG49">
        <f t="shared" si="3"/>
        <v>2.5047000000000139</v>
      </c>
    </row>
    <row r="50" spans="29:33">
      <c r="AC50" s="17" t="s">
        <v>44</v>
      </c>
      <c r="AD50" s="17" t="s">
        <v>41</v>
      </c>
      <c r="AE50" s="22">
        <f t="shared" si="4"/>
        <v>11.922900000000027</v>
      </c>
      <c r="AG50">
        <f t="shared" si="3"/>
        <v>21.357899999999972</v>
      </c>
    </row>
    <row r="51" spans="29:33">
      <c r="AC51" s="17" t="s">
        <v>45</v>
      </c>
      <c r="AD51" s="17" t="s">
        <v>43</v>
      </c>
      <c r="AE51" s="22">
        <f t="shared" si="4"/>
        <v>99.904700000000048</v>
      </c>
      <c r="AG51">
        <f t="shared" si="3"/>
        <v>37.412100000000009</v>
      </c>
    </row>
    <row r="52" spans="29:33">
      <c r="AC52" s="17" t="s">
        <v>44</v>
      </c>
      <c r="AD52" s="17" t="s">
        <v>41</v>
      </c>
      <c r="AE52" s="22">
        <f t="shared" si="4"/>
        <v>3.9673999999999978</v>
      </c>
      <c r="AG52">
        <f t="shared" si="3"/>
        <v>44.850199999999973</v>
      </c>
    </row>
    <row r="53" spans="29:33">
      <c r="AC53" s="17" t="s">
        <v>42</v>
      </c>
      <c r="AD53" s="17" t="s">
        <v>43</v>
      </c>
      <c r="AE53" s="22">
        <f t="shared" si="4"/>
        <v>298.89210000000003</v>
      </c>
      <c r="AG53">
        <f t="shared" si="3"/>
        <v>230.05220000000008</v>
      </c>
    </row>
    <row r="54" spans="29:33">
      <c r="AC54" s="17" t="s">
        <v>114</v>
      </c>
      <c r="AD54" s="17" t="s">
        <v>115</v>
      </c>
      <c r="AE54" s="22">
        <f t="shared" si="4"/>
        <v>189.34220000000005</v>
      </c>
      <c r="AG54">
        <f t="shared" si="3"/>
        <v>236.81259999999997</v>
      </c>
    </row>
    <row r="55" spans="29:33">
      <c r="AC55" s="17" t="s">
        <v>40</v>
      </c>
      <c r="AD55" s="17" t="s">
        <v>41</v>
      </c>
      <c r="AE55" s="23">
        <v>649.31020000000001</v>
      </c>
      <c r="AG55">
        <f>SUM(AG47:AG54)</f>
        <v>634.35380000000009</v>
      </c>
    </row>
    <row r="57" spans="29:33">
      <c r="AC57" t="s">
        <v>40</v>
      </c>
      <c r="AD57" t="s">
        <v>41</v>
      </c>
    </row>
    <row r="58" spans="29:33">
      <c r="AC58" t="s">
        <v>42</v>
      </c>
      <c r="AD58" t="s">
        <v>43</v>
      </c>
    </row>
    <row r="59" spans="29:33">
      <c r="AC59" t="s">
        <v>44</v>
      </c>
      <c r="AD59" t="s">
        <v>41</v>
      </c>
    </row>
    <row r="60" spans="29:33">
      <c r="AC60" t="s">
        <v>44</v>
      </c>
      <c r="AD60" t="s">
        <v>41</v>
      </c>
    </row>
    <row r="61" spans="29:33">
      <c r="AC61" t="s">
        <v>42</v>
      </c>
      <c r="AD61" t="s">
        <v>43</v>
      </c>
    </row>
    <row r="62" spans="29:33">
      <c r="AC62" t="s">
        <v>45</v>
      </c>
      <c r="AD62" t="s">
        <v>43</v>
      </c>
    </row>
    <row r="63" spans="29:33">
      <c r="AC63" t="s">
        <v>46</v>
      </c>
      <c r="AD63" t="s">
        <v>47</v>
      </c>
    </row>
    <row r="64" spans="29:33">
      <c r="AC64" t="s">
        <v>46</v>
      </c>
      <c r="AD64" t="s">
        <v>47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 new alloy samples</vt:lpstr>
      <vt:lpstr>results of 8 alloy samples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2021-04-08T09:22:10Z</dcterms:modified>
</cp:coreProperties>
</file>